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69" documentId="13_ncr:1_{9DFDFEE8-78F7-4C04-B87C-99924EE6CC37}" xr6:coauthVersionLast="47" xr6:coauthVersionMax="47" xr10:uidLastSave="{E9010A2E-D403-44E9-A61C-8AC75306727C}"/>
  <bookViews>
    <workbookView xWindow="-120" yWindow="-120" windowWidth="29040" windowHeight="15720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FiltrarBancodeDados" localSheetId="7" hidden="1">'Movimentação Mina'!$A$1:$S$7806</definedName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F742" i="7"/>
  <c r="Q741" i="7"/>
  <c r="K741" i="7"/>
  <c r="I741" i="7"/>
  <c r="H741" i="7"/>
  <c r="F741" i="7"/>
  <c r="Q740" i="7"/>
  <c r="K740" i="7"/>
  <c r="I740" i="7"/>
  <c r="H740" i="7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J759" i="7" l="1"/>
  <c r="J759" i="6"/>
  <c r="J759" i="5"/>
  <c r="G162" i="4"/>
  <c r="G163" i="4" s="1"/>
  <c r="F163" i="4"/>
  <c r="K108" i="7"/>
  <c r="K351" i="7"/>
  <c r="K594" i="7"/>
  <c r="J740" i="7"/>
  <c r="J741" i="7"/>
  <c r="J742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<sst xmlns="http://schemas.openxmlformats.org/spreadsheetml/2006/main" count="91215" uniqueCount="31316">
  <si>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</si>
  <si>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</si>
  <si>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</si>
  <si>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</si>
  <si>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</si>
  <si>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</si>
  <si>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</si>
  <si>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</si>
  <si>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</si>
  <si>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</si>
  <si>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</si>
  <si>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</si>
  <si>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</si>
  <si>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</si>
  <si>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</si>
  <si>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</si>
  <si>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</si>
  <si>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</si>
  <si>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</si>
  <si>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</si>
  <si>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</si>
  <si>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</si>
  <si>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</si>
  <si>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</si>
  <si>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</si>
  <si>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</si>
  <si>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</si>
  <si>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</si>
  <si>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</si>
  <si>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</si>
  <si>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</si>
  <si>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</si>
  <si>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</si>
  <si>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</si>
  <si>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</si>
  <si>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</si>
  <si>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</si>
  <si>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</si>
  <si>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</si>
  <si>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</si>
  <si>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</si>
  <si>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</si>
  <si>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</si>
  <si>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</si>
  <si>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</si>
  <si>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</si>
  <si>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</si>
  <si>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</si>
  <si>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</si>
  <si>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</si>
  <si>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</si>
  <si>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</si>
  <si>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</si>
  <si>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</si>
  <si>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</si>
  <si>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</si>
  <si>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</si>
  <si>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</si>
  <si>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</si>
  <si>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</si>
  <si>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</si>
  <si>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</si>
  <si>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</si>
  <si>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</si>
  <si>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</si>
  <si>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</si>
  <si>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</si>
  <si>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</si>
  <si>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</si>
  <si>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</si>
  <si>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</si>
  <si>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</si>
  <si>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</si>
  <si>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</si>
  <si>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</si>
  <si>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</si>
  <si>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</si>
  <si>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</si>
  <si>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</si>
  <si>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</si>
  <si>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</si>
  <si>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</si>
  <si>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</si>
  <si>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</si>
  <si>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</si>
  <si>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</si>
  <si>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</si>
  <si>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</si>
  <si>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</si>
  <si>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</si>
  <si>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</si>
  <si>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</si>
  <si>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</si>
  <si>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</si>
  <si>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</si>
  <si>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</si>
  <si>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</si>
  <si>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</si>
  <si>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</si>
  <si>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</si>
  <si>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</si>
  <si>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</si>
  <si>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</si>
  <si>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</si>
  <si>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</si>
  <si>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</si>
  <si>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</si>
  <si>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</si>
  <si>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</si>
  <si>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</si>
  <si>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</si>
  <si>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</si>
  <si>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</si>
  <si>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</si>
  <si>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</si>
  <si>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</si>
  <si>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</si>
  <si>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</si>
  <si>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</si>
  <si>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</si>
  <si>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</si>
  <si>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</si>
  <si>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</si>
  <si>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</si>
  <si>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</si>
  <si>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</si>
  <si>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</si>
  <si>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</si>
  <si>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</si>
  <si>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</si>
  <si>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</si>
  <si>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</si>
  <si>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</si>
  <si>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</si>
  <si>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</si>
  <si>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</si>
  <si>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</si>
  <si>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</si>
  <si>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</si>
  <si>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</si>
  <si>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</si>
  <si>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</si>
  <si>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</si>
  <si>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</si>
  <si>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</si>
  <si>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</si>
  <si>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</si>
  <si>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</si>
  <si>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</si>
  <si>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</si>
  <si>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</si>
  <si>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</si>
  <si>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</si>
  <si>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</si>
  <si>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</si>
  <si>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</si>
  <si>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</si>
  <si>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</si>
  <si>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</si>
  <si>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</si>
  <si>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</si>
  <si>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</si>
  <si>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</si>
  <si>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</si>
  <si>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</si>
  <si>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</si>
  <si>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</si>
  <si>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</si>
  <si>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</si>
  <si>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</si>
  <si>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</si>
  <si>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</si>
  <si>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</si>
  <si>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</si>
  <si>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</si>
  <si>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</si>
  <si>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</si>
  <si>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</si>
  <si>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</si>
  <si>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</si>
  <si>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</si>
  <si>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</si>
  <si>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</si>
  <si>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</si>
  <si>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</si>
  <si>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</si>
  <si>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</si>
  <si>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</si>
  <si>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</si>
  <si>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</si>
  <si>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</si>
  <si>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</si>
  <si>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</si>
  <si>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</si>
  <si>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</si>
  <si>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</si>
  <si>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</si>
  <si>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</si>
  <si>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</si>
  <si>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</si>
  <si>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</si>
  <si>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</si>
  <si>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</si>
  <si>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</si>
  <si>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</si>
  <si>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</si>
  <si>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</si>
  <si>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</si>
  <si>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</si>
  <si>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</si>
  <si>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</si>
  <si>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</si>
  <si>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</si>
  <si>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</si>
  <si>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</si>
  <si>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</si>
  <si>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</si>
  <si>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</si>
  <si>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</si>
  <si>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</si>
  <si>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</si>
  <si>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</si>
  <si>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</si>
  <si>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</si>
  <si>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</si>
  <si>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</si>
  <si>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</si>
  <si>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</si>
  <si>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</si>
  <si>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</si>
  <si>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</si>
  <si>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</si>
  <si>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</si>
  <si>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</si>
  <si>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</si>
  <si>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</si>
  <si>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</si>
  <si>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</si>
  <si>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</si>
  <si>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</si>
  <si>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</si>
  <si>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</si>
  <si>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</si>
  <si>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</si>
  <si>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</si>
  <si>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</si>
  <si>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</si>
  <si>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</si>
  <si>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</si>
  <si>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</si>
  <si>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</si>
  <si>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</si>
  <si>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</si>
  <si>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</si>
  <si>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</si>
  <si>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</si>
  <si>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</si>
  <si>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</si>
  <si>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</si>
  <si>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</si>
  <si>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</si>
  <si>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</si>
  <si>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</si>
  <si>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</si>
  <si>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</si>
  <si>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</si>
  <si>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</si>
  <si>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</si>
  <si>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</si>
  <si>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</si>
  <si>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</si>
  <si>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</si>
  <si>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</si>
  <si>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</si>
  <si>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</si>
  <si>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</si>
  <si>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</si>
  <si>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</si>
  <si>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</si>
  <si>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</si>
  <si>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</si>
  <si>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</si>
  <si>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</si>
  <si>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</si>
  <si>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</si>
  <si>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</si>
  <si>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</si>
  <si>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</si>
  <si>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</si>
  <si>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</si>
  <si>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</si>
  <si>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</si>
  <si>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</si>
  <si>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</si>
  <si>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</si>
  <si>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</si>
  <si>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</si>
  <si>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</si>
  <si>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</si>
  <si>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</si>
  <si>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</si>
  <si>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</si>
  <si>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</si>
  <si>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</si>
  <si>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</si>
  <si>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</si>
  <si>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</si>
  <si>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</si>
  <si>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</si>
  <si>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</si>
  <si>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</si>
  <si>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</si>
  <si>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</si>
  <si>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</si>
  <si>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</si>
  <si>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</si>
  <si>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</si>
  <si>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</si>
  <si>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</si>
  <si>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</si>
  <si>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</si>
  <si>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</si>
  <si>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</si>
  <si>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</si>
  <si>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</si>
  <si>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</si>
  <si>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</si>
  <si>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</si>
  <si>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</si>
  <si>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</si>
  <si>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</si>
  <si>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</si>
  <si>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</si>
  <si>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</si>
  <si>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</si>
  <si>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</si>
  <si>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</si>
  <si>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</si>
  <si>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</si>
  <si>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</si>
  <si>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</si>
  <si>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</si>
  <si>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</si>
  <si>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</si>
  <si>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</si>
  <si>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</si>
  <si>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</si>
  <si>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</si>
  <si>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</si>
  <si>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</si>
  <si>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</si>
  <si>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</si>
  <si>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</si>
  <si>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</si>
  <si>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</si>
  <si>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</si>
  <si>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</si>
  <si>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</si>
  <si>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</si>
  <si>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</si>
  <si>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</si>
  <si>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</si>
  <si>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</si>
  <si>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</si>
  <si>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</si>
  <si>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</si>
  <si>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</si>
  <si>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</si>
  <si>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</si>
  <si>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</si>
  <si>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</si>
  <si>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</si>
  <si>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</si>
  <si>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</si>
  <si>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</si>
  <si>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</si>
  <si>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</si>
  <si>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</si>
  <si>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</si>
  <si>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</si>
  <si>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</si>
  <si>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</si>
  <si>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</si>
  <si>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</si>
  <si>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</si>
  <si>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</si>
  <si>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</si>
  <si>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</si>
  <si>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</si>
  <si>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</si>
  <si>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</si>
  <si>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</si>
  <si>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</si>
  <si>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</si>
  <si>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</si>
  <si>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</si>
  <si>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</si>
  <si>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</si>
  <si>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</si>
  <si>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</si>
  <si>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</si>
  <si>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</si>
  <si>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</si>
  <si>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</si>
  <si>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</si>
  <si>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</si>
  <si>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</si>
  <si>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</si>
  <si>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</si>
  <si>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</si>
  <si>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</si>
  <si>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</si>
  <si>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</si>
  <si>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</si>
  <si>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</si>
  <si>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</si>
  <si>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</si>
  <si>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</si>
  <si>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</si>
  <si>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</si>
  <si>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</si>
  <si>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</si>
  <si>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</si>
  <si>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</si>
  <si>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</si>
  <si>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</si>
  <si>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</si>
  <si>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</si>
  <si>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</si>
  <si>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</si>
  <si>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</si>
  <si>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</si>
  <si>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</si>
  <si>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</si>
  <si>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</si>
  <si>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</si>
  <si>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</si>
  <si>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</si>
  <si>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</si>
  <si>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</si>
  <si>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</si>
  <si>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</si>
  <si>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</si>
  <si>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</si>
  <si>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</si>
  <si>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</si>
  <si>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</si>
  <si>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</si>
  <si>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</si>
  <si>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</si>
  <si>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</si>
  <si>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</si>
  <si>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</si>
  <si>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</si>
  <si>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</si>
  <si>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</si>
  <si>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</si>
  <si>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</si>
  <si>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</si>
  <si>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</si>
  <si>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</si>
  <si>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</si>
  <si>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</si>
  <si>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</si>
  <si>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</si>
  <si>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</si>
  <si>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</si>
  <si>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</si>
  <si>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</si>
  <si>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</si>
  <si>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</si>
  <si>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</si>
  <si>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</si>
  <si>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</si>
  <si>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</si>
  <si>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</si>
  <si>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</si>
  <si>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</si>
  <si>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</si>
  <si>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</si>
  <si>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</si>
  <si>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</si>
  <si>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</si>
  <si>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</si>
  <si>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</si>
  <si>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</si>
  <si>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</si>
  <si>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</si>
  <si>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</si>
  <si>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</si>
  <si>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</si>
  <si>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</si>
  <si>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</si>
  <si>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</si>
  <si>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</si>
  <si>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</si>
  <si>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</si>
  <si>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</si>
  <si>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</si>
  <si>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</si>
  <si>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</si>
  <si>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</si>
  <si>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</si>
  <si>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</si>
  <si>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</si>
  <si>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</si>
  <si>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</si>
  <si>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</si>
  <si>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</si>
  <si>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</si>
  <si>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</si>
  <si>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</si>
  <si>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</si>
  <si>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</si>
  <si>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</si>
  <si>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</si>
  <si>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</si>
  <si>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</si>
  <si>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</si>
  <si>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</si>
  <si>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</si>
  <si>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</si>
  <si>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</si>
  <si>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</si>
  <si>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</si>
  <si>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</si>
  <si>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</si>
  <si>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</si>
  <si>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</si>
  <si>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</si>
  <si>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</si>
  <si>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</si>
  <si>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</si>
  <si>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</si>
  <si>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</si>
  <si>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</si>
  <si>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</si>
  <si>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</si>
  <si>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</si>
  <si>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</si>
  <si>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</si>
  <si>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</si>
  <si>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</si>
  <si>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</si>
  <si>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</si>
  <si>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</si>
  <si>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</si>
  <si>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</si>
  <si>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</si>
  <si>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</si>
  <si>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</si>
  <si>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</si>
  <si>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</si>
  <si>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</si>
  <si>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</si>
  <si>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</si>
  <si>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</si>
  <si>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</si>
  <si>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</si>
  <si>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</si>
  <si>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</si>
  <si>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</si>
  <si>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</si>
  <si>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</si>
  <si>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</si>
  <si>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</si>
  <si>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</si>
  <si>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</si>
  <si>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</si>
  <si>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</si>
  <si>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</si>
  <si>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</si>
  <si>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</si>
  <si>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</si>
  <si>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</si>
  <si>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</si>
  <si>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</si>
  <si>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</si>
  <si>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</si>
  <si>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</si>
  <si>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</si>
  <si>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</si>
  <si>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</si>
  <si>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</si>
  <si>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</si>
  <si>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</si>
  <si>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</si>
  <si>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</si>
  <si>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</si>
  <si>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</si>
  <si>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</si>
  <si>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</si>
  <si>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</si>
  <si>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</si>
  <si>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</si>
  <si>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</si>
  <si>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</si>
  <si>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</si>
  <si>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</si>
  <si>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</si>
  <si>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</si>
  <si>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</si>
  <si>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</si>
  <si>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</si>
  <si>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</si>
  <si>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</si>
  <si>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</si>
  <si>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</si>
  <si>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</si>
  <si>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</si>
  <si>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</si>
  <si>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</si>
  <si>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</si>
  <si>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</si>
  <si>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</si>
  <si>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</si>
  <si>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</si>
  <si>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</si>
  <si>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</si>
  <si>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</si>
  <si>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</si>
  <si>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</si>
  <si>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</si>
  <si>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</si>
  <si>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</si>
  <si>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</si>
  <si>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</si>
  <si>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</si>
  <si>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</si>
  <si>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</si>
  <si>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</si>
  <si>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</si>
  <si>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</si>
  <si>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</si>
  <si>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</si>
  <si>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</si>
  <si>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</si>
  <si>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</si>
  <si>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</si>
  <si>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</si>
  <si>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</si>
  <si>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</si>
  <si>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</si>
  <si>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</si>
  <si>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</si>
  <si>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</si>
  <si>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</si>
  <si>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</si>
  <si>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</si>
  <si>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</si>
  <si>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</si>
  <si>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</si>
  <si>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</si>
  <si>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</si>
  <si>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</si>
  <si>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</si>
  <si>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</si>
  <si>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</si>
  <si>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</si>
  <si>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</si>
  <si>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</si>
  <si>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</si>
  <si>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</si>
  <si>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</si>
  <si>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</si>
  <si>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</si>
  <si>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</si>
  <si>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</si>
  <si>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</si>
  <si>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</si>
  <si>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</si>
  <si>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</si>
  <si>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</si>
  <si>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</si>
  <si>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</si>
  <si>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</si>
  <si>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</si>
  <si>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</si>
  <si>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</si>
  <si>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</si>
  <si>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</si>
  <si>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</si>
  <si>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</si>
  <si>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</si>
  <si>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</si>
  <si>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</si>
  <si>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</si>
  <si>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</si>
  <si>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</si>
  <si>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</si>
  <si>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</si>
  <si>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</si>
  <si>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</si>
  <si>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</si>
  <si>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</si>
  <si>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</si>
  <si>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</si>
  <si>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</si>
  <si>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</si>
  <si>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</si>
  <si>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</si>
  <si>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</si>
  <si>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</si>
  <si>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</si>
  <si>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</si>
  <si>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</si>
  <si>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</si>
  <si>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</si>
  <si>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</si>
  <si>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</si>
  <si>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</si>
  <si>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</si>
  <si>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</si>
  <si>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</si>
  <si>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</si>
  <si>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</si>
  <si>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</si>
  <si>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</si>
  <si>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</si>
  <si>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</si>
  <si>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</si>
  <si>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</si>
  <si>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</si>
  <si>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</si>
  <si>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</si>
  <si>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</si>
  <si>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</si>
  <si>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</si>
  <si>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</si>
  <si>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</si>
  <si>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</si>
  <si>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</si>
  <si>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</si>
  <si>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</si>
  <si>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</si>
  <si>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</si>
  <si>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</si>
  <si>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</si>
  <si>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</si>
  <si>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</si>
  <si>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</si>
  <si>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</si>
  <si>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</si>
  <si>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</si>
  <si>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</si>
  <si>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</si>
  <si>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</si>
  <si>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</si>
  <si>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</si>
  <si>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</si>
  <si>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</si>
  <si>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</si>
  <si>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</si>
  <si>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</si>
  <si>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</si>
  <si>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</si>
  <si>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</si>
  <si>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</si>
  <si>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</si>
  <si>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</si>
  <si>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</si>
  <si>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</si>
  <si>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</si>
  <si>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</si>
  <si>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</si>
  <si>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</si>
  <si>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</si>
  <si>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</si>
  <si>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</si>
  <si>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</si>
  <si>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</si>
  <si>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</si>
  <si>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</si>
  <si>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</si>
  <si>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</si>
  <si>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</si>
  <si>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</si>
  <si>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</si>
  <si>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</si>
  <si>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</si>
  <si>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</si>
  <si>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</si>
  <si>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</si>
  <si>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</si>
  <si>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</si>
  <si>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</si>
  <si>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</si>
  <si>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</si>
  <si>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</si>
  <si>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</si>
  <si>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</si>
  <si>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</si>
  <si>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</si>
  <si>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</si>
  <si>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</si>
  <si>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</si>
  <si>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</si>
  <si>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</si>
  <si>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</si>
  <si>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</si>
  <si>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</si>
  <si>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</si>
  <si>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</si>
  <si>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</si>
  <si>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</si>
  <si>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</si>
  <si>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</si>
  <si>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</si>
  <si>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</si>
  <si>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</si>
  <si>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</si>
  <si>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</si>
  <si>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</si>
  <si>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</si>
  <si>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</si>
  <si>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</si>
  <si>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</si>
  <si>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</si>
  <si>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</si>
  <si>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</si>
  <si>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</si>
  <si>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</si>
  <si>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</si>
  <si>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</si>
  <si>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</si>
  <si>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</si>
  <si>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</si>
  <si>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</si>
  <si>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</si>
  <si>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</si>
  <si>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</si>
  <si>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</si>
  <si>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</si>
  <si>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</si>
  <si>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</si>
  <si>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</si>
  <si>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</si>
  <si>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</si>
  <si>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</si>
  <si>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</si>
  <si>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</si>
  <si>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</si>
  <si>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</si>
  <si>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</si>
  <si>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</si>
  <si>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</si>
  <si>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</si>
  <si>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</si>
  <si>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</si>
  <si>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</si>
  <si>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</si>
  <si>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</si>
  <si>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</si>
  <si>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</si>
  <si>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</si>
  <si>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</si>
  <si>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</si>
  <si>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</si>
  <si>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</si>
  <si>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</si>
  <si>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</si>
  <si>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</si>
  <si>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</si>
  <si>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</si>
  <si>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</si>
  <si>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</si>
  <si>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</si>
  <si>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</si>
  <si>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</si>
  <si>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</si>
  <si>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</si>
  <si>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</si>
  <si>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</si>
  <si>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</si>
  <si>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</si>
  <si>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</si>
  <si>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</si>
  <si>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</si>
  <si>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</si>
  <si>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</si>
  <si>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</si>
  <si>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</si>
  <si>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</si>
  <si>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</si>
  <si>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</si>
  <si>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</si>
  <si>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</si>
  <si>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</si>
  <si>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</si>
  <si>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</si>
  <si>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</si>
  <si>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</si>
  <si>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</si>
  <si>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</si>
  <si>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</si>
  <si>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</si>
  <si>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</si>
  <si>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</si>
  <si>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</si>
  <si>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</si>
  <si>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</si>
  <si>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</si>
  <si>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</si>
  <si>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</si>
  <si>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</si>
  <si>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</si>
  <si>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</si>
  <si>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</si>
  <si>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</si>
  <si>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</si>
  <si>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</si>
  <si>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</si>
  <si>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</si>
  <si>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</si>
  <si>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</si>
  <si>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</si>
  <si>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</si>
  <si>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</si>
  <si>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</si>
  <si>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</si>
  <si>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</si>
  <si>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</si>
  <si>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</si>
  <si>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</si>
  <si>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</si>
  <si>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</si>
  <si>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</si>
  <si>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</si>
  <si>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</si>
  <si>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</si>
  <si>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</si>
  <si>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</si>
  <si>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</si>
  <si>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</si>
  <si>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</si>
  <si>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</si>
  <si>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</si>
  <si>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</si>
  <si>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</si>
  <si>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</si>
  <si>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</si>
  <si>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</si>
  <si>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</si>
  <si>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</si>
  <si>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</si>
  <si>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</si>
  <si>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</si>
  <si>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</si>
  <si>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</si>
  <si>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</si>
  <si>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</si>
  <si>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</si>
  <si>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</si>
  <si>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</si>
  <si>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</si>
  <si>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</si>
  <si>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</si>
  <si>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</si>
  <si>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</si>
  <si>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</si>
  <si>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</si>
  <si>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</si>
  <si>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</si>
  <si>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</si>
  <si>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</si>
  <si>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</si>
  <si>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</si>
  <si>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</si>
  <si>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</si>
  <si>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</si>
  <si>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</si>
  <si>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</si>
  <si>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</si>
  <si>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</si>
  <si>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</si>
  <si>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</si>
  <si>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</si>
  <si>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</si>
  <si>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</si>
  <si>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</si>
  <si>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</si>
  <si>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</si>
  <si>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</si>
  <si>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</si>
  <si>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</si>
  <si>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</si>
  <si>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</si>
  <si>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</si>
  <si>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</si>
  <si>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</si>
  <si>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</si>
  <si>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</si>
  <si>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</si>
  <si>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</si>
  <si>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</si>
  <si>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</si>
  <si>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</si>
  <si>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</si>
  <si>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</si>
  <si>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</si>
  <si>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</si>
  <si>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</si>
  <si>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</si>
  <si>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</si>
  <si>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</si>
  <si>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</si>
  <si>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</si>
  <si>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</si>
  <si>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</si>
  <si>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</si>
  <si>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</si>
  <si>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</si>
  <si>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</si>
  <si>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</si>
  <si>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</si>
  <si>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</si>
  <si>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</si>
  <si>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</si>
  <si>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</si>
  <si>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</si>
  <si>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</si>
  <si>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</si>
  <si>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</si>
  <si>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</si>
  <si>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</si>
  <si>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</si>
  <si>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</si>
  <si>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</si>
  <si>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</si>
  <si>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</si>
  <si>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</si>
  <si>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</si>
  <si>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</si>
  <si>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</si>
  <si>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</si>
  <si>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</si>
  <si>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</si>
  <si>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</si>
  <si>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</si>
  <si>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</si>
  <si>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</si>
  <si>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</si>
  <si>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</si>
  <si>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</si>
  <si>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</si>
  <si>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</si>
  <si>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</si>
  <si>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</si>
  <si>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</si>
  <si>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</si>
  <si>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</si>
  <si>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</si>
  <si>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</si>
  <si>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</si>
  <si>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</si>
  <si>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</si>
  <si>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</si>
  <si>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</si>
  <si>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</si>
  <si>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</si>
  <si>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</si>
  <si>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</si>
  <si>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</si>
  <si>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</si>
  <si>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</si>
  <si>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</si>
  <si>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</si>
  <si>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</si>
  <si>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</si>
  <si>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</si>
  <si>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</si>
  <si>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</si>
  <si>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</si>
  <si>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</si>
  <si>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</si>
  <si>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</si>
  <si>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</si>
  <si>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</si>
  <si>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</si>
  <si>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</si>
  <si>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</si>
  <si>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</si>
  <si>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</si>
  <si>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</si>
  <si>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</si>
  <si>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</si>
  <si>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</si>
  <si>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</si>
  <si>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</si>
  <si>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</si>
  <si>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</si>
  <si>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</si>
  <si>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</si>
  <si>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</si>
  <si>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</si>
  <si>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</si>
  <si>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</si>
  <si>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</si>
  <si>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</si>
  <si>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</si>
  <si>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</si>
  <si>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</si>
  <si>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</si>
  <si>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</si>
  <si>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</si>
  <si>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</si>
  <si>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</si>
  <si>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</si>
  <si>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</si>
  <si>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</si>
  <si>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</si>
  <si>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</si>
  <si>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</si>
  <si>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</si>
  <si>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</si>
  <si>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</si>
  <si>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</si>
  <si>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</si>
  <si>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</si>
  <si>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</si>
  <si>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</si>
  <si>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</si>
  <si>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</si>
  <si>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</si>
  <si>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</si>
  <si>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</si>
  <si>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</si>
  <si>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</si>
  <si>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</si>
  <si>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</si>
  <si>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</si>
  <si>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</si>
  <si>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</si>
  <si>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</si>
  <si>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</si>
  <si>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</si>
  <si>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</si>
  <si>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</si>
  <si>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</si>
  <si>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</si>
  <si>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</si>
  <si>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</si>
  <si>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</si>
  <si>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</si>
  <si>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</si>
  <si>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</si>
  <si>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</si>
  <si>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</si>
  <si>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</si>
  <si>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</si>
  <si>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</si>
  <si>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</si>
  <si>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</si>
  <si>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</si>
  <si>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</si>
  <si>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</si>
  <si>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</si>
  <si>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</si>
  <si>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</si>
  <si>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</si>
  <si>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</si>
  <si>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</si>
  <si>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</si>
  <si>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</si>
  <si>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</si>
  <si>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</si>
  <si>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</si>
  <si>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</si>
  <si>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</si>
  <si>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</si>
  <si>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</si>
  <si>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</si>
  <si>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</si>
  <si>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</si>
  <si>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</si>
  <si>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</si>
  <si>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</si>
  <si>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</si>
  <si>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</si>
  <si>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</si>
  <si>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</si>
  <si>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</si>
  <si>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</si>
  <si>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</si>
  <si>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</si>
  <si>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</si>
  <si>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</si>
  <si>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</si>
  <si>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</si>
  <si>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</si>
  <si>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</si>
  <si>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</si>
  <si>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</si>
  <si>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</si>
  <si>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</si>
  <si>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</si>
  <si>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</si>
  <si>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</si>
  <si>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</si>
  <si>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</si>
  <si>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</si>
  <si>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</si>
  <si>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</si>
  <si>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</si>
  <si>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</si>
  <si>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</si>
  <si>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</si>
  <si>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</si>
  <si>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</si>
  <si>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</si>
  <si>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</si>
  <si>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</si>
  <si>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</si>
  <si>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</si>
  <si>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</si>
  <si>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</si>
  <si>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</si>
  <si>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</si>
  <si>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</si>
  <si>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</si>
  <si>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</si>
  <si>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</si>
  <si>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</si>
  <si>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</si>
  <si>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</si>
  <si>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</si>
  <si>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</si>
  <si>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</si>
  <si>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</si>
  <si>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</si>
  <si>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</si>
  <si>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</si>
  <si>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</si>
  <si>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</si>
  <si>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</si>
  <si>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</si>
  <si>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</si>
  <si>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</si>
  <si>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</si>
  <si>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</si>
  <si>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</si>
  <si>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</si>
  <si>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</si>
  <si>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</si>
  <si>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</si>
  <si>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</si>
  <si>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</si>
  <si>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</si>
  <si>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</si>
  <si>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</si>
  <si>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</si>
  <si>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</si>
  <si>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</si>
  <si>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</si>
  <si>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</si>
  <si>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</si>
  <si>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</si>
  <si>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</si>
  <si>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</si>
  <si>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</si>
  <si>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</si>
  <si>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</si>
  <si>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</si>
  <si>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</si>
  <si>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</si>
  <si>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</si>
  <si>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</si>
  <si>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</si>
  <si>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</si>
  <si>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</si>
  <si>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</si>
  <si>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</si>
  <si>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</si>
  <si>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</si>
  <si>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</si>
  <si>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</si>
  <si>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</si>
  <si>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</si>
  <si>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</si>
  <si>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</si>
  <si>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</si>
  <si>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</si>
  <si>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</si>
  <si>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</si>
  <si>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</si>
  <si>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</si>
  <si>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</si>
  <si>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</si>
  <si>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</si>
  <si>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</si>
  <si>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</si>
  <si>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</si>
  <si>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</si>
  <si>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</si>
  <si>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</si>
  <si>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</si>
  <si>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</si>
  <si>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</si>
  <si>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</si>
  <si>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</si>
  <si>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</si>
  <si>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</si>
  <si>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</si>
  <si>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</si>
  <si>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</si>
  <si>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</si>
  <si>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</si>
  <si>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</si>
  <si>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</si>
  <si>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</si>
  <si>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</si>
  <si>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</si>
  <si>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</si>
  <si>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</si>
  <si>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</si>
  <si>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</si>
  <si>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</si>
  <si>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</si>
  <si>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</si>
  <si>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</si>
  <si>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</si>
  <si>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</si>
  <si>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</si>
  <si>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</si>
  <si>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</si>
  <si>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</si>
  <si>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</si>
  <si>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</si>
  <si>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</si>
  <si>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</si>
  <si>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</si>
  <si>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</si>
  <si>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</si>
  <si>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</si>
  <si>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</si>
  <si>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</si>
  <si>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</si>
  <si>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</si>
  <si>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</si>
  <si>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</si>
  <si>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</si>
  <si>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</si>
  <si>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</si>
  <si>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</si>
  <si>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</si>
  <si>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</si>
  <si>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</si>
  <si>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</si>
  <si>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</si>
  <si>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</si>
  <si>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</si>
  <si>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</si>
  <si>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</si>
  <si>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</si>
  <si>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</si>
  <si>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</si>
  <si>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</si>
  <si>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</si>
  <si>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</si>
  <si>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</si>
  <si>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</si>
  <si>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</si>
  <si>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</si>
  <si>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</si>
  <si>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</si>
  <si>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</si>
  <si>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</si>
  <si>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</si>
  <si>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</si>
  <si>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</si>
  <si>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</si>
  <si>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</si>
  <si>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</si>
  <si>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</si>
  <si>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</si>
  <si>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</si>
  <si>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</si>
  <si>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</si>
  <si>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</si>
  <si>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</si>
  <si>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</si>
  <si>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</si>
  <si>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</si>
  <si>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</si>
  <si>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</si>
  <si>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</si>
  <si>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</si>
  <si>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</si>
  <si>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</si>
  <si>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</si>
  <si>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</si>
  <si>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</si>
  <si>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</si>
  <si>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</si>
  <si>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</si>
  <si>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</si>
  <si>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</si>
  <si>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</si>
  <si>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</si>
  <si>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</si>
  <si>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</si>
  <si>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</si>
  <si>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</si>
  <si>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</si>
  <si>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</si>
  <si>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</si>
  <si>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</si>
  <si>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</si>
  <si>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</si>
  <si>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</si>
  <si>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</si>
  <si>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</si>
  <si>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</si>
  <si>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</si>
  <si>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</si>
  <si>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</si>
  <si>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</si>
  <si>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</si>
  <si>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</si>
  <si>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</si>
  <si>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</si>
  <si>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</si>
  <si>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</si>
  <si>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</si>
  <si>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</si>
  <si>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</si>
  <si>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</si>
  <si>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</si>
  <si>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</si>
  <si>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</si>
  <si>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</si>
  <si>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</si>
  <si>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</si>
  <si>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</si>
  <si>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</si>
  <si>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</si>
  <si>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</si>
  <si>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</si>
  <si>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</si>
  <si>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</si>
  <si>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</si>
  <si>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</si>
  <si>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</si>
  <si>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</si>
  <si>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</si>
  <si>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</si>
  <si>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</si>
  <si>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</si>
  <si>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</si>
  <si>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</si>
  <si>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</si>
  <si>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</si>
  <si>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</si>
  <si>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</si>
  <si>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</si>
  <si>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</si>
  <si>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</si>
  <si>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</si>
  <si>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</si>
  <si>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</si>
  <si>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</si>
  <si>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</si>
  <si>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</si>
  <si>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</si>
  <si>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</si>
  <si>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</si>
  <si>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</si>
  <si>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</si>
  <si>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</si>
  <si>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</si>
  <si>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</si>
  <si>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</si>
  <si>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</si>
  <si>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</si>
  <si>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</si>
  <si>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</si>
  <si>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</si>
  <si>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</si>
  <si>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</si>
  <si>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</si>
  <si>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</si>
  <si>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</si>
  <si>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</si>
  <si>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</si>
  <si>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</si>
  <si>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</si>
  <si>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</si>
  <si>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</si>
  <si>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</si>
  <si>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</si>
  <si>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</si>
  <si>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</si>
  <si>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</si>
  <si>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</si>
  <si>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</si>
  <si>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</si>
  <si>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</si>
  <si>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</si>
  <si>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</si>
  <si>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</si>
  <si>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</si>
  <si>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</si>
  <si>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</si>
  <si>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</si>
  <si>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</si>
  <si>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</si>
  <si>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</si>
  <si>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</si>
  <si>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</si>
  <si>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</si>
  <si>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</si>
  <si>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</si>
  <si>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</si>
  <si>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</si>
  <si>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</si>
  <si>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</si>
  <si>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</si>
  <si>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</si>
  <si>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</si>
  <si>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</si>
  <si>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</si>
  <si>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</si>
  <si>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</si>
  <si>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</si>
  <si>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</si>
  <si>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</si>
  <si>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</si>
  <si>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</si>
  <si>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</si>
  <si>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</si>
  <si>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</si>
  <si>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</si>
  <si>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</si>
  <si>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</si>
  <si>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</si>
  <si>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</si>
  <si>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</si>
  <si>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</si>
  <si>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</si>
  <si>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</si>
  <si>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</si>
  <si>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</si>
  <si>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</si>
  <si>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</si>
  <si>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</si>
  <si>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</si>
  <si>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</si>
  <si>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</si>
  <si>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</si>
  <si>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</si>
  <si>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</si>
  <si>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</si>
  <si>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</si>
  <si>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</si>
  <si>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</si>
  <si>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</si>
  <si>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</si>
  <si>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</si>
  <si>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</si>
  <si>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</si>
  <si>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</si>
  <si>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</si>
  <si>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</si>
  <si>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</si>
  <si>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</si>
  <si>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</si>
  <si>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</si>
  <si>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</si>
  <si>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</si>
  <si>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</si>
  <si>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</si>
  <si>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</si>
  <si>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</si>
  <si>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</si>
  <si>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</si>
  <si>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</si>
  <si>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</si>
  <si>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</si>
  <si>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</si>
  <si>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</si>
  <si>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</si>
  <si>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</si>
  <si>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</si>
  <si>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</si>
  <si>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</si>
  <si>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</si>
  <si>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</si>
  <si>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</si>
  <si>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</si>
  <si>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</si>
  <si>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</si>
  <si>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</si>
  <si>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</si>
  <si>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</si>
  <si>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</si>
  <si>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</si>
  <si>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</si>
  <si>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</si>
  <si>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</si>
  <si>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</si>
  <si>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</si>
  <si>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</si>
  <si>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</si>
  <si>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</si>
  <si>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</si>
  <si>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</si>
  <si>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</si>
  <si>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</si>
  <si>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</si>
  <si>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</si>
  <si>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</si>
  <si>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</si>
  <si>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</si>
  <si>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</si>
  <si>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</si>
  <si>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</si>
  <si>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</si>
  <si>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</si>
  <si>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</si>
  <si>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</si>
  <si>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</si>
  <si>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</si>
  <si>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</si>
  <si>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</si>
  <si>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</si>
  <si>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</si>
  <si>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</si>
  <si>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</si>
  <si>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</si>
  <si>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</si>
  <si>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</si>
  <si>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</si>
  <si>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</si>
  <si>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</si>
  <si>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</si>
  <si>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</si>
  <si>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</si>
  <si>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</si>
  <si>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</si>
  <si>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</si>
  <si>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</si>
  <si>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</si>
  <si>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</si>
  <si>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</si>
  <si>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</si>
  <si>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</si>
  <si>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</si>
  <si>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</si>
  <si>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</si>
  <si>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</si>
  <si>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</si>
  <si>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</si>
  <si>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</si>
  <si>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</si>
  <si>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</si>
  <si>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</si>
  <si>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</si>
  <si>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</si>
  <si>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</si>
  <si>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</si>
  <si>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</si>
  <si>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</si>
  <si>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</si>
  <si>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</si>
  <si>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</si>
  <si>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</si>
  <si>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</si>
  <si>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</si>
  <si>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</si>
  <si>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</si>
  <si>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</si>
  <si>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</si>
  <si>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</si>
  <si>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</si>
  <si>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</si>
  <si>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</si>
  <si>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</si>
  <si>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</si>
  <si>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</si>
  <si>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</si>
  <si>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</si>
  <si>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</si>
  <si>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</si>
  <si>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</si>
  <si>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</si>
  <si>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</si>
  <si>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</si>
  <si>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</si>
  <si>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</si>
  <si>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</si>
  <si>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</si>
  <si>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</si>
  <si>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</si>
  <si>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</si>
  <si>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</si>
  <si>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</si>
  <si>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</si>
  <si>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</si>
  <si>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</si>
  <si>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</si>
  <si>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</si>
  <si>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</si>
  <si>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</si>
  <si>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</si>
  <si>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</si>
  <si>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</si>
  <si>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</si>
  <si>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</si>
  <si>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</si>
  <si>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</si>
  <si>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</si>
  <si>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</si>
  <si>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</si>
  <si>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</si>
  <si>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</si>
  <si>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</si>
  <si>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</si>
  <si>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</si>
  <si>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</si>
  <si>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</si>
  <si>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</si>
  <si>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</si>
  <si>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</si>
  <si>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</si>
  <si>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</si>
  <si>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</si>
  <si>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</si>
  <si>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</si>
  <si>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</si>
  <si>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</si>
  <si>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</si>
  <si>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</si>
  <si>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</si>
  <si>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</si>
  <si>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</si>
  <si>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</si>
  <si>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</si>
  <si>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</si>
  <si>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</si>
  <si>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</si>
  <si>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</si>
  <si>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</si>
  <si>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</si>
  <si>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</si>
  <si>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</si>
  <si>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</si>
  <si>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</si>
  <si>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</si>
  <si>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</si>
  <si>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</si>
  <si>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</si>
  <si>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</si>
  <si>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</si>
  <si>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</si>
  <si>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</si>
  <si>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</si>
  <si>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</si>
  <si>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</si>
  <si>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</si>
  <si>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</si>
  <si>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</si>
  <si>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</si>
  <si>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</si>
  <si>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</si>
  <si>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</si>
  <si>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</si>
  <si>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</si>
  <si>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</si>
  <si>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</si>
  <si>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</si>
  <si>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</si>
  <si>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</si>
  <si>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</si>
  <si>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</si>
  <si>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</si>
  <si>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</si>
  <si>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</si>
  <si>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</si>
  <si>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</si>
  <si>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</si>
  <si>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</si>
  <si>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</si>
  <si>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</si>
  <si>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</si>
  <si>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</si>
  <si>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</si>
  <si>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</si>
  <si>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</si>
  <si>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</si>
  <si>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</si>
  <si>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</si>
  <si>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</si>
  <si>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</si>
  <si>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</si>
  <si>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</si>
  <si>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</si>
  <si>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</si>
  <si>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</si>
  <si>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</si>
  <si>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</si>
  <si>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</si>
  <si>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</si>
  <si>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</si>
  <si>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</si>
  <si>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</si>
  <si>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</si>
  <si>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</si>
  <si>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</si>
  <si>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</si>
  <si>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</si>
  <si>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</si>
  <si>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</si>
  <si>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</si>
  <si>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</si>
  <si>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</si>
  <si>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</si>
  <si>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</si>
  <si>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</si>
  <si>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</si>
  <si>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</si>
  <si>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</si>
  <si>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</si>
  <si>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</si>
  <si>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</si>
  <si>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</si>
  <si>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</si>
  <si>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</si>
  <si>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</si>
  <si>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</si>
  <si>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</si>
  <si>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</si>
  <si>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</si>
  <si>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</si>
  <si>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</si>
  <si>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</si>
  <si>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</si>
  <si>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</si>
  <si>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</si>
  <si>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</si>
  <si>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</si>
  <si>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</si>
  <si>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</si>
  <si>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</si>
  <si>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</si>
  <si>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</si>
  <si>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</si>
  <si>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</si>
  <si>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</si>
  <si>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</si>
  <si>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</si>
  <si>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</si>
  <si>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</si>
  <si>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</si>
  <si>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</si>
  <si>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</si>
  <si>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</si>
  <si>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</si>
  <si>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</si>
  <si>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</si>
  <si>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</si>
  <si>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</si>
  <si>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</si>
  <si>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</si>
  <si>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</si>
  <si>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</si>
  <si>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</si>
  <si>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</si>
  <si>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</si>
  <si>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</si>
  <si>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</si>
  <si>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</si>
  <si>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</si>
  <si>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</si>
  <si>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</si>
  <si>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</si>
  <si>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</si>
  <si>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</si>
  <si>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</si>
  <si>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</si>
  <si>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</si>
  <si>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</si>
  <si>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</si>
  <si>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</si>
  <si>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</si>
  <si>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</si>
  <si>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</si>
  <si>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</si>
  <si>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</si>
  <si>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</si>
  <si>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</si>
  <si>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</si>
  <si>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</si>
  <si>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</si>
  <si>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</si>
  <si>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</si>
  <si>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</si>
  <si>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</si>
  <si>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</si>
  <si>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</si>
  <si>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</si>
  <si>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</si>
  <si>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</si>
  <si>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</si>
  <si>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</si>
  <si>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</si>
  <si>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</si>
  <si>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</si>
  <si>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</si>
  <si>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</si>
  <si>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</si>
  <si>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</si>
  <si>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</si>
  <si>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</si>
  <si>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</si>
  <si>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</si>
  <si>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</si>
  <si>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</si>
  <si>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</si>
  <si>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</si>
  <si>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</si>
  <si>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</si>
  <si>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</si>
  <si>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</si>
  <si>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</si>
  <si>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</si>
  <si>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</si>
  <si>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</si>
  <si>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</si>
  <si>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</si>
  <si>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</si>
  <si>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</si>
  <si>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</si>
  <si>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</si>
  <si>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</si>
  <si>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</si>
  <si>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</si>
  <si>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</si>
  <si>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</si>
  <si>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</si>
  <si>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</si>
  <si>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</si>
  <si>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</si>
  <si>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</si>
  <si>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</si>
  <si>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</si>
  <si>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</si>
  <si>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</si>
  <si>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</si>
  <si>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</si>
  <si>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</si>
  <si>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</si>
  <si>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</si>
  <si>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</si>
  <si>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</si>
  <si>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</si>
  <si>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</si>
  <si>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</si>
  <si>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</si>
  <si>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</si>
  <si>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</si>
  <si>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</si>
  <si>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</si>
  <si>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</si>
  <si>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</si>
  <si>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</si>
  <si>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</si>
  <si>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</si>
  <si>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</si>
  <si>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</si>
  <si>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</si>
  <si>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</si>
  <si>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</si>
  <si>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</si>
  <si>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</si>
  <si>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</si>
  <si>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</si>
  <si>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</si>
  <si>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</si>
  <si>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</si>
  <si>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</si>
  <si>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</si>
  <si>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</si>
  <si>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</si>
  <si>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</si>
  <si>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</si>
  <si>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</si>
  <si>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</si>
  <si>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</si>
  <si>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</si>
  <si>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</si>
  <si>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</si>
  <si>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</si>
  <si>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</si>
  <si>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</si>
  <si>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</si>
  <si>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</si>
  <si>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</si>
  <si>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</si>
  <si>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</si>
  <si>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</si>
  <si>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</si>
  <si>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</si>
  <si>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</si>
  <si>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</si>
  <si>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</si>
  <si>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</si>
  <si>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</si>
  <si>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</si>
  <si>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</si>
  <si>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</si>
  <si>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</si>
  <si>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</si>
  <si>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</si>
  <si>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</si>
  <si>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</si>
  <si>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</si>
  <si>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</si>
  <si>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</si>
  <si>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</si>
  <si>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</si>
  <si>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</si>
  <si>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</si>
  <si>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</si>
  <si>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</si>
  <si>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</si>
  <si>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</si>
  <si>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</si>
  <si>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</si>
  <si>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</si>
  <si>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</si>
  <si>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</si>
  <si>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</si>
  <si>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</si>
  <si>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</si>
  <si>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</si>
  <si>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</si>
  <si>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</si>
  <si>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</si>
  <si>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</si>
  <si>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</si>
  <si>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</si>
  <si>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</si>
  <si>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</si>
  <si>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</si>
  <si>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</si>
  <si>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</si>
  <si>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</si>
  <si>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</si>
  <si>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</si>
  <si>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</si>
  <si>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</si>
  <si>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</si>
  <si>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</si>
  <si>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</si>
  <si>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</si>
  <si>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</si>
  <si>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</si>
  <si>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</si>
  <si>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</si>
  <si>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</si>
  <si>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</si>
  <si>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</si>
  <si>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</si>
  <si>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</si>
  <si>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</si>
  <si>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</si>
  <si>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</si>
  <si>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</si>
  <si>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</si>
  <si>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</si>
  <si>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</si>
  <si>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</si>
  <si>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</si>
  <si>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</si>
  <si>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</si>
  <si>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</si>
  <si>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</si>
  <si>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</si>
  <si>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</si>
  <si>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</si>
  <si>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</si>
  <si>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</si>
  <si>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</si>
  <si>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</si>
  <si>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</si>
  <si>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</si>
  <si>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</si>
  <si>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</si>
  <si>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</si>
  <si>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</si>
  <si>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</si>
  <si>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</si>
  <si>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</si>
  <si>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</si>
  <si>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</si>
  <si>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</si>
  <si>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</si>
  <si>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</si>
  <si>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</si>
  <si>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</si>
  <si>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</si>
  <si>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</si>
  <si>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</si>
  <si>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</si>
  <si>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</si>
  <si>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</si>
  <si>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</si>
  <si>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</si>
  <si>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</si>
  <si>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</si>
  <si>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</si>
  <si>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</si>
  <si>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</si>
  <si>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</si>
  <si>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</si>
  <si>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</si>
  <si>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</si>
  <si>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</si>
  <si>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</si>
  <si>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</si>
  <si>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</si>
  <si>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</si>
  <si>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</si>
  <si>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</si>
  <si>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</si>
  <si>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</si>
  <si>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</si>
  <si>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</si>
  <si>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</si>
  <si>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</si>
  <si>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</si>
  <si>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</si>
  <si>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</si>
  <si>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</si>
  <si>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</si>
  <si>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</si>
  <si>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</si>
  <si>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</si>
  <si>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</si>
  <si>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</si>
  <si>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</si>
  <si>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</si>
  <si>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</si>
  <si>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</si>
  <si>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</si>
  <si>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</si>
  <si>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</si>
  <si>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</si>
  <si>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</si>
  <si>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</si>
  <si>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</si>
  <si>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</si>
  <si>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</si>
  <si>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</si>
  <si>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</si>
  <si>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</si>
  <si>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</si>
  <si>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</si>
  <si>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</si>
  <si>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</si>
  <si>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</si>
  <si>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</si>
  <si>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</si>
  <si>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</si>
  <si>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</si>
  <si>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</si>
  <si>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</si>
  <si>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</si>
  <si>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</si>
  <si>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</si>
  <si>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</si>
  <si>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</si>
  <si>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</si>
  <si>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</si>
  <si>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</si>
  <si>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</si>
  <si>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</si>
  <si>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</si>
  <si>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</si>
  <si>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</si>
  <si>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</si>
  <si>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</si>
  <si>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</si>
  <si>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</si>
  <si>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</si>
  <si>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</si>
  <si>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</si>
  <si>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</si>
  <si>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</si>
  <si>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</si>
  <si>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</si>
  <si>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</si>
  <si>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</si>
  <si>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</si>
  <si>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</si>
  <si>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</si>
  <si>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</si>
  <si>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</si>
  <si>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</si>
  <si>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</si>
  <si>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</si>
  <si>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</si>
  <si>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</si>
  <si>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</si>
  <si>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</si>
  <si>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</si>
  <si>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</si>
  <si>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</si>
  <si>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</si>
  <si>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</si>
  <si>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</si>
  <si>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</si>
  <si>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</si>
  <si>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</si>
  <si>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</si>
  <si>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</si>
  <si>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</si>
  <si>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</si>
  <si>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</si>
  <si>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</si>
  <si>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</si>
  <si>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</si>
  <si>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</si>
  <si>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</si>
  <si>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</si>
  <si>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</si>
  <si>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</si>
  <si>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</si>
  <si>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</si>
  <si>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</si>
  <si>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</si>
  <si>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</si>
  <si>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</si>
  <si>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</si>
  <si>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</si>
  <si>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</si>
  <si>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</si>
  <si>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</si>
  <si>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</si>
  <si>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</si>
  <si>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</si>
  <si>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</si>
  <si>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</si>
  <si>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</si>
  <si>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</si>
  <si>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</si>
  <si>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</si>
  <si>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</si>
  <si>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</si>
  <si>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</si>
  <si>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</si>
  <si>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</si>
  <si>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</si>
  <si>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</si>
  <si>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</si>
  <si>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</si>
  <si>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</si>
  <si>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</si>
  <si>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</si>
  <si>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</si>
  <si>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</si>
  <si>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</si>
  <si>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</si>
  <si>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</si>
  <si>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</si>
  <si>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</si>
  <si>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</si>
  <si>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</si>
  <si>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</si>
  <si>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</si>
  <si>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</si>
  <si>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</si>
  <si>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</si>
  <si>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</si>
  <si>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</si>
  <si>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</si>
  <si>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</si>
  <si>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</si>
  <si>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</si>
  <si>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</si>
  <si>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</si>
  <si>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</si>
  <si>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</si>
  <si>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</si>
  <si>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</si>
  <si>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</si>
  <si>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</si>
  <si>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</si>
  <si>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</si>
  <si>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</si>
  <si>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</si>
  <si>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</si>
  <si>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</si>
  <si>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</si>
  <si>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</si>
  <si>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</si>
  <si>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</si>
  <si>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</si>
  <si>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</si>
  <si>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</si>
  <si>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</si>
  <si>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</si>
  <si>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</si>
  <si>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</si>
  <si>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</si>
  <si>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</si>
  <si>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</si>
  <si>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</si>
  <si>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</si>
  <si>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</si>
  <si>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</si>
  <si>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</si>
  <si>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</si>
  <si>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</si>
  <si>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</si>
  <si>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</si>
  <si>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</si>
  <si>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</si>
  <si>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</si>
  <si>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</si>
  <si>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</si>
  <si>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</si>
  <si>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</si>
  <si>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</si>
  <si>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</si>
  <si>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</si>
  <si>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</si>
  <si>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</si>
  <si>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</si>
  <si>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</si>
  <si>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</si>
  <si>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</si>
  <si>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</si>
  <si>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</si>
  <si>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</si>
  <si>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</si>
  <si>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</si>
  <si>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</si>
  <si>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</si>
  <si>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</si>
  <si>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</si>
  <si>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</si>
  <si>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</si>
  <si>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</si>
  <si>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</si>
  <si>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</si>
  <si>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</si>
  <si>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</si>
  <si>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</si>
  <si>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</si>
  <si>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</si>
  <si>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</si>
  <si>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</si>
  <si>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</si>
  <si>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</si>
  <si>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</si>
  <si>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</si>
  <si>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</si>
  <si>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</si>
  <si>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</si>
  <si>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</si>
  <si>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</si>
  <si>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</si>
  <si>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</si>
  <si>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</si>
  <si>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</si>
  <si>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</si>
  <si>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</si>
  <si>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</si>
  <si>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</si>
  <si>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</si>
  <si>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</si>
  <si>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</si>
  <si>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</si>
  <si>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</si>
  <si>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</si>
  <si>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</si>
  <si>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</si>
  <si>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</si>
  <si>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</si>
  <si>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</si>
  <si>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</si>
  <si>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</si>
  <si>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</si>
  <si>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</si>
  <si>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</si>
  <si>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</si>
  <si>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</si>
  <si>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</si>
  <si>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</si>
  <si>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</si>
  <si>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</si>
  <si>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</si>
  <si>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</si>
  <si>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</si>
  <si>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</si>
  <si>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</si>
  <si>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</si>
  <si>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</si>
  <si>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</si>
  <si>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</si>
  <si>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</si>
  <si>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</si>
  <si>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</si>
  <si>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</si>
  <si>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</si>
  <si>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</si>
  <si>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</si>
  <si>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</si>
  <si>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</si>
  <si>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</si>
  <si>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</si>
  <si>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</si>
  <si>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</si>
  <si>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</si>
  <si>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</si>
  <si>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</si>
  <si>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</si>
  <si>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</si>
  <si>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</si>
  <si>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</si>
  <si>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</si>
  <si>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</si>
  <si>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</si>
  <si>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</si>
  <si>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</si>
  <si>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</si>
  <si>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</si>
  <si>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</si>
  <si>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</si>
  <si>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</si>
  <si>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</si>
  <si>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</si>
  <si>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</si>
  <si>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</si>
  <si>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</si>
  <si>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</si>
  <si>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</si>
  <si>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</si>
  <si>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</si>
  <si>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</si>
  <si>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</si>
  <si>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</si>
  <si>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</si>
  <si>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</si>
  <si>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</si>
  <si>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</si>
  <si>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</si>
  <si>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</si>
  <si>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</si>
  <si>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</si>
  <si>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</si>
  <si>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</si>
  <si>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</si>
  <si>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</si>
  <si>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</si>
  <si>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</si>
  <si>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</si>
  <si>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</si>
  <si>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</si>
  <si>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</si>
  <si>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</si>
  <si>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</si>
  <si>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</si>
  <si>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</si>
  <si>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</si>
  <si>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</si>
  <si>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</si>
  <si>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</si>
  <si>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</si>
  <si>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</si>
  <si>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</si>
  <si>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</si>
  <si>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</si>
  <si>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</si>
  <si>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</si>
  <si>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</si>
  <si>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</si>
  <si>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</si>
  <si>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</si>
  <si>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</si>
  <si>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</si>
  <si>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</si>
  <si>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</si>
  <si>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</si>
  <si>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</si>
  <si>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</si>
  <si>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</si>
  <si>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</si>
  <si>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</si>
  <si>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</si>
  <si>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</si>
  <si>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</si>
  <si>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</si>
  <si>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</si>
  <si>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</si>
  <si>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</si>
  <si>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</si>
  <si>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</si>
  <si>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</si>
  <si>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</si>
  <si>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</si>
  <si>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</si>
  <si>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</si>
  <si>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</si>
  <si>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</si>
  <si>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</si>
  <si>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</si>
  <si>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</si>
  <si>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</si>
  <si>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</si>
  <si>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</si>
  <si>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</si>
  <si>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</si>
  <si>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</si>
  <si>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</si>
  <si>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</si>
  <si>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</si>
  <si>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</si>
  <si>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</si>
  <si>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</si>
  <si>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</si>
  <si>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</si>
  <si>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</si>
  <si>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</si>
  <si>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</si>
  <si>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</si>
  <si>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</si>
  <si>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</si>
  <si>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</si>
  <si>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</si>
  <si>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</si>
  <si>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</si>
  <si>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</si>
  <si>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</si>
  <si>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</si>
  <si>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</si>
  <si>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</si>
  <si>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</si>
  <si>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</si>
  <si>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</si>
  <si>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</si>
  <si>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</si>
  <si>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</si>
  <si>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</si>
  <si>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</si>
  <si>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</si>
  <si>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</si>
  <si>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</si>
  <si>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</si>
  <si>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</si>
  <si>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</si>
  <si>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</si>
  <si>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</si>
  <si>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</si>
  <si>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</si>
  <si>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</si>
  <si>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</si>
  <si>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</si>
  <si>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</si>
  <si>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</si>
  <si>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</si>
  <si>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</si>
  <si>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</si>
  <si>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</si>
  <si>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</si>
  <si>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</si>
  <si>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</si>
  <si>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</si>
  <si>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</si>
  <si>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</si>
  <si>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</si>
  <si>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</si>
  <si>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</si>
  <si>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</si>
  <si>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</si>
  <si>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</si>
  <si>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</si>
  <si>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</si>
  <si>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</si>
  <si>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</si>
  <si>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</si>
  <si>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</si>
  <si>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</si>
  <si>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</si>
  <si>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</si>
  <si>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</si>
  <si>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</si>
  <si>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</si>
  <si>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</si>
  <si>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</si>
  <si>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</si>
  <si>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</si>
  <si>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</si>
  <si>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</si>
  <si>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</si>
  <si>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</si>
  <si>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</si>
  <si>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</si>
  <si>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</si>
  <si>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</si>
  <si>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</si>
  <si>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</si>
  <si>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</si>
  <si>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</si>
  <si>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</si>
  <si>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</si>
  <si>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</si>
  <si>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</si>
  <si>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</si>
  <si>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</si>
  <si>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</si>
  <si>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</si>
  <si>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</si>
  <si>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</si>
  <si>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</si>
  <si>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</si>
  <si>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</si>
  <si>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</si>
  <si>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</si>
  <si>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</si>
  <si>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</si>
  <si>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</si>
  <si>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</si>
  <si>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</si>
  <si>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</si>
  <si>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</si>
  <si>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</si>
  <si>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</si>
  <si>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</si>
  <si>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</si>
  <si>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</si>
  <si>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</si>
  <si>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</si>
  <si>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</si>
  <si>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</si>
  <si>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</si>
  <si>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</si>
  <si>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</si>
  <si>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</si>
  <si>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</si>
  <si>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</si>
  <si>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</si>
  <si>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</si>
  <si>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</si>
  <si>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</si>
  <si>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</si>
  <si>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</si>
  <si>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</si>
  <si>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</si>
  <si>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</si>
  <si>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</si>
  <si>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</si>
  <si>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</si>
  <si>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</si>
  <si>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</si>
  <si>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</si>
  <si>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</si>
  <si>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</si>
  <si>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</si>
  <si>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</si>
  <si>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</si>
  <si>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</si>
  <si>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</si>
  <si>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</si>
  <si>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</si>
  <si>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</si>
  <si>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</si>
  <si>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</si>
  <si>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</si>
  <si>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</si>
  <si>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</si>
  <si>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</si>
  <si>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</si>
  <si>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</si>
  <si>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</si>
  <si>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</si>
  <si>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</si>
  <si>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</si>
  <si>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</si>
  <si>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</si>
  <si>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</si>
  <si>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</si>
  <si>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</si>
  <si>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</si>
  <si>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</si>
  <si>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</si>
  <si>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</si>
  <si>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</si>
  <si>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</si>
  <si>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</si>
  <si>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</si>
  <si>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</si>
  <si>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</si>
  <si>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</si>
  <si>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</si>
  <si>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</si>
  <si>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</si>
  <si>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</si>
  <si>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</si>
  <si>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</si>
  <si>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</si>
  <si>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</si>
  <si>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</si>
  <si>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</si>
  <si>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</si>
  <si>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</si>
  <si>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</si>
  <si>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</si>
  <si>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</si>
  <si>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</si>
  <si>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</si>
  <si>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</si>
  <si>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</si>
  <si>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</si>
  <si>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</si>
  <si>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</si>
  <si>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</si>
  <si>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</si>
  <si>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</si>
  <si>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</si>
  <si>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</si>
  <si>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</si>
  <si>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</si>
  <si>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</si>
  <si>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</si>
  <si>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</si>
  <si>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</si>
  <si>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</si>
  <si>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</si>
  <si>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</si>
  <si>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</si>
  <si>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</si>
  <si>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</si>
  <si>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</si>
  <si>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</si>
  <si>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</si>
  <si>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</si>
  <si>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</si>
  <si>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</si>
  <si>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</si>
  <si>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</si>
  <si>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</si>
  <si>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</si>
  <si>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</si>
  <si>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</si>
  <si>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</si>
  <si>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</si>
  <si>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</si>
  <si>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</si>
  <si>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</si>
  <si>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</si>
  <si>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</si>
  <si>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</si>
  <si>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</si>
  <si>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</si>
  <si>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</si>
  <si>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</si>
  <si>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</si>
  <si>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</si>
  <si>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</si>
  <si>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</si>
  <si>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</si>
  <si>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</si>
  <si>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</si>
  <si>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</si>
  <si>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</si>
  <si>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</si>
  <si>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</si>
  <si>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</si>
  <si>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</si>
  <si>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</si>
  <si>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</si>
  <si>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</si>
  <si>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</si>
  <si>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</si>
  <si>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</si>
  <si>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</si>
  <si>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</si>
  <si>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</si>
  <si>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</si>
  <si>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</si>
  <si>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</si>
  <si>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</si>
  <si>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</si>
  <si>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</si>
  <si>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</si>
  <si>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</si>
  <si>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</si>
  <si>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</si>
  <si>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</si>
  <si>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</si>
  <si>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</si>
  <si>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</si>
  <si>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</si>
  <si>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</si>
  <si>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</si>
  <si>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</si>
  <si>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</si>
  <si>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</si>
  <si>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</si>
  <si>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</si>
  <si>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</si>
  <si>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</si>
  <si>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</si>
  <si>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</si>
  <si>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</si>
  <si>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</si>
  <si>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</si>
  <si>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</si>
  <si>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</si>
  <si>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</si>
  <si>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</si>
  <si>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</si>
  <si>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</si>
  <si>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</si>
  <si>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</si>
  <si>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</si>
  <si>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</si>
  <si>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</si>
  <si>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</si>
  <si>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</si>
  <si>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</si>
  <si>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</si>
  <si>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</si>
  <si>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</si>
  <si>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</si>
  <si>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</si>
  <si>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</si>
  <si>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</si>
  <si>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</si>
  <si>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</si>
  <si>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</si>
  <si>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</si>
  <si>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</si>
  <si>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</si>
  <si>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</si>
  <si>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</si>
  <si>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</si>
  <si>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</si>
  <si>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</si>
  <si>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</si>
  <si>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</si>
  <si>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</si>
  <si>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</si>
  <si>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</si>
  <si>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</si>
  <si>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</si>
  <si>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</si>
  <si>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</si>
  <si>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</si>
  <si>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</si>
  <si>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</si>
  <si>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</si>
  <si>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</si>
  <si>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</si>
  <si>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</si>
  <si>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</si>
  <si>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</si>
  <si>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</si>
  <si>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</si>
  <si>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</si>
  <si>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</si>
  <si>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</si>
  <si>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</si>
  <si>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</si>
  <si>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</si>
  <si>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</si>
  <si>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</si>
  <si>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</si>
  <si>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</si>
  <si>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</si>
  <si>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</si>
  <si>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</si>
  <si>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</si>
  <si>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</si>
  <si>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</si>
  <si>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</si>
  <si>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</si>
  <si>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</si>
  <si>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</si>
  <si>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</si>
  <si>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</si>
  <si>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</si>
  <si>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</si>
  <si>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</si>
  <si>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</si>
  <si>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</si>
  <si>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</si>
  <si>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</si>
  <si>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</si>
  <si>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</si>
  <si>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</si>
  <si>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</si>
  <si>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</si>
  <si>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</si>
  <si>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</si>
  <si>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</si>
  <si>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</si>
  <si>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</si>
  <si>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</si>
  <si>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</si>
  <si>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</si>
  <si>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</si>
  <si>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</si>
  <si>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</si>
  <si>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</si>
  <si>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</si>
  <si>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</si>
  <si>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</si>
  <si>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</si>
  <si>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</si>
  <si>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</si>
  <si>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</si>
  <si>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</si>
  <si>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</si>
  <si>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</si>
  <si>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</si>
  <si>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</si>
  <si>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</si>
  <si>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</si>
  <si>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</si>
  <si>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</si>
  <si>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</si>
  <si>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</si>
  <si>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</si>
  <si>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</si>
  <si>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</si>
  <si>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</si>
  <si>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</si>
  <si>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</si>
  <si>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</si>
  <si>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</si>
  <si>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</si>
  <si>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</si>
  <si>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</si>
  <si>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</si>
  <si>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</si>
  <si>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</si>
  <si>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</si>
  <si>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</si>
  <si>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</si>
  <si>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</si>
  <si>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</si>
  <si>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</si>
  <si>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</si>
  <si>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</si>
  <si>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</si>
  <si>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</si>
  <si>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</si>
  <si>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</si>
  <si>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</si>
  <si>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</si>
  <si>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</si>
  <si>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</si>
  <si>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</si>
  <si>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</si>
  <si>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</si>
  <si>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</si>
  <si>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</si>
  <si>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</si>
  <si>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</si>
  <si>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</si>
  <si>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</si>
  <si>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</si>
  <si>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</si>
  <si>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</si>
  <si>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</si>
  <si>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</si>
  <si>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</si>
  <si>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</si>
  <si>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</si>
  <si>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</si>
  <si>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</si>
  <si>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</si>
  <si>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</si>
  <si>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</si>
  <si>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</si>
  <si>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</si>
  <si>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</si>
  <si>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</si>
  <si>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</si>
  <si>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</si>
  <si>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</si>
  <si>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</si>
  <si>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</si>
  <si>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</si>
  <si>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</si>
  <si>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</si>
  <si>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</si>
  <si>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</si>
  <si>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</si>
  <si>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</si>
  <si>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</si>
  <si>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</si>
  <si>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</si>
  <si>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</si>
  <si>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</si>
  <si>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</si>
  <si>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</si>
  <si>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</si>
  <si>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</si>
  <si>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</si>
  <si>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</si>
  <si>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</si>
  <si>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</si>
  <si>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</si>
  <si>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</si>
  <si>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</si>
  <si>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</si>
  <si>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</si>
  <si>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</si>
  <si>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</si>
  <si>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</si>
  <si>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</si>
  <si>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</si>
  <si>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</si>
  <si>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</si>
  <si>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</si>
  <si>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</si>
  <si>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</si>
  <si>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</si>
  <si>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</si>
  <si>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</si>
  <si>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</si>
  <si>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</si>
  <si>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</si>
  <si>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</si>
  <si>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</si>
  <si>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</si>
  <si>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</si>
  <si>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</si>
  <si>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</si>
  <si>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</si>
  <si>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</si>
  <si>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</si>
  <si>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</si>
  <si>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</si>
  <si>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</si>
  <si>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</si>
  <si>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</si>
  <si>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</si>
  <si>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</si>
  <si>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</si>
  <si>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</si>
  <si>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</si>
  <si>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</si>
  <si>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</si>
  <si>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</si>
  <si>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</si>
  <si>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</si>
  <si>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</si>
  <si>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</si>
  <si>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</si>
  <si>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</si>
  <si>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</si>
  <si>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</si>
  <si>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</si>
  <si>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</si>
  <si>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</si>
  <si>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</si>
  <si>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</si>
  <si>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</si>
  <si>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</si>
  <si>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</si>
  <si>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</si>
  <si>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</si>
  <si>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</si>
  <si>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</si>
  <si>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</si>
  <si>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</si>
  <si>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</si>
  <si>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</si>
  <si>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</si>
  <si>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</si>
  <si>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</si>
  <si>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</si>
  <si>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</si>
  <si>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</si>
  <si>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</si>
  <si>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</si>
  <si>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</si>
  <si>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</si>
  <si>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</si>
  <si>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</si>
  <si>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</si>
  <si>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</si>
  <si>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</si>
  <si>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</si>
  <si>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</si>
  <si>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</si>
  <si>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</si>
  <si>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</si>
  <si>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</si>
  <si>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</si>
  <si>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</si>
  <si>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</si>
  <si>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</si>
  <si>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</si>
  <si>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</si>
  <si>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</si>
  <si>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</si>
  <si>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</si>
  <si>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</si>
  <si>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</si>
  <si>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</si>
  <si>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</si>
  <si>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</si>
  <si>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</si>
  <si>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</si>
  <si>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</si>
  <si>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</si>
  <si>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</si>
  <si>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</si>
  <si>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</si>
  <si>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</si>
  <si>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</si>
  <si>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</si>
  <si>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</si>
  <si>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</si>
  <si>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</si>
  <si>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</si>
  <si>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</si>
  <si>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</si>
  <si>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</si>
  <si>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</si>
  <si>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</si>
  <si>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</si>
  <si>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</si>
  <si>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</si>
  <si>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</si>
  <si>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</si>
  <si>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</si>
  <si>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</si>
  <si>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</si>
  <si>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</si>
  <si>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</si>
  <si>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</si>
  <si>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</si>
  <si>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</si>
  <si>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</si>
  <si>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</si>
  <si>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</si>
  <si>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</si>
  <si>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</si>
  <si>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</si>
  <si>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</si>
  <si>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</si>
  <si>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</si>
  <si>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</si>
  <si>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</si>
  <si>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</si>
  <si>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</si>
  <si>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</si>
  <si>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</si>
  <si>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</si>
  <si>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</si>
  <si>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</si>
  <si>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</si>
  <si>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</si>
  <si>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</si>
  <si>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</si>
  <si>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</si>
  <si>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</si>
  <si>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</si>
  <si>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</si>
  <si>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</si>
  <si>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</si>
  <si>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</si>
  <si>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</si>
  <si>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</si>
  <si>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</si>
  <si>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</si>
  <si>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</si>
  <si>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</si>
  <si>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</si>
  <si>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</si>
  <si>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</si>
  <si>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</si>
  <si>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</si>
  <si>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</si>
  <si>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</si>
  <si>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</si>
  <si>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</si>
  <si>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</si>
  <si>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</si>
  <si>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</si>
  <si>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</si>
  <si>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</si>
  <si>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</si>
  <si>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</si>
  <si>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</si>
  <si>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</si>
  <si>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</si>
  <si>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</si>
  <si>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</si>
  <si>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</si>
  <si>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</si>
  <si>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</si>
  <si>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</si>
  <si>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</si>
  <si>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</si>
  <si>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</si>
  <si>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</si>
  <si>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</si>
  <si>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</si>
  <si>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</si>
  <si>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</si>
  <si>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</si>
  <si>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</si>
  <si>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</si>
  <si>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</si>
  <si>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</si>
  <si>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</si>
  <si>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</si>
  <si>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</si>
  <si>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</si>
  <si>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</si>
  <si>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</si>
  <si>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</si>
  <si>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</si>
  <si>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</si>
  <si>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</si>
  <si>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</si>
  <si>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</si>
  <si>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</si>
  <si>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</si>
  <si>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</si>
  <si>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</si>
  <si>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</si>
  <si>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</si>
  <si>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</si>
  <si>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</si>
  <si>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</si>
  <si>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</si>
  <si>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</si>
  <si>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</si>
  <si>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</si>
  <si>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</si>
  <si>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</si>
  <si>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</si>
  <si>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</si>
  <si>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</si>
  <si>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</si>
  <si>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</si>
  <si>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</si>
  <si>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</si>
  <si>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</si>
  <si>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</si>
  <si>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</si>
  <si>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</si>
  <si>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</si>
  <si>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</si>
  <si>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</si>
  <si>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</si>
  <si>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</si>
  <si>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</si>
  <si>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</si>
  <si>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</si>
  <si>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</si>
  <si>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</si>
  <si>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</si>
  <si>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</si>
  <si>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</si>
  <si>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</si>
  <si>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</si>
  <si>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</si>
  <si>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</si>
  <si>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</si>
  <si>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</si>
  <si>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</si>
  <si>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</si>
  <si>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</si>
  <si>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</si>
  <si>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</si>
  <si>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</si>
  <si>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</si>
  <si>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</si>
  <si>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</si>
  <si>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</si>
  <si>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</si>
  <si>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</si>
  <si>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</si>
  <si>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</si>
  <si>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</si>
  <si>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</si>
  <si>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</si>
  <si>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</si>
  <si>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</si>
  <si>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</si>
  <si>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</si>
  <si>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</si>
  <si>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</si>
  <si>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</si>
  <si>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</si>
  <si>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</si>
  <si>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</si>
  <si>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</si>
  <si>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</si>
  <si>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</si>
  <si>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</si>
  <si>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</si>
  <si>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</si>
  <si>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</si>
  <si>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</si>
  <si>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</si>
  <si>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</si>
  <si>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</si>
  <si>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</si>
  <si>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</si>
  <si>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</si>
  <si>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</si>
  <si>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</si>
  <si>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</si>
  <si>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</si>
  <si>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</si>
  <si>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</si>
  <si>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</si>
  <si>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</si>
  <si>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</si>
  <si>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</si>
  <si>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</si>
  <si>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</si>
  <si>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</si>
  <si>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</si>
  <si>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</si>
  <si>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</si>
  <si>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</si>
  <si>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</si>
  <si>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</si>
  <si>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</si>
  <si>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</si>
  <si>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</si>
  <si>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</si>
  <si>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</si>
  <si>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</si>
  <si>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</si>
  <si>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</si>
  <si>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</si>
  <si>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</si>
  <si>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</si>
  <si>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</si>
  <si>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</si>
  <si>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</si>
  <si>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</si>
  <si>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</si>
  <si>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</si>
  <si>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</si>
  <si>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</si>
  <si>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</si>
  <si>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</si>
  <si>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</si>
  <si>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</si>
  <si>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</si>
  <si>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</si>
  <si>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</si>
  <si>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</si>
  <si>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</si>
  <si>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</si>
  <si>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</si>
  <si>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</si>
  <si>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</si>
  <si>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</si>
  <si>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</si>
  <si>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</si>
  <si>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</si>
  <si>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</si>
  <si>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</si>
  <si>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</si>
  <si>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</si>
  <si>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</si>
  <si>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</si>
  <si>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</si>
  <si>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</si>
  <si>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</si>
  <si>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</si>
  <si>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</si>
  <si>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</si>
  <si>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</si>
  <si>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</si>
  <si>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</si>
  <si>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</si>
  <si>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</si>
  <si>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</si>
  <si>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</si>
  <si>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</si>
  <si>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</si>
  <si>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</si>
  <si>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</si>
  <si>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</si>
  <si>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</si>
  <si>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</si>
  <si>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</si>
  <si>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</si>
  <si>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</si>
  <si>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</si>
  <si>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</si>
  <si>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</si>
  <si>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</si>
  <si>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</si>
  <si>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</si>
  <si>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</si>
  <si>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</si>
  <si>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</si>
  <si>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</si>
  <si>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</si>
  <si>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</si>
  <si>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</si>
  <si>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</si>
  <si>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</si>
  <si>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</si>
  <si>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</si>
  <si>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</si>
  <si>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</si>
  <si>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</si>
  <si>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</si>
  <si>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</si>
  <si>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</si>
  <si>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</si>
  <si>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</si>
  <si>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</si>
  <si>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</si>
  <si>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</si>
  <si>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</si>
  <si>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</si>
  <si>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</si>
  <si>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</si>
  <si>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</si>
  <si>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</si>
  <si>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</si>
  <si>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</si>
  <si>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</si>
  <si>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</si>
  <si>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</si>
  <si>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</si>
  <si>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</si>
  <si>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</si>
  <si>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</si>
  <si>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</si>
  <si>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</si>
  <si>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</si>
  <si>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</si>
  <si>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</si>
  <si>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</si>
  <si>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</si>
  <si>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</si>
  <si>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</si>
  <si>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</si>
  <si>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</si>
  <si>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</si>
  <si>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</si>
  <si>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</si>
  <si>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</si>
  <si>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</si>
  <si>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</si>
  <si>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</si>
  <si>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</si>
  <si>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</si>
  <si>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</si>
  <si>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</si>
  <si>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</si>
  <si>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</si>
  <si>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</si>
  <si>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</si>
  <si>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</si>
  <si>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</si>
  <si>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</si>
  <si>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</si>
  <si>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</si>
  <si>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</si>
  <si>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</si>
  <si>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</si>
  <si>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</si>
  <si>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</si>
  <si>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</si>
  <si>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</si>
  <si>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</si>
  <si>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</si>
  <si>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</si>
  <si>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</si>
  <si>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</si>
  <si>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</si>
  <si>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</si>
  <si>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</si>
  <si>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</si>
  <si>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</si>
  <si>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</si>
  <si>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</si>
  <si>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</si>
  <si>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</si>
  <si>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</si>
  <si>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</si>
  <si>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</si>
  <si>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</si>
  <si>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</si>
  <si>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</si>
  <si>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</si>
  <si>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</si>
  <si>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</si>
  <si>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</si>
  <si>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</si>
  <si>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</si>
  <si>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</si>
  <si>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</si>
  <si>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</si>
  <si>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</si>
  <si>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</si>
  <si>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</si>
  <si>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</si>
  <si>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</si>
  <si>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</si>
  <si>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</si>
  <si>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</si>
  <si>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</si>
  <si>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</si>
  <si>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</si>
  <si>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</si>
  <si>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</si>
  <si>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</si>
  <si>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</si>
  <si>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</si>
  <si>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</si>
  <si>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</si>
  <si>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</si>
  <si>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</si>
  <si>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</si>
  <si>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</si>
  <si>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</si>
  <si>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</si>
  <si>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</si>
  <si>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</si>
  <si>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</si>
  <si>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</si>
  <si>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</si>
  <si>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</si>
  <si>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</si>
  <si>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</si>
  <si>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</si>
  <si>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</si>
  <si>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</si>
  <si>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</si>
  <si>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</si>
  <si>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</si>
  <si>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</si>
  <si>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</si>
  <si>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</si>
  <si>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</si>
  <si>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</si>
  <si>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</si>
  <si>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</si>
  <si>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</si>
  <si>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</si>
  <si>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</si>
  <si>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</si>
  <si>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</si>
  <si>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</si>
  <si>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</si>
  <si>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</si>
  <si>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</si>
  <si>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</si>
  <si>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</si>
  <si>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</si>
  <si>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</si>
  <si>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</si>
  <si>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</si>
  <si>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</si>
  <si>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</si>
  <si>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</si>
  <si>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</si>
  <si>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</si>
  <si>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</si>
  <si>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</si>
  <si>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</si>
  <si>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</si>
  <si>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</si>
  <si>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</si>
  <si>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</si>
  <si>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</si>
  <si>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</si>
  <si>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</si>
  <si>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</si>
  <si>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</si>
  <si>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</si>
  <si>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</si>
  <si>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</si>
  <si>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</si>
  <si>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</si>
  <si>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</si>
  <si>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</si>
  <si>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</si>
  <si>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</si>
  <si>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</si>
  <si>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</si>
  <si>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</si>
  <si>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</si>
  <si>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</si>
  <si>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</si>
  <si>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</si>
  <si>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</si>
  <si>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</si>
  <si>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</si>
  <si>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</si>
  <si>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</si>
  <si>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</si>
  <si>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</si>
  <si>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</si>
  <si>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</si>
  <si>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</si>
  <si>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</si>
  <si>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</si>
  <si>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</si>
  <si>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</si>
  <si>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</si>
  <si>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</si>
  <si>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</si>
  <si>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</si>
  <si>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</si>
  <si>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</si>
  <si>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</si>
  <si>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</si>
  <si>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</si>
  <si>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</si>
  <si>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</si>
  <si>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</si>
  <si>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</si>
  <si>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</si>
  <si>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</si>
  <si>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</si>
  <si>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</si>
  <si>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</si>
  <si>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</si>
  <si>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</si>
  <si>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</si>
  <si>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</si>
  <si>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</si>
  <si>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</si>
  <si>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</si>
  <si>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</si>
  <si>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</si>
  <si>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</si>
  <si>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</si>
  <si>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</si>
  <si>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</si>
  <si>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</si>
  <si>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</si>
  <si>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</si>
  <si>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</si>
  <si>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</si>
  <si>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</si>
  <si>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</si>
  <si>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</si>
  <si>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</si>
  <si>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</si>
  <si>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</si>
  <si>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</si>
  <si>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</si>
  <si>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</si>
  <si>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</si>
  <si>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</si>
  <si>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</si>
  <si>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</si>
  <si>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</si>
  <si>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</si>
  <si>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</si>
  <si>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</si>
  <si>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</si>
  <si>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</si>
  <si>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</si>
  <si>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</si>
  <si>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</si>
  <si>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</si>
  <si>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</si>
  <si>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</si>
  <si>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</si>
  <si>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</si>
  <si>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</si>
  <si>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</si>
  <si>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</si>
  <si>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</si>
  <si>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</si>
  <si>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</si>
  <si>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</si>
  <si>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</si>
  <si>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</si>
  <si>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</si>
  <si>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</si>
  <si>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</si>
  <si>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</si>
  <si>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</si>
  <si>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</si>
  <si>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</si>
  <si>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</si>
  <si>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</si>
  <si>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</si>
  <si>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</si>
  <si>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</si>
  <si>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</si>
  <si>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</si>
  <si>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</si>
  <si>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</si>
  <si>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</si>
  <si>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</si>
  <si>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</si>
  <si>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</si>
  <si>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</si>
  <si>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</si>
  <si>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</si>
  <si>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</si>
  <si>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</si>
  <si>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</si>
  <si>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</si>
  <si>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</si>
  <si>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</si>
  <si>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</si>
  <si>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</si>
  <si>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</si>
  <si>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</si>
  <si>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</si>
  <si>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</si>
  <si>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</si>
  <si>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</si>
  <si>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</si>
  <si>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</si>
  <si>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</si>
  <si>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</si>
  <si>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</si>
  <si>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</si>
  <si>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</si>
  <si>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</si>
  <si>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</si>
  <si>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</si>
  <si>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</si>
  <si>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</si>
  <si>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</si>
  <si>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</si>
  <si>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</si>
  <si>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</si>
  <si>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</si>
  <si>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</si>
  <si>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</si>
  <si>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</si>
  <si>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</si>
  <si>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</si>
  <si>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</si>
  <si>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</si>
  <si>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</si>
  <si>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</si>
  <si>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</si>
  <si>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</si>
  <si>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</si>
  <si>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</si>
  <si>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</si>
  <si>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</si>
  <si>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</si>
  <si>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</si>
  <si>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</si>
  <si>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</si>
  <si>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</si>
  <si>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</si>
  <si>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</si>
  <si>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</si>
  <si>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</si>
  <si>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</si>
  <si>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</si>
  <si>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</si>
  <si>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</si>
  <si>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</si>
  <si>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</si>
  <si>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</si>
  <si>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</si>
  <si>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</si>
  <si>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</si>
  <si>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</si>
  <si>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</si>
  <si>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</si>
  <si>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</si>
  <si>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</si>
  <si>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</si>
  <si>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</si>
  <si>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</si>
  <si>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</si>
  <si>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</si>
  <si>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</si>
  <si>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</si>
  <si>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</si>
  <si>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</si>
  <si>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</si>
  <si>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</si>
  <si>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</si>
  <si>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</si>
  <si>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</si>
  <si>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</si>
  <si>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</si>
  <si>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</si>
  <si>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</si>
  <si>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</si>
  <si>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</si>
  <si>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</si>
  <si>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</si>
  <si>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</si>
  <si>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</si>
  <si>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</si>
  <si>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</si>
  <si>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</si>
  <si>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</si>
  <si>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</si>
  <si>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</si>
  <si>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</si>
  <si>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</si>
  <si>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</si>
  <si>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</si>
  <si>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</si>
  <si>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</si>
  <si>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</si>
  <si>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</si>
  <si>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</si>
  <si>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</si>
  <si>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</si>
  <si>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</si>
  <si>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</si>
  <si>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</si>
  <si>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</si>
  <si>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</si>
  <si>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</si>
  <si>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</si>
  <si>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</si>
  <si>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</si>
  <si>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</si>
  <si>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</si>
  <si>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</si>
  <si>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</si>
  <si>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</si>
  <si>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</si>
  <si>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</si>
  <si>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</si>
  <si>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</si>
  <si>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</si>
  <si>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</si>
  <si>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</si>
  <si>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</si>
  <si>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</si>
  <si>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</si>
  <si>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</si>
  <si>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</si>
  <si>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</si>
  <si>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</si>
  <si>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</si>
  <si>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</si>
  <si>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</si>
  <si>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</si>
  <si>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</si>
  <si>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</si>
  <si>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</si>
  <si>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</si>
  <si>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</si>
  <si>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</si>
  <si>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</si>
  <si>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</si>
  <si>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</si>
  <si>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</si>
  <si>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</si>
  <si>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</si>
  <si>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</si>
  <si>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</si>
  <si>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</si>
  <si>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</si>
  <si>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</si>
  <si>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</si>
  <si>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</si>
  <si>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</si>
  <si>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</si>
  <si>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</si>
  <si>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</si>
  <si>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</si>
  <si>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</si>
  <si>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</si>
  <si>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</si>
  <si>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</si>
  <si>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</si>
  <si>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</si>
  <si>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</si>
  <si>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</si>
  <si>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</si>
  <si>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</si>
  <si>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</si>
  <si>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</si>
  <si>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</si>
  <si>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</si>
  <si>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</si>
  <si>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</si>
  <si>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</si>
  <si>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</si>
  <si>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</si>
  <si>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</si>
  <si>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</si>
  <si>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</si>
  <si>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</si>
  <si>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</si>
  <si>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</si>
  <si>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</si>
  <si>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</si>
  <si>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</si>
  <si>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</si>
  <si>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</si>
  <si>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</si>
  <si>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</si>
  <si>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</si>
  <si>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</si>
  <si>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</si>
  <si>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</si>
  <si>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</si>
  <si>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</si>
  <si>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</si>
  <si>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</si>
  <si>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</si>
  <si>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</si>
  <si>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</si>
  <si>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</si>
  <si>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</si>
  <si>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</si>
  <si>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</si>
  <si>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</si>
  <si>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</si>
  <si>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</si>
  <si>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</si>
  <si>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</si>
  <si>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</si>
  <si>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</si>
  <si>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</si>
  <si>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</si>
  <si>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</si>
  <si>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</si>
  <si>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</si>
  <si>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</si>
  <si>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</si>
  <si>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</si>
  <si>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</si>
  <si>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</si>
  <si>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</si>
  <si>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</si>
  <si>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</si>
  <si>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</si>
  <si>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</si>
  <si>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</si>
  <si>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</si>
  <si>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</si>
  <si>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</si>
  <si>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</si>
  <si>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</si>
  <si>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</si>
  <si>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</si>
  <si>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</si>
  <si>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</si>
  <si>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</si>
  <si>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</si>
  <si>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</si>
  <si>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</si>
  <si>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</si>
  <si>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</si>
  <si>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</si>
  <si>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</si>
  <si>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</si>
  <si>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</si>
  <si>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</si>
  <si>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</si>
  <si>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</si>
  <si>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</si>
  <si>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</si>
  <si>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</si>
  <si>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</si>
  <si>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</si>
  <si>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</si>
  <si>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</si>
  <si>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</si>
  <si>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</si>
  <si>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</si>
  <si>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</si>
  <si>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</si>
  <si>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</si>
  <si>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</si>
  <si>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</si>
  <si>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</si>
  <si>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</si>
  <si>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</si>
  <si>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</si>
  <si>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</si>
  <si>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</si>
  <si>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</si>
  <si>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</si>
  <si>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</si>
  <si>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</si>
  <si>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</si>
  <si>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</si>
  <si>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</si>
  <si>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</si>
  <si>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</si>
  <si>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</si>
  <si>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</si>
  <si>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</si>
  <si>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</si>
  <si>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</si>
  <si>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</si>
  <si>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</si>
  <si>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</si>
  <si>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</si>
  <si>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</si>
  <si>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</si>
  <si>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</si>
  <si>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</si>
  <si>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</si>
  <si>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</si>
  <si>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</si>
  <si>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</si>
  <si>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</si>
  <si>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</si>
  <si>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</si>
  <si>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</si>
  <si>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</si>
  <si>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</si>
  <si>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</si>
  <si>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</si>
  <si>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</si>
  <si>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</si>
  <si>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</si>
  <si>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</si>
  <si>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</si>
  <si>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</si>
  <si>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</si>
  <si>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</si>
  <si>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</si>
  <si>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</si>
  <si>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</si>
  <si>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</si>
  <si>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</si>
  <si>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</si>
  <si>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</si>
  <si>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</si>
  <si>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</si>
  <si>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</si>
  <si>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</si>
  <si>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</si>
  <si>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</si>
  <si>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</si>
  <si>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</si>
  <si>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</si>
  <si>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</si>
  <si>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</si>
  <si>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</si>
  <si>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</si>
  <si>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</si>
  <si>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</si>
  <si>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</si>
  <si>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</si>
  <si>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</si>
  <si>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</si>
  <si>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</si>
  <si>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</si>
  <si>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</si>
  <si>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</si>
  <si>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</si>
  <si>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</si>
  <si>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</si>
  <si>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</si>
  <si>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</si>
  <si>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</si>
  <si>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</si>
  <si>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</si>
  <si>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</si>
  <si>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</si>
  <si>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</si>
  <si>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</si>
  <si>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</si>
  <si>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</si>
  <si>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</si>
  <si>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</si>
  <si>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</si>
  <si>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</si>
  <si>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</si>
  <si>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</si>
  <si>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</si>
  <si>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</si>
  <si>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</si>
  <si>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</si>
  <si>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</si>
  <si>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</si>
  <si>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</si>
  <si>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</si>
  <si>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</si>
  <si>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</si>
  <si>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</si>
  <si>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</si>
  <si>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</si>
  <si>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</si>
  <si>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</si>
  <si>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</si>
  <si>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</si>
  <si>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</si>
  <si>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</si>
  <si>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</si>
  <si>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</si>
  <si>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</si>
  <si>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</si>
  <si>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</si>
  <si>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</si>
  <si>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</si>
  <si>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</si>
  <si>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</si>
  <si>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</si>
  <si>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</si>
  <si>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</si>
  <si>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</si>
  <si>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</si>
  <si>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</si>
  <si>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</si>
  <si>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</si>
  <si>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</si>
  <si>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</si>
  <si>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</si>
  <si>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</si>
  <si>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</si>
  <si>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</si>
  <si>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</si>
  <si>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</si>
  <si>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</si>
  <si>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</si>
  <si>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</si>
  <si>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</si>
  <si>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</si>
  <si>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</si>
  <si>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</si>
  <si>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</si>
  <si>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</si>
  <si>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</si>
  <si>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</si>
  <si>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</si>
  <si>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</si>
  <si>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</si>
  <si>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</si>
  <si>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</si>
  <si>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</si>
  <si>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</si>
  <si>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</si>
  <si>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</si>
  <si>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</si>
  <si>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</si>
  <si>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</si>
  <si>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</si>
  <si>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</si>
  <si>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</si>
  <si>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</si>
  <si>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</si>
  <si>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</si>
  <si>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</si>
  <si>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</si>
  <si>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</si>
  <si>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</si>
  <si>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</si>
  <si>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</si>
  <si>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</si>
  <si>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</si>
  <si>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</si>
  <si>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</si>
  <si>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</si>
  <si>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</si>
  <si>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</si>
  <si>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</si>
  <si>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</si>
  <si>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</si>
  <si>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</si>
  <si>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</si>
  <si>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</si>
  <si>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</si>
  <si>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</si>
  <si>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</si>
  <si>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</si>
  <si>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</si>
  <si>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</si>
  <si>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</si>
  <si>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</si>
  <si>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</si>
  <si>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</si>
  <si>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</si>
  <si>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</si>
  <si>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</si>
  <si>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</si>
  <si>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</si>
  <si>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</si>
  <si>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</si>
  <si>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</si>
  <si>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</si>
  <si>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</si>
  <si>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</si>
  <si>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</si>
  <si>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</si>
  <si>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</si>
  <si>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</si>
  <si>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</si>
  <si>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</si>
  <si>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</si>
  <si>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</si>
  <si>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</si>
  <si>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</si>
  <si>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</si>
  <si>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</si>
  <si>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</si>
  <si>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</si>
  <si>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</si>
  <si>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</si>
  <si>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</si>
  <si>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</si>
  <si>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</si>
  <si>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</si>
  <si>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</si>
  <si>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</si>
  <si>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</si>
  <si>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</si>
  <si>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</si>
  <si>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</si>
  <si>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</si>
  <si>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</si>
  <si>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</si>
  <si>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</si>
  <si>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</si>
  <si>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</si>
  <si>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</si>
  <si>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</si>
  <si>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</si>
  <si>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</si>
  <si>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</si>
  <si>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</si>
  <si>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</si>
  <si>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</si>
  <si>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</si>
  <si>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</si>
  <si>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</si>
  <si>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</si>
  <si>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</si>
  <si>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</si>
  <si>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</si>
  <si>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</si>
  <si>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</si>
  <si>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</si>
  <si>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</si>
  <si>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</si>
  <si>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</si>
  <si>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</si>
  <si>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</si>
  <si>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</si>
  <si>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</si>
  <si>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</si>
  <si>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</si>
  <si>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</si>
  <si>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</si>
  <si>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</si>
  <si>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</si>
  <si>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</si>
  <si>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</si>
  <si>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</si>
  <si>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</si>
  <si>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</si>
  <si>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</si>
  <si>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</si>
  <si>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</si>
  <si>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</si>
  <si>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</si>
  <si>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</si>
  <si>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</si>
  <si>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</si>
  <si>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</si>
  <si>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</si>
  <si>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</si>
  <si>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</si>
  <si>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</si>
  <si>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</si>
  <si>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</si>
  <si>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</si>
  <si>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</si>
  <si>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</si>
  <si>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</si>
  <si>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</si>
  <si>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</si>
  <si>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</si>
  <si>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</si>
  <si>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</si>
  <si>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</si>
  <si>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</si>
  <si>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</si>
  <si>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</si>
  <si>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</si>
  <si>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</si>
  <si>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</si>
  <si>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</si>
  <si>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</si>
  <si>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</si>
  <si>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</si>
  <si>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</si>
  <si>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</si>
  <si>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</si>
  <si>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</si>
  <si>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</si>
  <si>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</si>
  <si>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</si>
  <si>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</si>
  <si>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</si>
  <si>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</si>
  <si>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</si>
  <si>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</si>
  <si>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</si>
  <si>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</si>
  <si>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</si>
  <si>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</si>
  <si>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</si>
  <si>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</si>
  <si>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</si>
  <si>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</si>
  <si>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</si>
  <si>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</si>
  <si>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</si>
  <si>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</si>
  <si>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</si>
  <si>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</si>
  <si>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</si>
  <si>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</si>
  <si>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</si>
  <si>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</si>
  <si>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</si>
  <si>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</si>
  <si>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</si>
  <si>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</si>
  <si>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</si>
  <si>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</si>
  <si>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</si>
  <si>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</si>
  <si>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</si>
  <si>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</si>
  <si>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</si>
  <si>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</si>
  <si>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</si>
  <si>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</si>
  <si>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</si>
  <si>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</si>
  <si>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</si>
  <si>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</si>
  <si>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</si>
  <si>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</si>
  <si>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</si>
  <si>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</si>
  <si>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</si>
  <si>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</si>
  <si>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</si>
  <si>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</si>
  <si>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</si>
  <si>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</si>
  <si>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</si>
  <si>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</si>
  <si>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</si>
  <si>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</si>
  <si>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</si>
  <si>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</si>
  <si>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</si>
  <si>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</si>
  <si>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</si>
  <si>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</si>
  <si>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</si>
  <si>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</si>
  <si>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</si>
  <si>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</si>
  <si>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</si>
  <si>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</si>
  <si>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</si>
  <si>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</si>
  <si>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</si>
  <si>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</si>
  <si>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</si>
  <si>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</si>
  <si>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</si>
  <si>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</si>
  <si>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</si>
  <si>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</si>
  <si>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</si>
  <si>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</si>
  <si>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</si>
  <si>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</si>
  <si>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</si>
  <si>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</si>
  <si>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</si>
  <si>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</si>
  <si>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</si>
  <si>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</si>
  <si>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</si>
  <si>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</si>
  <si>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</si>
  <si>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</si>
  <si>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</si>
  <si>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</si>
  <si>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</si>
  <si>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</si>
  <si>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</si>
  <si>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</si>
  <si>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</si>
  <si>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</si>
  <si>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</si>
  <si>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</si>
  <si>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</si>
  <si>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</si>
  <si>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</si>
  <si>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</si>
  <si>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</si>
  <si>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</si>
  <si>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</si>
  <si>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</si>
  <si>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</si>
  <si>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</si>
  <si>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</si>
  <si>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</si>
  <si>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</si>
  <si>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</si>
  <si>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</si>
  <si>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</si>
  <si>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</si>
  <si>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</si>
  <si>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</si>
  <si>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</si>
  <si>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</si>
  <si>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</si>
  <si>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</si>
  <si>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</si>
  <si>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</si>
  <si>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</si>
  <si>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</si>
  <si>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</si>
  <si>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</si>
  <si>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</si>
  <si>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</si>
  <si>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</si>
  <si>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</si>
  <si>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</si>
  <si>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</si>
  <si>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</si>
  <si>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</si>
  <si>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</si>
  <si>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</si>
  <si>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</si>
  <si>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</si>
  <si>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</si>
  <si>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</si>
  <si>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</si>
  <si>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</si>
  <si>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</si>
  <si>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</si>
  <si>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</si>
  <si>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</si>
  <si>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</si>
  <si>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</si>
  <si>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</si>
  <si>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</si>
  <si>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</si>
  <si>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</si>
  <si>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</si>
  <si>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</si>
  <si>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</si>
  <si>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</si>
  <si>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</si>
  <si>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</si>
  <si>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</si>
  <si>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</si>
  <si>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</si>
  <si>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</si>
  <si>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</si>
  <si>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</si>
  <si>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</si>
  <si>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</si>
  <si>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</si>
  <si>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</si>
  <si>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</si>
  <si>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</si>
  <si>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</si>
  <si>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</si>
  <si>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</si>
  <si>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</si>
  <si>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</si>
  <si>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</si>
  <si>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</si>
  <si>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</si>
  <si>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</si>
  <si>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</si>
  <si>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</si>
  <si>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</si>
  <si>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</si>
  <si>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</si>
  <si>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</si>
  <si>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</si>
  <si>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</si>
  <si>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</si>
  <si>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</si>
  <si>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</si>
  <si>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</si>
  <si>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</si>
  <si>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</si>
  <si>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</si>
  <si>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</si>
  <si>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</si>
  <si>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</si>
  <si>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</si>
  <si>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</si>
  <si>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</si>
  <si>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</si>
  <si>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</si>
  <si>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</si>
  <si>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</si>
  <si>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</si>
  <si>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</si>
  <si>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</si>
  <si>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</si>
  <si>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</si>
  <si>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</si>
  <si>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</si>
  <si>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</si>
  <si>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</si>
  <si>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</si>
  <si>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</si>
  <si>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</si>
  <si>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</si>
  <si>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</si>
  <si>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</si>
  <si>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</si>
  <si>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</si>
  <si>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</si>
  <si>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</si>
  <si>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</si>
  <si>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</si>
  <si>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</si>
  <si>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</si>
  <si>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</si>
  <si>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</si>
  <si>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</si>
  <si>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</si>
  <si>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</si>
  <si>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</si>
  <si>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</si>
  <si>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</si>
  <si>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</si>
  <si>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</si>
  <si>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</si>
  <si>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</si>
  <si>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</si>
  <si>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</si>
  <si>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</si>
  <si>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</si>
  <si>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</si>
  <si>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</si>
  <si>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</si>
  <si>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</si>
  <si>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</si>
  <si>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</si>
  <si>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</si>
  <si>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</si>
  <si>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</si>
  <si>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</si>
  <si>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</si>
  <si>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</si>
  <si>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</si>
  <si>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</si>
  <si>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</si>
  <si>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</si>
  <si>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</si>
  <si>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</si>
  <si>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</si>
  <si>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</si>
  <si>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</si>
  <si>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</si>
  <si>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</si>
  <si>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</si>
  <si>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</si>
  <si>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</si>
  <si>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</si>
  <si>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</si>
  <si>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</si>
  <si>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</si>
  <si>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</si>
  <si>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</si>
  <si>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</si>
  <si>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</si>
  <si>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</si>
  <si>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</si>
  <si>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</si>
  <si>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</si>
  <si>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</si>
  <si>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</si>
  <si>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</si>
  <si>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</si>
  <si>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</si>
  <si>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</si>
  <si>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</si>
  <si>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</si>
  <si>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</si>
  <si>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</si>
  <si>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</si>
  <si>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</si>
  <si>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</si>
  <si>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</si>
  <si>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</si>
  <si>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</si>
  <si>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</si>
  <si>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</si>
  <si>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</si>
  <si>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</si>
  <si>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</si>
  <si>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</si>
  <si>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</si>
  <si>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</si>
  <si>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</si>
  <si>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</si>
  <si>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</si>
  <si>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</si>
  <si>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</si>
  <si>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</si>
  <si>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</si>
  <si>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</si>
  <si>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</si>
  <si>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</si>
  <si>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</si>
  <si>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</si>
  <si>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</si>
  <si>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</si>
  <si>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</si>
  <si>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</si>
  <si>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</si>
  <si>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</si>
  <si>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</si>
  <si>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</si>
  <si>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</si>
  <si>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</si>
  <si>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</si>
  <si>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</si>
  <si>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</si>
  <si>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</si>
  <si>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</si>
  <si>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</si>
  <si>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</si>
  <si>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</si>
  <si>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</si>
  <si>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</si>
  <si>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</si>
  <si>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</si>
  <si>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</si>
  <si>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</si>
  <si>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</si>
  <si>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</si>
  <si>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</si>
  <si>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</si>
  <si>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</si>
  <si>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</si>
  <si>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</si>
  <si>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</si>
  <si>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</si>
  <si>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</si>
  <si>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</si>
  <si>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</si>
  <si>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</si>
  <si>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</si>
  <si>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</si>
  <si>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</si>
  <si>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</si>
  <si>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</si>
  <si>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</si>
  <si>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</si>
  <si>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</si>
  <si>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</si>
  <si>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</si>
  <si>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</si>
  <si>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</si>
  <si>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</si>
  <si>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</si>
  <si>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</si>
  <si>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</si>
  <si>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</si>
  <si>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</si>
  <si>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</si>
  <si>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</si>
  <si>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</si>
  <si>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</si>
  <si>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</si>
  <si>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</si>
  <si>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</si>
  <si>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</si>
  <si>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</si>
  <si>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</si>
  <si>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</si>
  <si>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</si>
  <si>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</si>
  <si>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</si>
  <si>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</si>
  <si>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</si>
  <si>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</si>
  <si>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</si>
  <si>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</si>
  <si>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</si>
  <si>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</si>
  <si>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</si>
  <si>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</si>
  <si>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</si>
  <si>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</si>
  <si>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</si>
  <si>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</si>
  <si>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</si>
  <si>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</si>
  <si>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</si>
  <si>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</si>
  <si>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</si>
  <si>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</si>
  <si>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</si>
  <si>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</si>
  <si>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</si>
  <si>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</si>
  <si>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</si>
  <si>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</si>
  <si>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</si>
  <si>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</si>
  <si>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</si>
  <si>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</si>
  <si>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</si>
  <si>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</si>
  <si>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</si>
  <si>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</si>
  <si>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</si>
  <si>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</si>
  <si>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</si>
  <si>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</si>
  <si>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</si>
  <si>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</si>
  <si>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</si>
  <si>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</si>
  <si>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</si>
  <si>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</si>
  <si>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</si>
  <si>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</si>
  <si>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</si>
  <si>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</si>
  <si>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</si>
  <si>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</si>
  <si>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</si>
  <si>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</si>
  <si>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</si>
  <si>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</si>
  <si>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</si>
  <si>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</si>
  <si>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</si>
  <si>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</si>
  <si>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</si>
  <si>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</si>
  <si>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</si>
  <si>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</si>
  <si>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</si>
  <si>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</si>
  <si>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</si>
  <si>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</si>
  <si>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</si>
  <si>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</si>
  <si>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</si>
  <si>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</si>
  <si>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</si>
  <si>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</si>
  <si>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</si>
  <si>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</si>
  <si>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</si>
  <si>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</si>
  <si>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</si>
  <si>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</si>
  <si>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</si>
  <si>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</si>
  <si>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</si>
  <si>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</si>
  <si>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</si>
  <si>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</si>
  <si>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</si>
  <si>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</si>
  <si>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</si>
  <si>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</si>
  <si>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</si>
  <si>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</si>
  <si>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</si>
  <si>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</si>
  <si>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</si>
  <si>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</si>
  <si>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</si>
  <si>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</si>
  <si>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</si>
  <si>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</si>
  <si>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</si>
  <si>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</si>
  <si>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</si>
  <si>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</si>
  <si>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</si>
  <si>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</si>
  <si>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</si>
  <si>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</si>
  <si>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</si>
  <si>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</si>
  <si>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</si>
  <si>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</si>
  <si>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</si>
  <si>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</si>
  <si>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</si>
  <si>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</si>
  <si>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</si>
  <si>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</si>
  <si>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</si>
  <si>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</si>
  <si>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</si>
  <si>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</si>
  <si>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</si>
  <si>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</si>
  <si>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</si>
  <si>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</si>
  <si>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</si>
  <si>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</si>
  <si>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</si>
  <si>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</si>
  <si>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</si>
  <si>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</si>
  <si>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</si>
  <si>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</si>
  <si>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</si>
  <si>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</si>
  <si>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</si>
  <si>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</si>
  <si>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</si>
  <si>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</si>
  <si>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</si>
  <si>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</si>
  <si>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</si>
  <si>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</si>
  <si>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</si>
  <si>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</si>
  <si>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</si>
  <si>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</si>
  <si>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</si>
  <si>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</si>
  <si>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</si>
  <si>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</si>
  <si>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</si>
  <si>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</si>
  <si>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</si>
  <si>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</si>
  <si>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</si>
  <si>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</si>
  <si>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</si>
  <si>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</si>
  <si>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</si>
  <si>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</si>
  <si>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</si>
  <si>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</si>
  <si>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</si>
  <si>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</si>
  <si>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</si>
  <si>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</si>
  <si>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</si>
  <si>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</si>
  <si>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</si>
  <si>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</si>
  <si>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</si>
  <si>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</si>
  <si>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</si>
  <si>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</si>
  <si>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</si>
  <si>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</si>
  <si>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</si>
  <si>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</si>
  <si>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</si>
  <si>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</si>
  <si>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</si>
  <si>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</si>
  <si>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</si>
  <si>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</si>
  <si>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</si>
  <si>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</si>
  <si>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</si>
  <si>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</si>
  <si>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</si>
  <si>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</si>
  <si>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</si>
  <si>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</si>
  <si>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</si>
  <si>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</si>
  <si>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</si>
  <si>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</si>
  <si>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</si>
  <si>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</si>
  <si>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</si>
  <si>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</si>
  <si>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</si>
  <si>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</si>
  <si>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</si>
  <si>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</si>
  <si>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</si>
  <si>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</si>
  <si>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</si>
  <si>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</si>
  <si>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</si>
  <si>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</si>
  <si>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</si>
  <si>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</si>
  <si>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</si>
  <si>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</si>
  <si>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</si>
  <si>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</si>
  <si>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</si>
  <si>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</si>
  <si>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</si>
  <si>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</si>
  <si>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</si>
  <si>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</si>
  <si>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</si>
  <si>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</si>
  <si>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</si>
  <si>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</si>
  <si>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</si>
  <si>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</si>
  <si>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</si>
  <si>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</si>
  <si>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</si>
  <si>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</si>
  <si>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</si>
  <si>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</si>
  <si>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</si>
  <si>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</si>
  <si>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</si>
  <si>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</si>
  <si>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</si>
  <si>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</si>
  <si>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</si>
  <si>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</si>
  <si>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</si>
  <si>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</si>
  <si>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</si>
  <si>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</si>
  <si>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</si>
  <si>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</si>
  <si>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</si>
  <si>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</si>
  <si>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</si>
  <si>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</si>
  <si>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</si>
  <si>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</si>
  <si>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</si>
  <si>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</si>
  <si>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</si>
  <si>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</si>
  <si>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</si>
  <si>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</si>
  <si>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</si>
  <si>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</si>
  <si>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</si>
  <si>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</si>
  <si>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</si>
  <si>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</si>
  <si>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</si>
  <si>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</si>
  <si>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</si>
  <si>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</si>
  <si>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</si>
  <si>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</si>
  <si>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</si>
  <si>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</si>
  <si>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</si>
  <si>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</si>
  <si>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</si>
  <si>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</si>
  <si>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</si>
  <si>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</si>
  <si>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</si>
  <si>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</si>
  <si>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</si>
  <si>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</si>
  <si>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</si>
  <si>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</si>
  <si>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</si>
  <si>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</si>
  <si>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</si>
  <si>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</si>
  <si>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</si>
  <si>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</si>
  <si>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</si>
  <si>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</si>
  <si>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</si>
  <si>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</si>
  <si>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</si>
  <si>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</si>
  <si>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</si>
  <si>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</si>
  <si>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</si>
  <si>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</si>
  <si>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</si>
  <si>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</si>
  <si>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</si>
  <si>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</si>
  <si>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</si>
  <si>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</si>
  <si>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</si>
  <si>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</si>
  <si>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</si>
  <si>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</si>
  <si>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</si>
  <si>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</si>
  <si>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</si>
  <si>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</si>
  <si>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</si>
  <si>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</si>
  <si>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</si>
  <si>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</si>
  <si>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</si>
  <si>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</si>
  <si>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</si>
  <si>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</si>
  <si>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</si>
  <si>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</si>
  <si>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</si>
  <si>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</si>
  <si>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</si>
  <si>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</si>
  <si>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</si>
  <si>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</si>
  <si>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</si>
  <si>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</si>
  <si>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</si>
  <si>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</si>
  <si>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</si>
  <si>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</si>
  <si>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</si>
  <si>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</si>
  <si>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</si>
  <si>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</si>
  <si>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</si>
  <si>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</si>
  <si>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</si>
  <si>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</si>
  <si>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</si>
  <si>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</si>
  <si>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</si>
  <si>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</si>
  <si>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</si>
  <si>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</si>
  <si>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</si>
  <si>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</si>
  <si>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</si>
  <si>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</si>
  <si>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</si>
  <si>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</si>
  <si>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</si>
  <si>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</si>
  <si>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</si>
  <si>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</si>
  <si>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</si>
  <si>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</si>
  <si>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</si>
  <si>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</si>
  <si>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</si>
  <si>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</si>
  <si>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</si>
  <si>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</si>
  <si>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</si>
  <si>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</si>
  <si>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</si>
  <si>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</si>
  <si>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</si>
  <si>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</si>
  <si>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</si>
  <si>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</si>
  <si>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</si>
  <si>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</si>
  <si>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</si>
  <si>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</si>
  <si>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</si>
  <si>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</si>
  <si>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</si>
  <si>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</si>
  <si>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</si>
  <si>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</si>
  <si>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</si>
  <si>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</si>
  <si>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</si>
  <si>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</si>
  <si>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</si>
  <si>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</si>
  <si>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</si>
  <si>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</si>
  <si>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</si>
  <si>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</si>
  <si>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</si>
  <si>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</si>
  <si>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</si>
  <si>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</si>
  <si>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</si>
  <si>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</si>
  <si>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</si>
  <si>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</si>
  <si>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</si>
  <si>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</si>
  <si>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</si>
  <si>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</si>
  <si>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</si>
  <si>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</si>
  <si>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</si>
  <si>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</si>
  <si>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</si>
  <si>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</si>
  <si>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</si>
  <si>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</si>
  <si>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</si>
  <si>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</si>
  <si>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</si>
  <si>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</si>
  <si>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</si>
  <si>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</si>
  <si>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</si>
  <si>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</si>
  <si>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</si>
  <si>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</si>
  <si>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</si>
  <si>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</si>
  <si>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</si>
  <si>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</si>
  <si>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</si>
  <si>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</si>
  <si>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</si>
  <si>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</si>
  <si>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</si>
  <si>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</si>
  <si>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</si>
  <si>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</si>
  <si>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</si>
  <si>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</si>
  <si>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</si>
  <si>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</si>
  <si>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</si>
  <si>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</si>
  <si>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</si>
  <si>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</si>
  <si>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</si>
  <si>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</si>
  <si>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</si>
  <si>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</si>
  <si>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</si>
  <si>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</si>
  <si>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</si>
  <si>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</si>
  <si>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</si>
  <si>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</si>
  <si>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</si>
  <si>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</si>
  <si>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</si>
  <si>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</si>
  <si>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</si>
  <si>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</si>
  <si>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</si>
  <si>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</si>
  <si>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</si>
  <si>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</si>
  <si>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</si>
  <si>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</si>
  <si>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</si>
  <si>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</si>
  <si>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</si>
  <si>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</si>
  <si>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</si>
  <si>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</si>
  <si>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</si>
  <si>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</si>
  <si>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</si>
  <si>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</si>
  <si>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</si>
  <si>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</si>
  <si>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</si>
  <si>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</si>
  <si>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</si>
  <si>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</si>
  <si>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</si>
  <si>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</si>
  <si>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</si>
  <si>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</si>
  <si>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</si>
  <si>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</si>
  <si>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</si>
  <si>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</si>
  <si>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</si>
  <si>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</si>
  <si>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</si>
  <si>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</si>
  <si>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</si>
  <si>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</si>
  <si>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</si>
  <si>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</si>
  <si>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</si>
  <si>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</si>
  <si>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</si>
  <si>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</si>
  <si>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</si>
  <si>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</si>
  <si>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</si>
  <si>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</si>
  <si>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</si>
  <si>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</si>
  <si>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</si>
  <si>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</si>
  <si>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</si>
  <si>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</si>
  <si>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</si>
  <si>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</si>
  <si>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</si>
  <si>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</si>
  <si>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</si>
  <si>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</si>
  <si>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</si>
  <si>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</si>
  <si>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</si>
  <si>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</si>
  <si>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</si>
  <si>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</si>
  <si>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</si>
  <si>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</si>
  <si>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</si>
  <si>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</si>
  <si>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</si>
  <si>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</si>
  <si>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</si>
  <si>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</si>
  <si>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</si>
  <si>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</si>
  <si>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</si>
  <si>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</si>
  <si>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</si>
  <si>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</si>
  <si>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</si>
  <si>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</si>
  <si>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</si>
  <si>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</si>
  <si>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</si>
  <si>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</si>
  <si>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</si>
  <si>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</si>
  <si>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</si>
  <si>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</si>
  <si>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</si>
  <si>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</si>
  <si>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</si>
  <si>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</si>
  <si>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</si>
  <si>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</si>
  <si>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</si>
  <si>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</si>
  <si>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</si>
  <si>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</si>
  <si>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</si>
  <si>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</si>
  <si>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</si>
  <si>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</si>
  <si>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</si>
  <si>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</si>
  <si>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</si>
  <si>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</si>
  <si>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</si>
  <si>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</si>
  <si>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</si>
  <si>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</si>
  <si>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</si>
  <si>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</si>
  <si>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</si>
  <si>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</si>
  <si>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</si>
  <si>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</si>
  <si>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</si>
  <si>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</si>
  <si>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</si>
  <si>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</si>
  <si>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</si>
  <si>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</si>
  <si>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</si>
  <si>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</si>
  <si>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</si>
  <si>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</si>
  <si>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</si>
  <si>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</si>
  <si>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</si>
  <si>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</si>
  <si>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</si>
  <si>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</si>
  <si>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</si>
  <si>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</si>
  <si>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</si>
  <si>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</si>
  <si>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</si>
  <si>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</si>
  <si>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</si>
  <si>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</si>
  <si>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</si>
  <si>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</si>
  <si>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</si>
  <si>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</si>
  <si>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</si>
  <si>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</si>
  <si>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</si>
  <si>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</si>
  <si>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</si>
  <si>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</si>
  <si>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</si>
  <si>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</si>
  <si>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</si>
  <si>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</si>
  <si>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</si>
  <si>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</si>
  <si>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</si>
  <si>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</si>
  <si>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</si>
  <si>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</si>
  <si>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</si>
  <si>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</si>
  <si>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</si>
  <si>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</si>
  <si>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</si>
  <si>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</si>
  <si>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</si>
  <si>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</si>
  <si>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</si>
  <si>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</si>
  <si>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</si>
  <si>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</si>
  <si>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</si>
  <si>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</si>
  <si>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</si>
  <si>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</si>
  <si>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</si>
  <si>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</si>
  <si>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</si>
  <si>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</si>
  <si>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</si>
  <si>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</si>
  <si>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</si>
  <si>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</si>
  <si>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</si>
  <si>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</si>
  <si>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</si>
  <si>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</si>
  <si>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</si>
  <si>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</si>
  <si>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</si>
  <si>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</si>
  <si>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</si>
  <si>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</si>
  <si>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</si>
  <si>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</si>
  <si>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</si>
  <si>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</si>
  <si>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</si>
  <si>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</si>
  <si>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</si>
  <si>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</si>
  <si>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</si>
  <si>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</si>
  <si>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</si>
  <si>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</si>
  <si>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</si>
  <si>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</si>
  <si>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</si>
  <si>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</si>
  <si>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</si>
  <si>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</si>
  <si>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</si>
  <si>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</si>
  <si>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</si>
  <si>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</si>
  <si>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</si>
  <si>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</si>
  <si>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</si>
  <si>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</si>
  <si>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</si>
  <si>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</si>
  <si>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</si>
  <si>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</si>
  <si>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</si>
  <si>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</si>
  <si>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</si>
  <si>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</si>
  <si>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</si>
  <si>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</si>
  <si>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</si>
  <si>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</si>
  <si>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</si>
  <si>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</si>
  <si>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</si>
  <si>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</si>
  <si>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</si>
  <si>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</si>
  <si>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</si>
  <si>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</si>
  <si>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</si>
  <si>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</si>
  <si>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</si>
  <si>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</si>
  <si>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</si>
  <si>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</si>
  <si>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</si>
  <si>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</si>
  <si>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</si>
  <si>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</si>
  <si>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</si>
  <si>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</si>
  <si>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</si>
  <si>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</si>
  <si>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</si>
  <si>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</si>
  <si>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</si>
  <si>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</si>
  <si>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</si>
  <si>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</si>
  <si>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</si>
  <si>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</si>
  <si>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</si>
  <si>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</si>
  <si>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</si>
  <si>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</si>
  <si>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</si>
  <si>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</si>
  <si>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</si>
  <si>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</si>
  <si>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</si>
  <si>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</si>
  <si>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</si>
  <si>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</si>
  <si>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</si>
  <si>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</si>
  <si>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</si>
  <si>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</si>
  <si>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</si>
  <si>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</si>
  <si>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</si>
  <si>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</si>
  <si>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</si>
  <si>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</si>
  <si>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</si>
  <si>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</si>
  <si>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</si>
  <si>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</si>
  <si>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</si>
  <si>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</si>
  <si>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</si>
  <si>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</si>
  <si>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</si>
  <si>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</si>
  <si>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</si>
  <si>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</si>
  <si>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</si>
  <si>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</si>
  <si>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</si>
  <si>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</si>
  <si>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</si>
  <si>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</si>
  <si>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</si>
  <si>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</si>
  <si>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</si>
  <si>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</si>
  <si>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</si>
  <si>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</si>
  <si>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</si>
  <si>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</si>
  <si>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</si>
  <si>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</si>
  <si>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</si>
  <si>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</si>
  <si>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</si>
  <si>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</si>
  <si>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</si>
  <si>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</si>
  <si>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</si>
  <si>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</si>
  <si>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</si>
  <si>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</si>
  <si>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</si>
  <si>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</si>
  <si>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</si>
  <si>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</si>
  <si>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</si>
  <si>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</si>
  <si>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</si>
  <si>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</si>
  <si>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</si>
  <si>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</si>
  <si>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</si>
  <si>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</si>
  <si>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</si>
  <si>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</si>
  <si>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</si>
  <si>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</si>
  <si>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</si>
  <si>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</si>
  <si>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</si>
  <si>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</si>
  <si>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</si>
  <si>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</si>
  <si>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</si>
  <si>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</si>
  <si>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</si>
  <si>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</si>
  <si>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</si>
  <si>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</si>
  <si>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</si>
  <si>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</si>
  <si>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</si>
  <si>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</si>
  <si>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</si>
  <si>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</si>
  <si>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</si>
  <si>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</si>
  <si>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</si>
  <si>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</si>
  <si>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</si>
  <si>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</si>
  <si>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</si>
  <si>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</si>
  <si>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</si>
  <si>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</si>
  <si>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</si>
  <si>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</si>
  <si>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</si>
  <si>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</si>
  <si>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</si>
  <si>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</si>
  <si>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</si>
  <si>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</si>
  <si>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</si>
  <si>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</si>
  <si>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</si>
  <si>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</si>
  <si>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</si>
  <si>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</si>
  <si>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</si>
  <si>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</si>
  <si>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</si>
  <si>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</si>
  <si>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</si>
  <si>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</si>
  <si>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</si>
  <si>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</si>
  <si>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</si>
  <si>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</si>
  <si>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</si>
  <si>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</si>
  <si>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</si>
  <si>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</si>
  <si>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</si>
  <si>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</si>
  <si>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</si>
  <si>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</si>
  <si>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</si>
  <si>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</si>
  <si>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</si>
  <si>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</si>
  <si>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</si>
  <si>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</si>
  <si>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</si>
  <si>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</si>
  <si>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</si>
  <si>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</si>
  <si>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</si>
  <si>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</si>
  <si>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</si>
  <si>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</si>
  <si>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</si>
  <si>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</si>
  <si>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</si>
  <si>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</si>
  <si>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</si>
  <si>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</si>
  <si>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</si>
  <si>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</si>
  <si>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</si>
  <si>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</si>
  <si>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</si>
  <si>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</si>
  <si>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</si>
  <si>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</si>
  <si>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</si>
  <si>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</si>
  <si>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</si>
  <si>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</si>
  <si>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</si>
  <si>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</si>
  <si>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</si>
  <si>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</si>
  <si>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</si>
  <si>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</si>
  <si>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</si>
  <si>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</si>
  <si>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</si>
  <si>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</si>
  <si>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</si>
  <si>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</si>
  <si>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</si>
  <si>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</si>
  <si>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</si>
  <si>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</si>
  <si>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</si>
  <si>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</si>
  <si>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</si>
  <si>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</si>
  <si>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</si>
  <si>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</si>
  <si>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</si>
  <si>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</si>
  <si>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</si>
  <si>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</si>
  <si>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</si>
  <si>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</si>
  <si>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</si>
  <si>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</si>
  <si>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</si>
  <si>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</si>
  <si>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</si>
  <si>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</si>
  <si>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</si>
  <si>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</si>
  <si>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</si>
  <si>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</si>
  <si>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</si>
  <si>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</si>
  <si>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</si>
  <si>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</si>
  <si>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</si>
  <si>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</si>
  <si>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</si>
  <si>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</si>
  <si>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</si>
  <si>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</si>
  <si>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</si>
  <si>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</si>
  <si>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</si>
  <si>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</si>
  <si>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</si>
  <si>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</si>
  <si>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</si>
  <si>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</si>
  <si>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</si>
  <si>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</si>
  <si>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</si>
  <si>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</si>
  <si>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</si>
  <si>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</si>
  <si>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</si>
  <si>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</si>
  <si>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</si>
  <si>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</si>
  <si>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</si>
  <si>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</si>
  <si>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</si>
  <si>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</si>
  <si>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</si>
  <si>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</si>
  <si>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</si>
  <si>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</si>
  <si>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</si>
  <si>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</si>
  <si>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</si>
  <si>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</si>
  <si>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</si>
  <si>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</si>
  <si>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</si>
  <si>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</si>
  <si>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</si>
  <si>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</si>
  <si>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</si>
  <si>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</si>
  <si>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</si>
  <si>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</si>
  <si>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</si>
  <si>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</si>
  <si>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</si>
  <si>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</si>
  <si>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</si>
  <si>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</si>
  <si>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</si>
  <si>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</si>
  <si>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</si>
  <si>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</si>
  <si>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</si>
  <si>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</si>
  <si>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</si>
  <si>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</si>
  <si>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</si>
  <si>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</si>
  <si>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</si>
  <si>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</si>
  <si>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</si>
  <si>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</si>
  <si>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</si>
  <si>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</si>
  <si>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</si>
  <si>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</si>
  <si>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</si>
  <si>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</si>
  <si>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</si>
  <si>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</si>
  <si>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</si>
  <si>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</si>
  <si>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</si>
  <si>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</si>
  <si>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</si>
  <si>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</si>
  <si>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</si>
  <si>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</si>
  <si>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</si>
  <si>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</si>
  <si>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</si>
  <si>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</si>
  <si>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</si>
  <si>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</si>
  <si>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</si>
  <si>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</si>
  <si>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</si>
  <si>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</si>
  <si>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</si>
  <si>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</si>
  <si>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</si>
  <si>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</si>
  <si>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</si>
  <si>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</si>
  <si>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</si>
  <si>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</si>
  <si>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</si>
  <si>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</si>
  <si>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</si>
  <si>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</si>
  <si>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</si>
  <si>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</si>
  <si>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</si>
  <si>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</si>
  <si>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</si>
  <si>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</si>
  <si>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</si>
  <si>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</si>
  <si>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</si>
  <si>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</si>
  <si>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</si>
  <si>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</si>
  <si>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</si>
  <si>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</si>
  <si>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</si>
  <si>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</si>
  <si>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</si>
  <si>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</si>
  <si>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</si>
  <si>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</si>
  <si>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</si>
  <si>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</si>
  <si>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</si>
  <si>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</si>
  <si>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</si>
  <si>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</si>
  <si>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</si>
  <si>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</si>
  <si>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</si>
  <si>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</si>
  <si>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</si>
  <si>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</si>
  <si>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</si>
  <si>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</si>
  <si>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</si>
  <si>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</si>
  <si>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</si>
  <si>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</si>
  <si>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</si>
  <si>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</si>
  <si>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</si>
  <si>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</si>
  <si>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</si>
  <si>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</si>
  <si>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</si>
  <si>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</si>
  <si>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</si>
  <si>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</si>
  <si>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</si>
  <si>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</si>
  <si>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</si>
  <si>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</si>
  <si>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</si>
  <si>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</si>
  <si>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</si>
  <si>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</si>
  <si>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</si>
  <si>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</si>
  <si>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</si>
  <si>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</si>
  <si>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</si>
  <si>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</si>
  <si>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</si>
  <si>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</si>
  <si>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</si>
  <si>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</si>
  <si>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</si>
  <si>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</si>
  <si>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</si>
  <si>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</si>
  <si>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</si>
  <si>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</si>
  <si>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</si>
  <si>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</si>
  <si>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</si>
  <si>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</si>
  <si>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</si>
  <si>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</si>
  <si>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</si>
  <si>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</si>
  <si>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</si>
  <si>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</si>
  <si>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</si>
  <si>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</si>
  <si>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</si>
  <si>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</si>
  <si>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</si>
  <si>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</si>
  <si>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</si>
  <si>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</si>
  <si>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</si>
  <si>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</si>
  <si>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</si>
  <si>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</si>
  <si>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</si>
  <si>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</si>
  <si>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</si>
  <si>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</si>
  <si>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</si>
  <si>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</si>
  <si>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</si>
  <si>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</si>
  <si>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</si>
  <si>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</si>
  <si>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</si>
  <si>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</si>
  <si>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</si>
  <si>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</si>
  <si>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</si>
  <si>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</si>
  <si>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</si>
  <si>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</si>
  <si>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</si>
  <si>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</si>
  <si>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</si>
  <si>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</si>
  <si>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</si>
  <si>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</si>
  <si>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</si>
  <si>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</si>
  <si>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</si>
  <si>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</si>
  <si>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</si>
  <si>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</si>
  <si>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</si>
  <si>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</si>
  <si>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</si>
  <si>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</si>
  <si>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</si>
  <si>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</si>
  <si>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</si>
  <si>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</si>
  <si>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</si>
  <si>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</si>
  <si>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</si>
  <si>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</si>
  <si>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</si>
  <si>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</si>
  <si>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</si>
  <si>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</si>
  <si>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</si>
  <si>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</si>
  <si>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</si>
  <si>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</si>
  <si>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</si>
  <si>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</si>
  <si>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</si>
  <si>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</si>
  <si>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</si>
  <si>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</si>
  <si>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</si>
  <si>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</si>
  <si>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</si>
  <si>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</si>
  <si>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</si>
  <si>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</si>
  <si>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</si>
  <si>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</si>
  <si>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</si>
  <si>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</si>
  <si>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</si>
  <si>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</si>
  <si>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</si>
  <si>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</si>
  <si>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</si>
  <si>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</si>
  <si>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</si>
  <si>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</si>
  <si>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</si>
  <si>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</si>
  <si>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</si>
  <si>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</si>
  <si>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</si>
  <si>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</si>
  <si>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</si>
  <si>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</si>
  <si>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</si>
  <si>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</si>
  <si>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</si>
  <si>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</si>
  <si>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</si>
  <si>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</si>
  <si>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</si>
  <si>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</si>
  <si>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</si>
  <si>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</si>
  <si>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</si>
  <si>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</si>
  <si>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</si>
  <si>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</si>
  <si>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</si>
  <si>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</si>
  <si>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</si>
  <si>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</si>
  <si>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</si>
  <si>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</si>
  <si>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</si>
  <si>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</si>
  <si>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</si>
  <si>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</si>
  <si>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</si>
  <si>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</si>
  <si>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</si>
  <si>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</si>
  <si>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</si>
  <si>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</si>
  <si>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</si>
  <si>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</si>
  <si>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</si>
  <si>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</si>
  <si>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</si>
  <si>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</si>
  <si>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</si>
  <si>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</si>
  <si>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</si>
  <si>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</si>
  <si>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</si>
  <si>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</si>
  <si>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</si>
  <si>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</si>
  <si>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</si>
  <si>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</si>
  <si>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</si>
  <si>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</si>
  <si>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</si>
  <si>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</si>
  <si>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</si>
  <si>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</si>
  <si>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</si>
  <si>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</si>
  <si>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</si>
  <si>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</si>
  <si>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</si>
  <si>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</si>
  <si>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</si>
  <si>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</si>
  <si>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</si>
  <si>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</si>
  <si>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</si>
  <si>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</si>
  <si>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</si>
  <si>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</si>
  <si>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</si>
  <si>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</si>
  <si>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</si>
  <si>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</si>
  <si>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</si>
  <si>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</si>
  <si>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</si>
  <si>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</si>
  <si>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</si>
  <si>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</si>
  <si>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</si>
  <si>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</si>
  <si>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</si>
  <si>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</si>
  <si>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</si>
  <si>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</si>
  <si>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</si>
  <si>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</si>
  <si>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</si>
  <si>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</si>
  <si>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</si>
  <si>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</si>
  <si>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</si>
  <si>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</si>
  <si>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</si>
  <si>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</si>
  <si>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</si>
  <si>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</si>
  <si>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</si>
  <si>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</si>
  <si>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</si>
  <si>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</si>
  <si>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</si>
  <si>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</si>
  <si>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</si>
  <si>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</si>
  <si>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</si>
  <si>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</si>
  <si>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</si>
  <si>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</si>
  <si>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</si>
  <si>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</si>
  <si>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</si>
  <si>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</si>
  <si>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</si>
  <si>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</si>
  <si>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</si>
  <si>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</si>
  <si>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</si>
  <si>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</si>
  <si>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</si>
  <si>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</si>
  <si>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</si>
  <si>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</si>
  <si>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</si>
  <si>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</si>
  <si>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</si>
  <si>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</si>
  <si>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</si>
  <si>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</si>
  <si>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</si>
  <si>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</si>
  <si>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</si>
  <si>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</si>
  <si>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</si>
  <si>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</si>
  <si>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</si>
  <si>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</si>
  <si>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</si>
  <si>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</si>
  <si>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</si>
  <si>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</si>
  <si>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</si>
  <si>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</si>
  <si>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</si>
  <si>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</si>
  <si>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</si>
  <si>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</si>
  <si>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</si>
  <si>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</si>
  <si>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</si>
  <si>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</si>
  <si>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</si>
  <si>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</si>
  <si>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</si>
  <si>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</si>
  <si>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</si>
  <si>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</si>
  <si>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</si>
  <si>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</si>
  <si>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</si>
  <si>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</si>
  <si>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</si>
  <si>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</si>
  <si>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</si>
  <si>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</si>
  <si>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</si>
  <si>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</si>
  <si>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</si>
  <si>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</si>
  <si>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</si>
  <si>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</si>
  <si>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</si>
  <si>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</si>
  <si>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</si>
  <si>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</si>
  <si>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</si>
  <si>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</si>
  <si>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</si>
  <si>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</si>
  <si>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</si>
  <si>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</si>
  <si>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</si>
  <si>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</si>
  <si>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</si>
  <si>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</si>
  <si>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</si>
  <si>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</si>
  <si>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</si>
  <si>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</si>
  <si>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</si>
  <si>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</si>
  <si>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</si>
  <si>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</si>
  <si>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</si>
  <si>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</si>
  <si>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</si>
  <si>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</si>
  <si>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</si>
  <si>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</si>
  <si>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</si>
  <si>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</si>
  <si>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</si>
  <si>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</si>
  <si>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</si>
  <si>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</si>
  <si>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</si>
  <si>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</si>
  <si>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</si>
  <si>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</si>
  <si>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</si>
  <si>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</si>
  <si>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</si>
  <si>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</si>
  <si>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</si>
  <si>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</si>
  <si>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</si>
  <si>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</si>
  <si>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</si>
  <si>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</si>
  <si>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</si>
  <si>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</si>
  <si>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</si>
  <si>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</si>
  <si>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</si>
  <si>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</si>
  <si>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</si>
  <si>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</si>
  <si>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</si>
  <si>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</si>
  <si>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</si>
  <si>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</si>
  <si>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</si>
  <si>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</si>
  <si>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</si>
  <si>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</si>
  <si>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</si>
  <si>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</si>
  <si>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</si>
  <si>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</si>
  <si>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</si>
  <si>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</si>
  <si>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</si>
  <si>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</si>
  <si>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</si>
  <si>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</si>
  <si>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</si>
  <si>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</si>
  <si>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</si>
  <si>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</si>
  <si>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</si>
  <si>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</si>
  <si>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</si>
  <si>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</si>
  <si>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</si>
  <si>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</si>
  <si>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</si>
  <si>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</si>
  <si>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</si>
  <si>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</si>
  <si>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</si>
  <si>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</si>
  <si>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</si>
  <si>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</si>
  <si>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</si>
  <si>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</si>
  <si>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</si>
  <si>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</si>
  <si>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</si>
  <si>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</si>
  <si>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</si>
  <si>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</si>
  <si>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</si>
  <si>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</si>
  <si>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</si>
  <si>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</si>
  <si>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</si>
  <si>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</si>
  <si>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</si>
  <si>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</si>
  <si>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</si>
  <si>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</si>
  <si>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</si>
  <si>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</si>
  <si>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</si>
  <si>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</si>
  <si>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</si>
  <si>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</si>
  <si>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</si>
  <si>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</si>
  <si>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</si>
  <si>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</si>
  <si>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</si>
  <si>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</si>
  <si>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</si>
  <si>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</si>
  <si>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</si>
  <si>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</si>
  <si>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</si>
  <si>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</si>
  <si>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</si>
  <si>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</si>
  <si>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</si>
  <si>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</si>
  <si>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</si>
  <si>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</si>
  <si>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</si>
  <si>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</si>
  <si>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</si>
  <si>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</si>
  <si>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</si>
  <si>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</si>
  <si>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</si>
  <si>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</si>
  <si>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</si>
  <si>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</si>
  <si>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</si>
  <si>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</si>
  <si>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</si>
  <si>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</si>
  <si>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</si>
  <si>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</si>
  <si>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</si>
  <si>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</si>
  <si>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</si>
  <si>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</si>
  <si>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</si>
  <si>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</si>
  <si>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</si>
  <si>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</si>
  <si>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</si>
  <si>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</si>
  <si>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</si>
  <si>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</si>
  <si>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</si>
  <si>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</si>
  <si>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</si>
  <si>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</si>
  <si>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</si>
  <si>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</si>
  <si>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</si>
  <si>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</si>
  <si>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</si>
  <si>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</si>
  <si>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</si>
  <si>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</si>
  <si>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</si>
  <si>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</si>
  <si>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</si>
  <si>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</si>
  <si>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</si>
  <si>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</si>
  <si>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</si>
  <si>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</si>
  <si>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</si>
  <si>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</si>
  <si>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</si>
  <si>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</si>
  <si>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</si>
  <si>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</si>
  <si>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</si>
  <si>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</si>
  <si>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</si>
  <si>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</si>
  <si>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</si>
  <si>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</si>
  <si>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</si>
  <si>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</si>
  <si>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</si>
  <si>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</si>
  <si>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</si>
  <si>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</si>
  <si>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</si>
  <si>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</si>
  <si>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</si>
  <si>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</si>
  <si>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</si>
  <si>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</si>
  <si>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</si>
  <si>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</si>
  <si>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</si>
  <si>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</si>
  <si>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</si>
  <si>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</si>
  <si>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</si>
  <si>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</si>
  <si>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</si>
  <si>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</si>
  <si>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</si>
  <si>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</si>
  <si>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</si>
  <si>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</si>
  <si>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</si>
  <si>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</si>
  <si>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</si>
  <si>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</si>
  <si>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</si>
  <si>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</si>
  <si>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</si>
  <si>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</si>
  <si>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</si>
  <si>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</si>
  <si>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</si>
  <si>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</si>
  <si>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</si>
  <si>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</si>
  <si>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</si>
  <si>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</si>
  <si>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</si>
  <si>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</si>
  <si>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</si>
  <si>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</si>
  <si>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</si>
  <si>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</si>
  <si>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</si>
  <si>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</si>
  <si>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</si>
  <si>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</si>
  <si>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</si>
  <si>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</si>
  <si>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</si>
  <si>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</si>
  <si>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</si>
  <si>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</si>
  <si>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</si>
  <si>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</si>
  <si>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</si>
  <si>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</si>
  <si>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</si>
  <si>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</si>
  <si>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</si>
  <si>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</si>
  <si>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</si>
  <si>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</si>
  <si>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</si>
  <si>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</si>
  <si>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</si>
  <si>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</si>
  <si>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</si>
  <si>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</si>
  <si>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</si>
  <si>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</si>
  <si>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</si>
  <si>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</si>
  <si>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</si>
  <si>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</si>
  <si>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</si>
  <si>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</si>
  <si>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</si>
  <si>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</si>
  <si>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</si>
  <si>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</si>
  <si>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</si>
  <si>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</si>
  <si>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</si>
  <si>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</si>
  <si>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</si>
  <si>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</si>
  <si>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</si>
  <si>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</si>
  <si>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</si>
  <si>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</si>
  <si>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</si>
  <si>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</si>
  <si>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</si>
  <si>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</si>
  <si>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</si>
  <si>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</si>
  <si>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</si>
  <si>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</si>
  <si>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</si>
  <si>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</si>
  <si>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</si>
  <si>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</si>
  <si>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</si>
  <si>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</si>
  <si>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</si>
  <si>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</si>
  <si>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</si>
  <si>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</si>
  <si>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</si>
  <si>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</si>
  <si>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</si>
  <si>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</si>
  <si>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</si>
  <si>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</si>
  <si>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</si>
  <si>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</si>
  <si>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</si>
  <si>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</si>
  <si>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</si>
  <si>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</si>
  <si>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</si>
  <si>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</si>
  <si>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</si>
  <si>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</si>
  <si>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</si>
  <si>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</si>
  <si>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</si>
  <si>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</si>
  <si>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</si>
  <si>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</si>
  <si>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</si>
  <si>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</si>
  <si>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</si>
  <si>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</si>
  <si>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</si>
  <si>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</si>
  <si>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</si>
  <si>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</si>
  <si>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</si>
  <si>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</si>
  <si>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</si>
  <si>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</si>
  <si>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</si>
  <si>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</si>
  <si>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</si>
  <si>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</si>
  <si>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</si>
  <si>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</si>
  <si>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</si>
  <si>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</si>
  <si>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</si>
  <si>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</si>
  <si>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</si>
  <si>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</si>
  <si>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</si>
  <si>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</si>
  <si>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</si>
  <si>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</si>
  <si>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</si>
  <si>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</si>
  <si>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</si>
  <si>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</si>
  <si>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</si>
  <si>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</si>
  <si>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</si>
  <si>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</si>
  <si>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</si>
  <si>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</si>
  <si>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</si>
  <si>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</si>
  <si>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</si>
  <si>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</si>
  <si>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</si>
  <si>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</si>
  <si>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</si>
  <si>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</si>
  <si>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</si>
  <si>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</si>
  <si>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</si>
  <si>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</si>
  <si>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</si>
  <si>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</si>
  <si>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</si>
  <si>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</si>
  <si>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</si>
  <si>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</si>
  <si>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</si>
  <si>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</si>
  <si>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</si>
  <si>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</si>
  <si>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</si>
  <si>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</si>
  <si>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</si>
  <si>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</si>
  <si>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</si>
  <si>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</si>
  <si>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</si>
  <si>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</si>
  <si>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</si>
  <si>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</si>
  <si>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</si>
  <si>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</si>
  <si>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</si>
  <si>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</si>
  <si>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</si>
  <si>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</si>
  <si>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</si>
  <si>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</si>
  <si>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</si>
  <si>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</si>
  <si>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</si>
  <si>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</si>
  <si>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</si>
  <si>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</si>
  <si>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</si>
  <si>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</si>
  <si>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</si>
  <si>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</si>
  <si>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</si>
  <si>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</si>
  <si>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</si>
  <si>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</si>
  <si>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</si>
  <si>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</si>
  <si>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</si>
  <si>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</si>
  <si>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</si>
  <si>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</si>
  <si>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</si>
  <si>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</si>
  <si>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</si>
  <si>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</si>
  <si>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</si>
  <si>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</si>
  <si>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</si>
  <si>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</si>
  <si>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</si>
  <si>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</si>
  <si>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</si>
  <si>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</si>
  <si>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</si>
  <si>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</si>
  <si>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</si>
  <si>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</si>
  <si>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</si>
  <si>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</si>
  <si>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</si>
  <si>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</si>
  <si>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</si>
  <si>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</si>
  <si>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</si>
  <si>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</si>
  <si>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</si>
  <si>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</si>
  <si>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</si>
  <si>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</si>
  <si>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</si>
  <si>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</si>
  <si>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</si>
  <si>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</si>
  <si>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</si>
  <si>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</si>
  <si>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</si>
  <si>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</si>
  <si>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</si>
  <si>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</si>
  <si>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</si>
  <si>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</si>
  <si>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</si>
  <si>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</si>
  <si>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</si>
  <si>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</si>
  <si>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</si>
  <si>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</si>
  <si>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</si>
  <si>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</si>
  <si>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</si>
  <si>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</si>
  <si>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</si>
  <si>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</si>
  <si>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</si>
  <si>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</si>
  <si>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</si>
  <si>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</si>
  <si>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</si>
  <si>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</si>
  <si>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</si>
  <si>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</si>
  <si>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</si>
  <si>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</si>
  <si>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</si>
  <si>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</si>
  <si>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</si>
  <si>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</si>
  <si>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</si>
  <si>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</si>
  <si>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</si>
  <si>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</si>
  <si>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</si>
  <si>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</si>
  <si>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</si>
  <si>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</si>
  <si>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</si>
  <si>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</si>
  <si>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</si>
  <si>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</si>
  <si>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</si>
  <si>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</si>
  <si>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</si>
  <si>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</si>
  <si>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</si>
  <si>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</si>
  <si>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</si>
  <si>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</si>
  <si>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</si>
  <si>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</si>
  <si>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</si>
  <si>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</si>
  <si>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</si>
  <si>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</si>
  <si>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</si>
  <si>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</si>
  <si>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</si>
  <si>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</si>
  <si>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</si>
  <si>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</si>
  <si>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</si>
  <si>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</si>
  <si>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</si>
  <si>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</si>
  <si>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</si>
  <si>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</si>
  <si>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</si>
  <si>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</si>
  <si>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</si>
  <si>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</si>
  <si>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</si>
  <si>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</si>
  <si>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</si>
  <si>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</si>
  <si>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</si>
  <si>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</si>
  <si>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</si>
  <si>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</si>
  <si>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</si>
  <si>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</si>
  <si>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</si>
  <si>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</si>
  <si>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</si>
  <si>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</si>
  <si>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</si>
  <si>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</si>
  <si>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</si>
  <si>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</si>
  <si>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</si>
  <si>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</si>
  <si>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</si>
  <si>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</si>
  <si>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</si>
  <si>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</si>
  <si>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</si>
  <si>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</si>
  <si>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</si>
  <si>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</si>
  <si>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</si>
  <si>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</si>
  <si>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</si>
  <si>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</si>
  <si>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</si>
  <si>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</si>
  <si>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</si>
  <si>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</si>
  <si>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</si>
  <si>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</si>
  <si>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</si>
  <si>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</si>
  <si>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</si>
  <si>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</si>
  <si>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</si>
  <si>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</si>
  <si>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</si>
  <si>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</si>
  <si>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</si>
  <si>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</si>
  <si>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</si>
  <si>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</si>
  <si>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</si>
  <si>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</si>
  <si>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</si>
  <si>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</si>
  <si>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</si>
  <si>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</si>
  <si>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</si>
  <si>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</si>
  <si>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</si>
  <si>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</si>
  <si>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</si>
  <si>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</si>
  <si>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</si>
  <si>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</si>
  <si>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</si>
  <si>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</si>
  <si>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</si>
  <si>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</si>
  <si>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</si>
  <si>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</si>
  <si>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</si>
  <si>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</si>
  <si>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</si>
  <si>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</si>
  <si>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</si>
  <si>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</si>
  <si>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</si>
  <si>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</si>
  <si>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</si>
  <si>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</si>
  <si>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</si>
  <si>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</si>
  <si>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</si>
  <si>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</si>
  <si>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</si>
  <si>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</si>
  <si>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</si>
  <si>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</si>
  <si>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</si>
  <si>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</si>
  <si>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</si>
  <si>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</si>
  <si>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</si>
  <si>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</si>
  <si>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</si>
  <si>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</si>
  <si>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</si>
  <si>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</si>
  <si>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</si>
  <si>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</si>
  <si>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</si>
  <si>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</si>
  <si>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</si>
  <si>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</si>
  <si>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</si>
  <si>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</si>
  <si>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</si>
  <si>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</si>
  <si>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</si>
  <si>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</si>
  <si>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</si>
  <si>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</si>
  <si>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</si>
  <si>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</si>
  <si>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</si>
  <si>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</si>
  <si>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</si>
  <si>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</si>
  <si>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</si>
  <si>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</si>
  <si>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</si>
  <si>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</si>
  <si>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</si>
  <si>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</si>
  <si>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</si>
  <si>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</si>
  <si>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</si>
  <si>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</si>
  <si>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</si>
  <si>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</si>
  <si>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</si>
  <si>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</si>
  <si>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</si>
  <si>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</si>
  <si>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</si>
  <si>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</si>
  <si>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</si>
  <si>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</si>
  <si>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</si>
  <si>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</si>
  <si>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</si>
  <si>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</si>
  <si>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</si>
  <si>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</si>
  <si>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</si>
  <si>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</si>
  <si>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</si>
  <si>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</si>
  <si>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</si>
  <si>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</si>
  <si>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</si>
  <si>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</si>
  <si>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</si>
  <si>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</si>
  <si>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</si>
  <si>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</si>
  <si>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</si>
  <si>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</si>
  <si>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</si>
  <si>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</si>
  <si>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</si>
  <si>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</si>
  <si>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</si>
  <si>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</si>
  <si>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</si>
  <si>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</si>
  <si>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</si>
  <si>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</si>
  <si>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</si>
  <si>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</si>
  <si>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</si>
  <si>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</si>
  <si>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</si>
  <si>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</si>
  <si>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</si>
  <si>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</si>
  <si>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</si>
  <si>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</si>
  <si>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</si>
  <si>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</si>
  <si>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</si>
  <si>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</si>
  <si>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</si>
  <si>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</si>
  <si>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</si>
  <si>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</si>
  <si>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</si>
  <si>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</si>
  <si>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</si>
  <si>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</si>
  <si>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</si>
  <si>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</si>
  <si>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</si>
  <si>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</si>
  <si>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</si>
  <si>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</si>
  <si>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</si>
  <si>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</si>
  <si>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</si>
  <si>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</si>
  <si>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</si>
  <si>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</si>
  <si>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</si>
  <si>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</si>
  <si>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</si>
  <si>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</si>
  <si>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</si>
  <si>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</si>
  <si>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</si>
  <si>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</si>
  <si>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</si>
  <si>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</si>
  <si>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</si>
  <si>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</si>
  <si>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</si>
  <si>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</si>
  <si>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</si>
  <si>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</si>
  <si>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</si>
  <si>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</si>
  <si>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</si>
  <si>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</si>
  <si>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</si>
  <si>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</si>
  <si>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</si>
  <si>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</si>
  <si>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</si>
  <si>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</si>
  <si>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</si>
  <si>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</si>
  <si>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</si>
  <si>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</si>
  <si>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</si>
  <si>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</si>
  <si>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</si>
  <si>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</si>
  <si>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</si>
  <si>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</si>
  <si>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</si>
  <si>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</si>
  <si>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</si>
  <si>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</si>
  <si>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</si>
  <si>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</si>
  <si>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</si>
  <si>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</si>
  <si>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</si>
  <si>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</si>
  <si>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</si>
  <si>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</si>
  <si>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</si>
  <si>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</si>
  <si>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</si>
  <si>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</si>
  <si>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</si>
  <si>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</si>
  <si>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</si>
  <si>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</si>
  <si>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</si>
  <si>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</si>
  <si>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</si>
  <si>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</si>
  <si>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</si>
  <si>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</si>
  <si>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</si>
  <si>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</si>
  <si>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</si>
  <si>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</si>
  <si>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</si>
  <si>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</si>
  <si>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</si>
  <si>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</si>
  <si>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</si>
  <si>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</si>
  <si>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</si>
  <si>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</si>
  <si>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</si>
  <si>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</si>
  <si>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</si>
  <si>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</si>
  <si>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</si>
  <si>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</si>
  <si>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</si>
  <si>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</si>
  <si>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</si>
  <si>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</si>
  <si>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</si>
  <si>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</si>
  <si>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</si>
  <si>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</si>
  <si>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</si>
  <si>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</si>
  <si>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</si>
  <si>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</si>
  <si>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</si>
  <si>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</si>
  <si>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</si>
  <si>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</si>
  <si>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</si>
  <si>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</si>
  <si>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</si>
  <si>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</si>
  <si>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</si>
  <si>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</si>
  <si>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</si>
  <si>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</si>
  <si>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</si>
  <si>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</si>
  <si>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</si>
  <si>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</si>
  <si>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</si>
  <si>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</si>
  <si>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</si>
  <si>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</si>
  <si>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</si>
  <si>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</si>
  <si>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</si>
  <si>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</si>
  <si>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</si>
  <si>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</si>
  <si>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</si>
  <si>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</si>
  <si>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</si>
  <si>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</si>
  <si>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</si>
  <si>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</si>
  <si>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</si>
  <si>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</si>
  <si>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</si>
  <si>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</si>
  <si>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</si>
  <si>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</si>
  <si>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</si>
  <si>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</si>
  <si>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</si>
  <si>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</si>
  <si>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</si>
  <si>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</si>
  <si>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</si>
  <si>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</si>
  <si>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</si>
  <si>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</si>
  <si>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</si>
  <si>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</si>
  <si>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</si>
  <si>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</si>
  <si>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</si>
  <si>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</si>
  <si>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</si>
  <si>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</si>
  <si>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</si>
  <si>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</si>
  <si>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</si>
  <si>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</si>
  <si>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</si>
  <si>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</si>
  <si>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</si>
  <si>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</si>
  <si>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</si>
  <si>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</si>
  <si>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</si>
  <si>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</si>
  <si>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</si>
  <si>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</si>
  <si>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</si>
  <si>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</si>
  <si>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</si>
  <si>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</si>
  <si>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</si>
  <si>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</si>
  <si>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</si>
  <si>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</si>
  <si>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</si>
  <si>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</si>
  <si>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</si>
  <si>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</si>
  <si>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</si>
  <si>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</si>
  <si>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</si>
  <si>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</si>
  <si>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</si>
  <si>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</si>
  <si>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</si>
  <si>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</si>
  <si>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</si>
  <si>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</si>
  <si>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</si>
  <si>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</si>
  <si>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</si>
  <si>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</si>
  <si>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</si>
  <si>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</si>
  <si>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</si>
  <si>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</si>
  <si>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</si>
  <si>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</si>
  <si>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</si>
  <si>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</si>
  <si>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</si>
  <si>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</si>
  <si>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</si>
  <si>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</si>
  <si>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</si>
  <si>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</si>
  <si>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</si>
  <si>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</si>
  <si>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</si>
  <si>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</si>
  <si>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</si>
  <si>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</si>
  <si>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</si>
  <si>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</si>
  <si>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</si>
  <si>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</si>
  <si>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</si>
  <si>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</si>
  <si>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</si>
  <si>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</si>
  <si>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</si>
  <si>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</si>
  <si>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</si>
  <si>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</si>
  <si>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</si>
  <si>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</si>
  <si>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</si>
  <si>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</si>
  <si>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</si>
  <si>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</si>
  <si>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</si>
  <si>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</si>
  <si>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</si>
  <si>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</si>
  <si>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</si>
  <si>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</si>
  <si>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</si>
  <si>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</si>
  <si>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</si>
  <si>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</si>
  <si>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</si>
  <si>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</si>
  <si>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</si>
  <si>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</si>
  <si>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</si>
  <si>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</si>
  <si>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</si>
  <si>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</si>
  <si>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</si>
  <si>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</si>
  <si>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</si>
  <si>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</si>
  <si>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</si>
  <si>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</si>
  <si>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</si>
  <si>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</si>
  <si>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</si>
  <si>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</si>
  <si>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</si>
  <si>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</si>
  <si>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</si>
  <si>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</si>
  <si>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</si>
  <si>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</si>
  <si>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</si>
  <si>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</si>
  <si>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</si>
  <si>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</si>
  <si>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</si>
  <si>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</si>
  <si>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</si>
  <si>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</si>
  <si>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</si>
  <si>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</si>
  <si>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</si>
  <si>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</si>
  <si>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</si>
  <si>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</si>
  <si>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</si>
  <si>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</si>
  <si>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</si>
  <si>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</si>
  <si>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</si>
  <si>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</si>
  <si>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</si>
  <si>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</si>
  <si>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</si>
  <si>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</si>
  <si>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</si>
  <si>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</si>
  <si>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</si>
  <si>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</si>
  <si>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</si>
  <si>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</si>
  <si>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</si>
  <si>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</si>
  <si>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</si>
  <si>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</si>
  <si>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</si>
  <si>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</si>
  <si>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</si>
  <si>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</si>
  <si>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</si>
  <si>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</si>
  <si>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</si>
  <si>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</si>
  <si>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</si>
  <si>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</si>
  <si>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</si>
  <si>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</si>
  <si>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</si>
  <si>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</si>
  <si>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</si>
  <si>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</si>
  <si>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</si>
  <si>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</si>
  <si>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</si>
  <si>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</si>
  <si>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</si>
  <si>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</si>
  <si>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</si>
  <si>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</si>
  <si>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</si>
  <si>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</si>
  <si>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</si>
  <si>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</si>
  <si>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</si>
  <si>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</si>
  <si>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</si>
  <si>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</si>
  <si>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</si>
  <si>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</si>
  <si>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</si>
  <si>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</si>
  <si>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</si>
  <si>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</si>
  <si>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</si>
  <si>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</si>
  <si>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</si>
  <si>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</si>
  <si>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</si>
  <si>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</si>
  <si>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</si>
  <si>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</si>
  <si>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</si>
  <si>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</si>
  <si>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</si>
  <si>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</si>
  <si>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</si>
  <si>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</si>
  <si>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</si>
  <si>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</si>
  <si>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</si>
  <si>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</si>
  <si>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</si>
  <si>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</si>
  <si>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</si>
  <si>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</si>
  <si>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</si>
  <si>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</si>
  <si>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</si>
  <si>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</si>
  <si>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</si>
  <si>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</si>
  <si>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</si>
  <si>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</si>
  <si>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</si>
  <si>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</si>
  <si>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</si>
  <si>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</si>
  <si>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</si>
  <si>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</si>
  <si>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</si>
  <si>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</si>
  <si>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</si>
  <si>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</si>
  <si>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</si>
  <si>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</si>
  <si>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</si>
  <si>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</si>
  <si>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</si>
  <si>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</si>
  <si>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</si>
  <si>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</si>
  <si>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</si>
  <si>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</si>
  <si>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</si>
  <si>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</si>
  <si>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</si>
  <si>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</si>
  <si>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</si>
  <si>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</si>
  <si>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</si>
  <si>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</si>
  <si>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</si>
  <si>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</si>
  <si>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</si>
  <si>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</si>
  <si>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</si>
  <si>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</si>
  <si>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</si>
  <si>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</si>
  <si>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</si>
  <si>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</si>
  <si>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</si>
  <si>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</si>
  <si>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</si>
  <si>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</si>
  <si>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</si>
  <si>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</si>
  <si>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</si>
  <si>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</si>
  <si>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</si>
  <si>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</si>
  <si>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</si>
  <si>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</si>
  <si>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</si>
  <si>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</si>
  <si>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</si>
  <si>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</si>
  <si>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</si>
  <si>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</si>
  <si>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</si>
  <si>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</si>
  <si>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</si>
  <si>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</si>
  <si>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</si>
  <si>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</si>
  <si>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</si>
  <si>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</si>
  <si>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</si>
  <si>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</si>
  <si>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</si>
  <si>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</si>
  <si>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</si>
  <si>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</si>
  <si>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</si>
  <si>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</si>
  <si>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</si>
  <si>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</si>
  <si>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</si>
  <si>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</si>
  <si>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</si>
  <si>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</si>
  <si>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</si>
  <si>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</si>
  <si>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</si>
  <si>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</si>
  <si>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</si>
  <si>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</si>
  <si>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</si>
  <si>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</si>
  <si>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</si>
  <si>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</si>
  <si>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</si>
  <si>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</si>
  <si>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</si>
  <si>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</si>
  <si>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</si>
  <si>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</si>
  <si>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</si>
  <si>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</si>
  <si>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</si>
  <si>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</si>
  <si>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</si>
  <si>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</si>
  <si>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</si>
  <si>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</si>
  <si>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</si>
  <si>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</si>
  <si>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</si>
  <si>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</si>
  <si>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</si>
  <si>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</si>
  <si>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</si>
  <si>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</si>
  <si>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</si>
  <si>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</si>
  <si>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</si>
  <si>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</si>
  <si>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</si>
  <si>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</si>
  <si>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</si>
  <si>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</si>
  <si>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</si>
  <si>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</si>
  <si>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</si>
  <si>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</si>
  <si>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</si>
  <si>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</si>
  <si>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</si>
  <si>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</si>
  <si>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</si>
  <si>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</si>
  <si>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</si>
  <si>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</si>
  <si>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</si>
  <si>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</si>
  <si>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</si>
  <si>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</si>
  <si>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</si>
  <si>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</si>
  <si>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</si>
  <si>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</si>
  <si>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</si>
  <si>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</si>
  <si>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</si>
  <si>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</si>
  <si>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</si>
  <si>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</si>
  <si>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</si>
  <si>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</si>
  <si>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</si>
  <si>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</si>
  <si>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</si>
  <si>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</si>
  <si>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</si>
  <si>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</si>
  <si>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</si>
  <si>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</si>
  <si>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</si>
  <si>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</si>
  <si>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</si>
  <si>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</si>
  <si>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</si>
  <si>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</si>
  <si>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</si>
  <si>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</si>
  <si>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</si>
  <si>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</si>
  <si>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</si>
  <si>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</si>
  <si>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</si>
  <si>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</si>
  <si>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</si>
  <si>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</si>
  <si>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</si>
  <si>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</si>
  <si>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</si>
  <si>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</si>
  <si>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</si>
  <si>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</si>
  <si>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</si>
  <si>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</si>
  <si>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</si>
  <si>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</si>
  <si>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</si>
  <si>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</si>
  <si>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</si>
  <si>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</si>
  <si>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</si>
  <si>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</si>
  <si>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</si>
  <si>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</si>
  <si>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</si>
  <si>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</si>
  <si>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</si>
  <si>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</si>
  <si>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</si>
  <si>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</si>
  <si>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</si>
  <si>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</si>
  <si>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</si>
  <si>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</si>
  <si>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</si>
  <si>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</si>
  <si>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</si>
  <si>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</si>
  <si>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</si>
  <si>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</si>
  <si>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</si>
  <si>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</si>
  <si>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</si>
  <si>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</si>
  <si>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</si>
  <si>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</si>
  <si>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</si>
  <si>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</si>
  <si>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</si>
  <si>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</si>
  <si>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</si>
  <si>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</si>
  <si>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</si>
  <si>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</si>
  <si>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</si>
  <si>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</si>
  <si>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</si>
  <si>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</si>
  <si>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</si>
  <si>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</si>
  <si>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</si>
  <si>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</si>
  <si>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</si>
  <si>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</si>
  <si>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</si>
  <si>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</si>
  <si>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</si>
  <si>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</si>
  <si>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</si>
  <si>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</si>
  <si>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</si>
  <si>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</si>
  <si>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</si>
  <si>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</si>
  <si>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</si>
  <si>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</si>
  <si>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</si>
  <si>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</si>
  <si>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</si>
  <si>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</si>
  <si>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</si>
  <si>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</si>
  <si>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</si>
  <si>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</si>
  <si>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</si>
  <si>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</si>
  <si>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</si>
  <si>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</si>
  <si>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</si>
  <si>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</si>
  <si>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</si>
  <si>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</si>
  <si>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</si>
  <si>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</si>
  <si>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</si>
  <si>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</si>
  <si>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</si>
  <si>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</si>
  <si>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</si>
  <si>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</si>
  <si>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</si>
  <si>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</si>
  <si>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</si>
  <si>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</si>
  <si>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</si>
  <si>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</si>
  <si>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</si>
  <si>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</si>
  <si>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</si>
  <si>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</si>
  <si>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</si>
  <si>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</si>
  <si>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</si>
  <si>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</si>
  <si>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</si>
  <si>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</si>
  <si>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</si>
  <si>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</si>
  <si>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</si>
  <si>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</si>
  <si>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</si>
  <si>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</si>
  <si>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</si>
  <si>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</si>
  <si>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</si>
  <si>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</si>
  <si>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</si>
  <si>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</si>
  <si>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</si>
  <si>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</si>
  <si>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</si>
  <si>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</si>
  <si>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</si>
  <si>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</si>
  <si>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</si>
  <si>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</si>
  <si>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</si>
  <si>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</si>
  <si>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</si>
  <si>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</si>
  <si>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</si>
  <si>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</si>
  <si>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</si>
  <si>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</si>
  <si>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</si>
  <si>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</si>
  <si>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</si>
  <si>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</si>
  <si>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</si>
  <si>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</si>
  <si>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</si>
  <si>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</si>
  <si>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</si>
  <si>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</si>
  <si>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</si>
  <si>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</si>
  <si>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</si>
  <si>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</si>
  <si>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</si>
  <si>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</si>
  <si>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</si>
  <si>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</si>
  <si>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</si>
  <si>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</si>
  <si>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</si>
  <si>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</si>
  <si>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</si>
  <si>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</si>
  <si>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</si>
  <si>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</si>
  <si>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</si>
  <si>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</si>
  <si>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</si>
  <si>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</si>
  <si>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</si>
  <si>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</si>
  <si>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</si>
  <si>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</si>
  <si>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</si>
  <si>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</si>
  <si>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</si>
  <si>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</si>
  <si>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</si>
  <si>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</si>
  <si>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</si>
  <si>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</si>
  <si>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</si>
  <si>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</si>
  <si>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</si>
  <si>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</si>
  <si>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</si>
  <si>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</si>
  <si>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</si>
  <si>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</si>
  <si>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</si>
  <si>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</si>
  <si>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</si>
  <si>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</si>
  <si>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</si>
  <si>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</si>
  <si>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</si>
  <si>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</si>
  <si>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</si>
  <si>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</si>
  <si>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</si>
  <si>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</si>
  <si>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</si>
  <si>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</si>
  <si>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</si>
  <si>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</si>
  <si>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</si>
  <si>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</si>
  <si>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</si>
  <si>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</si>
  <si>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</si>
  <si>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</si>
  <si>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</si>
  <si>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</si>
  <si>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</si>
  <si>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</si>
  <si>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</si>
  <si>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</si>
  <si>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</si>
  <si>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</si>
  <si>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</si>
  <si>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</si>
  <si>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</si>
  <si>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</si>
  <si>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</si>
  <si>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</si>
  <si>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</si>
  <si>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</si>
  <si>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</si>
  <si>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</si>
  <si>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</si>
  <si>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</si>
  <si>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</si>
  <si>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</si>
  <si>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</si>
  <si>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</si>
  <si>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</si>
  <si>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</si>
  <si>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</si>
  <si>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</si>
  <si>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</si>
  <si>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</si>
  <si>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</si>
  <si>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</si>
  <si>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</si>
  <si>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</si>
  <si>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</si>
  <si>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</si>
  <si>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</si>
  <si>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</si>
  <si>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</si>
  <si>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</si>
  <si>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</si>
  <si>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</si>
  <si>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</si>
  <si>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</si>
  <si>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</si>
  <si>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</si>
  <si>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</si>
  <si>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</si>
  <si>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</si>
  <si>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</si>
  <si>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</si>
  <si>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</si>
  <si>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</si>
  <si>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</si>
  <si>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</si>
  <si>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</si>
  <si>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</si>
  <si>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</si>
  <si>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</si>
  <si>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</si>
  <si>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</si>
  <si>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</si>
  <si>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</si>
  <si>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</si>
  <si>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</si>
  <si>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</si>
  <si>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</si>
  <si>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</si>
  <si>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</si>
  <si>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</si>
  <si>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</si>
  <si>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</si>
  <si>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</si>
  <si>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</si>
  <si>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</si>
  <si>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</si>
  <si>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</si>
  <si>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</si>
  <si>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</si>
  <si>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</si>
  <si>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</si>
  <si>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</si>
  <si>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</si>
  <si>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</si>
  <si>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</si>
  <si>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</si>
  <si>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</si>
  <si>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</si>
  <si>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</si>
  <si>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</si>
  <si>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</si>
  <si>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</si>
  <si>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</si>
  <si>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</si>
  <si>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</si>
  <si>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</si>
  <si>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</si>
  <si>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</si>
  <si>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</si>
  <si>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</si>
  <si>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</si>
  <si>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</si>
  <si>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</si>
  <si>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</si>
  <si>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</si>
  <si>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</si>
  <si>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</si>
  <si>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</si>
  <si>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</si>
  <si>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</si>
  <si>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</si>
  <si>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</si>
  <si>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</si>
  <si>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</si>
  <si>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</si>
  <si>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</si>
  <si>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</si>
  <si>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</si>
  <si>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</si>
  <si>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</si>
  <si>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</si>
  <si>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</si>
  <si>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</si>
  <si>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</si>
  <si>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</si>
  <si>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</si>
  <si>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</si>
  <si>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</si>
  <si>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</si>
  <si>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</si>
  <si>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</si>
  <si>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</si>
  <si>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</si>
  <si>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</si>
  <si>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</si>
  <si>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</si>
  <si>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</si>
  <si>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</si>
  <si>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</si>
  <si>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</si>
  <si>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</si>
  <si>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</si>
  <si>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</si>
  <si>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</si>
  <si>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</si>
  <si>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</si>
  <si>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</si>
  <si>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</si>
  <si>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</si>
  <si>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</si>
  <si>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</si>
  <si>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</si>
  <si>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</si>
  <si>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</si>
  <si>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</si>
  <si>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</si>
  <si>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</si>
  <si>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</si>
  <si>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</si>
  <si>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</si>
  <si>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</si>
  <si>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</si>
  <si>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</si>
  <si>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</si>
  <si>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</si>
  <si>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</si>
  <si>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</si>
  <si>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</si>
  <si>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</si>
  <si>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</si>
  <si>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</si>
  <si>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</si>
  <si>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</si>
  <si>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</si>
  <si>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</si>
  <si>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</si>
  <si>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</si>
  <si>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</si>
  <si>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</si>
  <si>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</si>
  <si>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</si>
  <si>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</si>
  <si>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</si>
  <si>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</si>
  <si>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</si>
  <si>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</si>
  <si>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</si>
  <si>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</si>
  <si>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</si>
  <si>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</si>
  <si>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</si>
  <si>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</si>
  <si>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</si>
  <si>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</si>
  <si>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</si>
  <si>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</si>
  <si>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</si>
  <si>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</si>
  <si>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</si>
  <si>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</si>
  <si>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</si>
  <si>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</si>
  <si>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</si>
  <si>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</si>
  <si>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</si>
  <si>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</si>
  <si>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</si>
  <si>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</si>
  <si>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</si>
  <si>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</si>
  <si>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</si>
  <si>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</si>
  <si>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</si>
  <si>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</si>
  <si>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</si>
  <si>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</si>
  <si>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</si>
  <si>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</si>
  <si>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</si>
  <si>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</si>
  <si>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</si>
  <si>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</si>
  <si>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</si>
  <si>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</si>
  <si>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</si>
  <si>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</si>
  <si>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</si>
  <si>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</si>
  <si>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</si>
  <si>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</si>
  <si>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</si>
  <si>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</si>
  <si>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</si>
  <si>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</si>
  <si>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</si>
  <si>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</si>
  <si>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</si>
  <si>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</si>
  <si>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</si>
  <si>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</si>
  <si>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</si>
  <si>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</si>
  <si>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</si>
  <si>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</si>
  <si>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</si>
  <si>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</si>
  <si>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</si>
  <si>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</si>
  <si>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</si>
  <si>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</si>
  <si>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</si>
  <si>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</si>
  <si>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</si>
  <si>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</si>
  <si>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</si>
  <si>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</si>
  <si>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</si>
  <si>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</si>
  <si>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</si>
  <si>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</si>
  <si>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</si>
  <si>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</si>
  <si>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</si>
  <si>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</si>
  <si>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</si>
  <si>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</si>
  <si>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</si>
  <si>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</si>
  <si>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</si>
  <si>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</si>
  <si>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</si>
  <si>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</si>
  <si>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</si>
  <si>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</si>
  <si>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</si>
  <si>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</si>
  <si>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</si>
  <si>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</si>
  <si>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</si>
  <si>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</si>
  <si>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</si>
  <si>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</si>
  <si>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</si>
  <si>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</si>
  <si>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</si>
  <si>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</si>
  <si>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</si>
  <si>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</si>
  <si>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</si>
  <si>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</si>
  <si>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</si>
  <si>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</si>
  <si>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</si>
  <si>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</si>
  <si>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</si>
  <si>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</si>
  <si>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</si>
  <si>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</si>
  <si>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</si>
  <si>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</si>
  <si>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</si>
  <si>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</si>
  <si>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</si>
  <si>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</si>
  <si>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</si>
  <si>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</si>
  <si>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</si>
  <si>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</si>
  <si>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</si>
  <si>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</si>
  <si>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</si>
  <si>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</si>
  <si>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</si>
  <si>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</si>
  <si>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</si>
  <si>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</si>
  <si>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</si>
  <si>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</si>
  <si>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</si>
  <si>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</si>
  <si>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</si>
  <si>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</si>
  <si>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</si>
  <si>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</si>
  <si>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</si>
  <si>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</si>
  <si>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</si>
  <si>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</si>
  <si>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</si>
  <si>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</si>
  <si>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</si>
  <si>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</si>
  <si>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</si>
  <si>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</si>
  <si>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</si>
  <si>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</si>
  <si>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</si>
  <si>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</si>
  <si>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</si>
  <si>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</si>
  <si>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</si>
  <si>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</si>
  <si>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</si>
  <si>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</si>
  <si>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</si>
  <si>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</si>
  <si>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</si>
  <si>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</si>
  <si>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</si>
  <si>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</si>
  <si>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</si>
  <si>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</si>
  <si>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</si>
  <si>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</si>
  <si>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</si>
  <si>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</si>
  <si>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</si>
  <si>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</si>
  <si>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</si>
  <si>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</si>
  <si>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</si>
  <si>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</si>
  <si>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</si>
  <si>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</si>
  <si>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</si>
  <si>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</si>
  <si>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</si>
  <si>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</si>
  <si>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</si>
  <si>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</si>
  <si>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</si>
  <si>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</si>
  <si>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</si>
  <si>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</si>
  <si>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</si>
  <si>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</si>
  <si>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</si>
  <si>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</si>
  <si>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</si>
  <si>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</si>
  <si>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</si>
  <si>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</si>
  <si>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</si>
  <si>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</si>
  <si>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</si>
  <si>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</si>
  <si>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</si>
  <si>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</si>
  <si>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</si>
  <si>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</si>
  <si>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</si>
  <si>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</si>
  <si>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</si>
  <si>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</si>
  <si>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</si>
  <si>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</si>
  <si>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</si>
  <si>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</si>
  <si>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</si>
  <si>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</si>
  <si>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</si>
  <si>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</si>
  <si>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</si>
  <si>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</si>
  <si>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</si>
  <si>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</si>
  <si>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</si>
  <si>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</si>
  <si>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</si>
  <si>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</si>
  <si>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</si>
  <si>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</si>
  <si>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</si>
  <si>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</si>
  <si>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</si>
  <si>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</si>
  <si>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</si>
  <si>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</si>
  <si>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</si>
  <si>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</si>
  <si>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</si>
  <si>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</si>
  <si>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</si>
  <si>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</si>
  <si>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</si>
  <si>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</si>
  <si>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</si>
  <si>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</si>
  <si>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</si>
  <si>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</si>
  <si>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</si>
  <si>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</si>
  <si>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</si>
  <si>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</si>
  <si>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</si>
  <si>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</si>
  <si>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</si>
  <si>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</si>
  <si>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</si>
  <si>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</si>
  <si>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</si>
  <si>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</si>
  <si>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</si>
  <si>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</si>
  <si>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</si>
  <si>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</si>
  <si>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</si>
  <si>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</si>
  <si>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</si>
  <si>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</si>
  <si>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</si>
  <si>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</si>
  <si>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</si>
  <si>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</si>
  <si>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</si>
  <si>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</si>
  <si>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</si>
  <si>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</si>
  <si>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</si>
  <si>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</si>
  <si>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</si>
  <si>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</si>
  <si>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</si>
  <si>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</si>
  <si>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</si>
  <si>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</si>
  <si>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</si>
  <si>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</si>
  <si>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</si>
  <si>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</si>
  <si>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</si>
  <si>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</si>
  <si>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</si>
  <si>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</si>
  <si>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</si>
  <si>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</si>
  <si>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</si>
  <si>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</si>
  <si>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</si>
  <si>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</si>
  <si>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</si>
  <si>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</si>
  <si>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</si>
  <si>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</si>
  <si>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</si>
  <si>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</si>
  <si>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</si>
  <si>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</si>
  <si>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</si>
  <si>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</si>
  <si>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</si>
  <si>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</si>
  <si>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</si>
  <si>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</si>
  <si>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</si>
  <si>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</si>
  <si>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</si>
  <si>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</si>
  <si>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</si>
  <si>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</si>
  <si>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</si>
  <si>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</si>
  <si>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</si>
  <si>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</si>
  <si>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</si>
  <si>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</si>
  <si>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</si>
  <si>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</si>
  <si>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</si>
  <si>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</si>
  <si>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</si>
  <si>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</si>
  <si>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</si>
  <si>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</si>
  <si>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</si>
  <si>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</si>
  <si>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</si>
  <si>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</si>
  <si>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</si>
  <si>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</si>
  <si>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</si>
  <si>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</si>
  <si>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</si>
  <si>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</si>
  <si>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</si>
  <si>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</si>
  <si>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</si>
  <si>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</si>
  <si>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</si>
  <si>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</si>
  <si>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</si>
  <si>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</si>
  <si>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</si>
  <si>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</si>
  <si>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</si>
  <si>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</si>
  <si>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</si>
  <si>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</si>
  <si>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</si>
  <si>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</si>
  <si>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</si>
  <si>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</si>
  <si>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</si>
  <si>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</si>
  <si>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</si>
  <si>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</si>
  <si>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</si>
  <si>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</si>
  <si>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</si>
  <si>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</si>
  <si>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</si>
  <si>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</si>
  <si>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</si>
  <si>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</si>
  <si>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</si>
  <si>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</si>
  <si>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</si>
  <si>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</si>
  <si>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</si>
  <si>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</si>
  <si>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</si>
  <si>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</si>
  <si>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</si>
  <si>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</si>
  <si>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</si>
  <si>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</si>
  <si>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</si>
  <si>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</si>
  <si>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</si>
  <si>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</si>
  <si>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</si>
  <si>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</si>
  <si>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</si>
  <si>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</si>
  <si>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</si>
  <si>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</si>
  <si>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</si>
  <si>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</si>
  <si>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</si>
  <si>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</si>
  <si>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</si>
  <si>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</si>
  <si>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</si>
  <si>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</si>
  <si>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</si>
  <si>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</si>
  <si>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</si>
  <si>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</si>
  <si>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</si>
  <si>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</si>
  <si>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</si>
  <si>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</si>
  <si>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</si>
  <si>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</si>
  <si>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</si>
  <si>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</si>
  <si>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</si>
  <si>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</si>
  <si>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</si>
  <si>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</si>
  <si>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</si>
  <si>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</si>
  <si>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</si>
  <si>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</si>
  <si>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</si>
  <si>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</si>
  <si>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</si>
  <si>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</si>
  <si>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</si>
  <si>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</si>
  <si>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</si>
  <si>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</si>
  <si>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</si>
  <si>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</si>
  <si>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</si>
  <si>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</si>
  <si>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</si>
  <si>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</si>
  <si>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</si>
  <si>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</si>
  <si>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</si>
  <si>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</si>
  <si>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</si>
  <si>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</si>
  <si>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</si>
  <si>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</si>
  <si>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</si>
  <si>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</si>
  <si>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</si>
  <si>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</si>
  <si>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</si>
  <si>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</si>
  <si>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</si>
  <si>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</si>
  <si>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</si>
  <si>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</si>
  <si>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</si>
  <si>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</si>
  <si>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</si>
  <si>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</si>
  <si>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</si>
  <si>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</si>
  <si>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</si>
  <si>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</si>
  <si>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</si>
  <si>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</si>
  <si>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</si>
  <si>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</si>
  <si>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</si>
  <si>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</si>
  <si>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</si>
  <si>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</si>
  <si>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</si>
  <si>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</si>
  <si>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</si>
  <si>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</si>
  <si>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</si>
  <si>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</si>
  <si>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</si>
  <si>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</si>
  <si>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</si>
  <si>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</si>
  <si>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</si>
  <si>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</si>
  <si>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</si>
  <si>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</si>
  <si>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</si>
  <si>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</si>
  <si>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</si>
  <si>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</si>
  <si>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</si>
  <si>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</si>
  <si>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</si>
  <si>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</si>
  <si>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</si>
  <si>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</si>
  <si>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</si>
  <si>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</si>
  <si>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</si>
  <si>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</si>
  <si>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</si>
  <si>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</si>
  <si>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</si>
  <si>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</si>
  <si>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</si>
  <si>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</si>
  <si>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</si>
  <si>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</si>
  <si>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</si>
  <si>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</si>
  <si>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</si>
  <si>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</si>
  <si>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</si>
  <si>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</si>
  <si>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</si>
  <si>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</si>
  <si>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</si>
  <si>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</si>
  <si>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</si>
  <si>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</si>
  <si>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</si>
  <si>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</si>
  <si>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</si>
  <si>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</si>
  <si>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</si>
  <si>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</si>
  <si>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</si>
  <si>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</si>
  <si>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</si>
  <si>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</si>
  <si>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</si>
  <si>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</si>
  <si>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</si>
  <si>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</si>
  <si>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</si>
  <si>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</si>
  <si>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</si>
  <si>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</si>
  <si>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</si>
  <si>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</si>
  <si>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</si>
  <si>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</si>
  <si>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</si>
  <si>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</si>
  <si>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</si>
  <si>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</si>
  <si>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</si>
  <si>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</si>
  <si>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</si>
  <si>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</si>
  <si>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</si>
  <si>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</si>
  <si>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</si>
  <si>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</si>
  <si>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</si>
  <si>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</si>
  <si>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</si>
  <si>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</si>
  <si>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</si>
  <si>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</si>
  <si>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</si>
  <si>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</si>
  <si>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</si>
  <si>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</si>
  <si>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</si>
  <si>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</si>
  <si>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</si>
  <si>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</si>
  <si>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</si>
  <si>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</si>
  <si>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</si>
  <si>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</si>
  <si>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</si>
  <si>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</si>
  <si>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</si>
  <si>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</si>
  <si>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</si>
  <si>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</si>
  <si>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</si>
  <si>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</si>
  <si>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</si>
  <si>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</si>
  <si>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</si>
  <si>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</si>
  <si>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</si>
  <si>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</si>
  <si>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</si>
  <si>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</si>
  <si>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</si>
  <si>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</si>
  <si>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</si>
  <si>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</si>
  <si>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</si>
  <si>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</si>
  <si>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</si>
  <si>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</si>
  <si>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</si>
  <si>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</si>
  <si>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</si>
  <si>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</si>
  <si>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</si>
  <si>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</si>
  <si>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</si>
  <si>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</si>
  <si>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</si>
  <si>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</si>
  <si>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</si>
  <si>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</si>
  <si>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</si>
  <si>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</si>
  <si>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</si>
  <si>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</si>
  <si>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</si>
  <si>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</si>
  <si>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</si>
  <si>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</si>
  <si>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</si>
  <si>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</si>
  <si>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</si>
  <si>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</si>
  <si>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</si>
  <si>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</si>
  <si>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</si>
  <si>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</si>
  <si>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</si>
  <si>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</si>
  <si>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</si>
  <si>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</si>
  <si>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</si>
  <si>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</si>
  <si>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</si>
  <si>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</si>
  <si>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</si>
  <si>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</si>
  <si>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</si>
  <si>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</si>
  <si>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</si>
  <si>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</si>
  <si>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</si>
  <si>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</si>
  <si>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</si>
  <si>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</si>
  <si>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</si>
  <si>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</si>
  <si>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</si>
  <si>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</si>
  <si>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</si>
  <si>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</si>
  <si>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</si>
  <si>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</si>
  <si>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</si>
  <si>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</si>
  <si>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</si>
  <si>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</si>
  <si>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</si>
  <si>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</si>
  <si>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</si>
  <si>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</si>
  <si>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</si>
  <si>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</si>
  <si>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</si>
  <si>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</si>
  <si>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</si>
  <si>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</si>
  <si>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</si>
  <si>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</si>
  <si>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</si>
  <si>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</si>
  <si>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</si>
  <si>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</si>
  <si>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</si>
  <si>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</si>
  <si>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</si>
  <si>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</si>
  <si>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</si>
  <si>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</si>
  <si>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</si>
  <si>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</si>
  <si>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</si>
  <si>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</si>
  <si>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</si>
  <si>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</si>
  <si>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</si>
  <si>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</si>
  <si>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</si>
  <si>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</si>
  <si>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</si>
  <si>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</si>
  <si>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</si>
  <si>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</si>
  <si>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</si>
  <si>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</si>
  <si>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</si>
  <si>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</si>
  <si>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</si>
  <si>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</si>
  <si>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</si>
  <si>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</si>
  <si>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</si>
  <si>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</si>
  <si>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</si>
  <si>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</si>
  <si>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</si>
  <si>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</si>
  <si>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</si>
  <si>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</si>
  <si>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</si>
  <si>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</si>
  <si>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</si>
  <si>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</si>
  <si>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</si>
  <si>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</si>
  <si>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</si>
  <si>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</si>
  <si>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</si>
  <si>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</si>
  <si>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</si>
  <si>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</si>
  <si>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</si>
  <si>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</si>
  <si>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</si>
  <si>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</si>
  <si>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</si>
  <si>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</si>
  <si>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</si>
  <si>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</si>
  <si>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</si>
  <si>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</si>
  <si>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</si>
  <si>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</si>
  <si>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</si>
  <si>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</si>
  <si>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</si>
  <si>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</si>
  <si>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</si>
  <si>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</si>
  <si>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</si>
  <si>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</si>
  <si>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</si>
  <si>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</si>
  <si>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</si>
  <si>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</si>
  <si>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</si>
  <si>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</si>
  <si>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</si>
  <si>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</si>
  <si>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</si>
  <si>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</si>
  <si>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</si>
  <si>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</si>
  <si>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</si>
  <si>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</si>
  <si>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</si>
  <si>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</si>
  <si>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</si>
  <si>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</si>
  <si>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</si>
  <si>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</si>
  <si>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</si>
  <si>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</si>
  <si>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</si>
  <si>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</si>
  <si>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</si>
  <si>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</si>
  <si>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</si>
  <si>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</si>
  <si>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</si>
  <si>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</si>
  <si>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</si>
  <si>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</si>
  <si>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</si>
  <si>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</si>
  <si>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</si>
  <si>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</si>
  <si>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</si>
  <si>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</si>
  <si>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</si>
  <si>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</si>
  <si>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</si>
  <si>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</si>
  <si>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</si>
  <si>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</si>
  <si>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</si>
  <si>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</si>
  <si>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</si>
  <si>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</si>
  <si>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</si>
  <si>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</si>
  <si>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</si>
  <si>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</si>
  <si>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</si>
  <si>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</si>
  <si>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</si>
  <si>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</si>
  <si>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</si>
  <si>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</si>
  <si>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</si>
  <si>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</si>
  <si>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</si>
  <si>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</si>
  <si>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</si>
  <si>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</si>
  <si>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</si>
  <si>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</si>
  <si>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</si>
  <si>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</si>
  <si>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</si>
  <si>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</si>
  <si>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</si>
  <si>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</si>
  <si>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</si>
  <si>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</si>
  <si>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</si>
  <si>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</si>
  <si>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</si>
  <si>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</si>
  <si>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</si>
  <si>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</si>
  <si>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</si>
  <si>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</si>
  <si>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</si>
  <si>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</si>
  <si>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</si>
  <si>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</si>
  <si>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</si>
  <si>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</si>
  <si>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</si>
  <si>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</si>
  <si>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</si>
  <si>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</si>
  <si>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</si>
  <si>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</si>
  <si>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</si>
  <si>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</si>
  <si>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</si>
  <si>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</si>
  <si>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</si>
  <si>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</si>
  <si>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</si>
  <si>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</si>
  <si>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</si>
  <si>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</si>
  <si>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</si>
  <si>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</si>
  <si>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</si>
  <si>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</si>
  <si>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</si>
  <si>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</si>
  <si>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</si>
  <si>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</si>
  <si>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</si>
  <si>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</si>
  <si>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</si>
  <si>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</si>
  <si>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</si>
  <si>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</si>
  <si>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</si>
  <si>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</si>
  <si>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</si>
  <si>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</si>
  <si>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</si>
  <si>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</si>
  <si>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</si>
  <si>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</si>
  <si>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</si>
  <si>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</si>
  <si>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</si>
  <si>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</si>
  <si>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</si>
  <si>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</si>
  <si>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</si>
  <si>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</si>
  <si>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</si>
  <si>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</si>
  <si>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</si>
  <si>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</si>
  <si>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</si>
  <si>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</si>
  <si>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</si>
  <si>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</si>
  <si>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</si>
  <si>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</si>
  <si>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</si>
  <si>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</si>
  <si>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</si>
  <si>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</si>
  <si>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</si>
  <si>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</si>
  <si>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</si>
  <si>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</si>
  <si>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</si>
  <si>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</si>
  <si>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</si>
  <si>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</si>
  <si>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</si>
  <si>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</si>
  <si>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</si>
  <si>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</si>
  <si>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</si>
  <si>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</si>
  <si>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</si>
  <si>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</si>
  <si>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</si>
  <si>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</si>
  <si>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</si>
  <si>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</si>
  <si>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</si>
  <si>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</si>
  <si>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</si>
  <si>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</si>
  <si>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</si>
  <si>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</si>
  <si>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</si>
  <si>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</si>
  <si>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</si>
  <si>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</si>
  <si>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</si>
  <si>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</si>
  <si>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</si>
  <si>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</si>
  <si>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</si>
  <si>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</si>
  <si>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</si>
  <si>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</si>
  <si>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</si>
  <si>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</si>
  <si>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</si>
  <si>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</si>
  <si>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</si>
  <si>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</si>
  <si>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</si>
  <si>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</si>
  <si>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</si>
  <si>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</si>
  <si>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</si>
  <si>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</si>
  <si>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</si>
  <si>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</si>
  <si>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</si>
  <si>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</si>
  <si>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</si>
  <si>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</si>
  <si>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</si>
  <si>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</si>
  <si>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</si>
  <si>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</si>
  <si>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</si>
  <si>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</si>
  <si>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</si>
  <si>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</si>
  <si>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</si>
  <si>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</si>
  <si>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</si>
  <si>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</si>
  <si>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</si>
  <si>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</si>
  <si>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</si>
  <si>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</si>
  <si>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</si>
  <si>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</si>
  <si>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</si>
  <si>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</si>
  <si>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</si>
  <si>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</si>
  <si>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</si>
  <si>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</si>
  <si>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</si>
  <si>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</si>
  <si>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</si>
  <si>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</si>
  <si>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</si>
  <si>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</si>
  <si>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</si>
  <si>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</si>
  <si>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</si>
  <si>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</si>
  <si>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</si>
  <si>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</si>
  <si>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</si>
  <si>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</si>
  <si>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</si>
  <si>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</si>
  <si>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</si>
  <si>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</si>
  <si>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</si>
  <si>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</si>
  <si>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</si>
  <si>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</si>
  <si>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</si>
  <si>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</si>
  <si>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</si>
  <si>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</si>
  <si>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</si>
  <si>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</si>
  <si>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</si>
  <si>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</si>
  <si>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</si>
  <si>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</si>
  <si>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</si>
  <si>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</si>
  <si>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</si>
  <si>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</si>
  <si>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</si>
  <si>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</si>
  <si>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</si>
  <si>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</si>
  <si>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</si>
  <si>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</si>
  <si>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</si>
  <si>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</si>
  <si>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</si>
  <si>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</si>
  <si>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</si>
  <si>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</si>
  <si>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</si>
  <si>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</si>
  <si>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</si>
  <si>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</si>
  <si>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</si>
  <si>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</si>
  <si>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</si>
  <si>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</si>
  <si>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</si>
  <si>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</si>
  <si>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</si>
  <si>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</si>
  <si>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</si>
  <si>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</si>
  <si>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</si>
  <si>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</si>
  <si>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</si>
  <si>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</si>
  <si>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</si>
  <si>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</si>
  <si>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</si>
  <si>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</si>
  <si>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</si>
  <si>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</si>
  <si>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</si>
  <si>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</si>
  <si>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</si>
  <si>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</si>
  <si>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</si>
  <si>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</si>
  <si>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</si>
  <si>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</si>
  <si>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</si>
  <si>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</si>
  <si>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</si>
  <si>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</si>
  <si>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</si>
  <si>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</si>
  <si>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</si>
  <si>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</si>
  <si>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</si>
  <si>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</si>
  <si>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</si>
  <si>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</si>
  <si>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</si>
  <si>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</si>
  <si>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</si>
  <si>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</si>
  <si>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</si>
  <si>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</si>
  <si>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</si>
  <si>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</si>
  <si>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</si>
  <si>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</si>
  <si>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</si>
  <si>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</si>
  <si>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</si>
  <si>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</si>
  <si>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</si>
  <si>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</si>
  <si>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</si>
  <si>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</si>
  <si>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</si>
  <si>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</si>
  <si>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</si>
  <si>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</si>
  <si>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</si>
  <si>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</si>
  <si>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</si>
  <si>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</si>
  <si>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</si>
  <si>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</si>
  <si>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</si>
  <si>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</si>
  <si>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</si>
  <si>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</si>
  <si>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</si>
  <si>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</si>
  <si>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</si>
  <si>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</si>
  <si>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</si>
  <si>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</si>
  <si>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</si>
  <si>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</si>
  <si>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</si>
  <si>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</si>
  <si>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</si>
  <si>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</si>
  <si>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</si>
  <si>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</si>
  <si>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</si>
  <si>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</si>
  <si>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</si>
  <si>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</si>
  <si>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</si>
  <si>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</si>
  <si>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</si>
  <si>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</si>
  <si>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</si>
  <si>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</si>
  <si>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</si>
  <si>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</si>
  <si>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</si>
  <si>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</si>
  <si>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</si>
  <si>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</si>
  <si>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</si>
  <si>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</si>
  <si>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</si>
  <si>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</si>
  <si>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</si>
  <si>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</si>
  <si>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</si>
  <si>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</si>
  <si>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</si>
  <si>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</si>
  <si>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</si>
  <si>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</si>
  <si>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</si>
  <si>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</si>
  <si>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</si>
  <si>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</si>
  <si>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</si>
  <si>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</si>
  <si>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</si>
  <si>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</si>
  <si>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</si>
  <si>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</si>
  <si>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</si>
  <si>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</si>
  <si>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</si>
  <si>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</si>
  <si>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</si>
  <si>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</si>
  <si>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</si>
  <si>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</si>
  <si>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</si>
  <si>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</si>
  <si>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</si>
  <si>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</si>
  <si>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</si>
  <si>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</si>
  <si>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</si>
  <si>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</si>
  <si>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</si>
  <si>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</si>
  <si>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</si>
  <si>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</si>
  <si>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</si>
  <si>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</si>
  <si>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</si>
  <si>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</si>
  <si>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</si>
  <si>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</si>
  <si>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</si>
  <si>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</si>
  <si>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</si>
  <si>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</si>
  <si>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</si>
  <si>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</si>
  <si>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</si>
  <si>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</si>
  <si>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</si>
  <si>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</si>
  <si>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</si>
  <si>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</si>
  <si>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</si>
  <si>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</si>
  <si>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</si>
  <si>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</si>
  <si>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</si>
  <si>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</si>
  <si>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</si>
  <si>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</si>
  <si>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</si>
  <si>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</si>
  <si>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</si>
  <si>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</si>
  <si>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</si>
  <si>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</si>
  <si>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</si>
  <si>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</si>
  <si>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</si>
  <si>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</si>
  <si>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</si>
  <si>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</si>
  <si>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</si>
  <si>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</si>
  <si>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</si>
  <si>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</si>
  <si>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</si>
  <si>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</si>
  <si>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</si>
  <si>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</si>
  <si>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</si>
  <si>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</si>
  <si>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</si>
  <si>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</si>
  <si>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</si>
  <si>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</si>
  <si>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</si>
  <si>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</si>
  <si>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</si>
  <si>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</si>
  <si>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</si>
  <si>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</si>
  <si>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</si>
  <si>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</si>
  <si>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</si>
  <si>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</si>
  <si>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</si>
  <si>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</si>
  <si>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</si>
  <si>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</si>
  <si>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</si>
  <si>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</si>
  <si>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</si>
  <si>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</si>
  <si>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</si>
  <si>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</si>
  <si>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</si>
  <si>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</si>
  <si>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</si>
  <si>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</si>
  <si>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</si>
  <si>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</si>
  <si>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</si>
  <si>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</si>
  <si>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</si>
  <si>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</si>
  <si>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</si>
  <si>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</si>
  <si>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</si>
  <si>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</si>
  <si>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</si>
  <si>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</si>
  <si>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</si>
  <si>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</si>
  <si>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</si>
  <si>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</si>
  <si>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</si>
  <si>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</si>
  <si>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</si>
  <si>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</si>
  <si>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</si>
  <si>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</si>
  <si>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</si>
  <si>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</si>
  <si>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</si>
  <si>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</si>
  <si>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</si>
  <si>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</si>
  <si>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</si>
  <si>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</si>
  <si>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</si>
  <si>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</si>
  <si>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</si>
  <si>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</si>
  <si>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</si>
  <si>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</si>
  <si>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</si>
  <si>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</si>
  <si>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</si>
  <si>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</si>
  <si>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</si>
  <si>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</si>
  <si>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</si>
  <si>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</si>
  <si>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</si>
  <si>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</si>
  <si>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</si>
  <si>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</si>
  <si>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</si>
  <si>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</si>
  <si>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</si>
  <si>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</si>
  <si>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</si>
  <si>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</si>
  <si>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</si>
  <si>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</si>
  <si>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</si>
  <si>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</si>
  <si>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</si>
  <si>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</si>
  <si>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</si>
  <si>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</si>
  <si>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</si>
  <si>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</si>
  <si>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</si>
  <si>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</si>
  <si>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</si>
  <si>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</si>
  <si>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</si>
  <si>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</si>
  <si>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</si>
  <si>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</si>
  <si>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</si>
  <si>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</si>
  <si>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</si>
  <si>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</si>
  <si>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</si>
  <si>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</si>
  <si>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</si>
  <si>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</si>
  <si>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</si>
  <si>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</si>
  <si>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</si>
  <si>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</si>
  <si>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</si>
  <si>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</si>
  <si>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</si>
  <si>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</si>
  <si>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</si>
  <si>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</si>
  <si>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</si>
  <si>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</si>
  <si>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</si>
  <si>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</si>
  <si>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</si>
  <si>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</si>
  <si>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</si>
  <si>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</si>
  <si>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</si>
  <si>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</si>
  <si>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</si>
  <si>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</si>
  <si>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</si>
  <si>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</si>
  <si>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</si>
  <si>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</si>
  <si>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</si>
  <si>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</si>
  <si>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</si>
  <si>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</si>
  <si>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</si>
  <si>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</si>
  <si>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</si>
  <si>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</si>
  <si>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</si>
  <si>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</si>
  <si>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</si>
  <si>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</si>
  <si>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</si>
  <si>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</si>
  <si>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</si>
  <si>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</si>
  <si>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</si>
  <si>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</si>
  <si>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</si>
  <si>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</si>
  <si>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</si>
  <si>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</si>
  <si>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</si>
  <si>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</si>
  <si>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</si>
  <si>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</si>
  <si>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</si>
  <si>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</si>
  <si>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</si>
  <si>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</si>
  <si>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</si>
  <si>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</si>
  <si>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</si>
  <si>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</si>
  <si>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</si>
  <si>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</si>
  <si>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</si>
  <si>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</si>
  <si>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</si>
  <si>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</si>
  <si>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</si>
  <si>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</si>
  <si>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</si>
  <si>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</si>
  <si>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</si>
  <si>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</si>
  <si>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</si>
  <si>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</si>
  <si>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</si>
  <si>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</si>
  <si>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</si>
  <si>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</si>
  <si>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</si>
  <si>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</si>
  <si>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</si>
  <si>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</si>
  <si>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</si>
  <si>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</si>
  <si>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</si>
  <si>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</si>
  <si>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</si>
  <si>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</si>
  <si>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</si>
  <si>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</si>
  <si>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</si>
  <si>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</si>
  <si>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</si>
  <si>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</si>
  <si>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</si>
  <si>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</si>
  <si>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</si>
  <si>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</si>
  <si>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</si>
  <si>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</si>
  <si>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</si>
  <si>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</si>
  <si>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</si>
  <si>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</si>
  <si>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</si>
  <si>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</si>
  <si>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</si>
  <si>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</si>
  <si>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</si>
  <si>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</si>
  <si>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</si>
  <si>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</si>
  <si>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</si>
  <si>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</si>
  <si>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</si>
  <si>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</si>
  <si>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</si>
  <si>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</si>
  <si>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</si>
  <si>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</si>
  <si>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</si>
  <si>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</si>
  <si>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</si>
  <si>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</si>
  <si>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</si>
  <si>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</si>
  <si>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</si>
  <si>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</si>
  <si>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</si>
  <si>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</si>
  <si>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</si>
  <si>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</si>
  <si>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</si>
  <si>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</si>
  <si>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</si>
  <si>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</si>
  <si>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</si>
  <si>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</si>
  <si>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</si>
  <si>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</si>
  <si>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</si>
  <si>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</si>
  <si>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</si>
  <si>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</si>
  <si>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</si>
  <si>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</si>
  <si>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</si>
  <si>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</si>
  <si>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</si>
  <si>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</si>
  <si>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</si>
  <si>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</si>
  <si>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</si>
  <si>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</si>
  <si>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</si>
  <si>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</si>
  <si>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</si>
  <si>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</si>
  <si>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</si>
  <si>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</si>
  <si>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</si>
  <si>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</si>
  <si>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</si>
  <si>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</si>
  <si>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</si>
  <si>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</si>
  <si>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</si>
  <si>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</si>
  <si>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</si>
  <si>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</si>
  <si>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</si>
  <si>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</si>
  <si>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</si>
  <si>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</si>
  <si>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</si>
  <si>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</si>
  <si>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</si>
  <si>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</si>
  <si>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</si>
  <si>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</si>
  <si>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</si>
  <si>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</si>
  <si>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</si>
  <si>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</si>
  <si>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</si>
  <si>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</si>
  <si>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</si>
  <si>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</si>
  <si>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</si>
  <si>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</si>
  <si>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</si>
  <si>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</si>
  <si>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</si>
  <si>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</si>
  <si>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</si>
  <si>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</si>
  <si>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</si>
  <si>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</si>
  <si>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</si>
  <si>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</si>
  <si>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</si>
  <si>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</si>
  <si>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</si>
  <si>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</si>
  <si>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</si>
  <si>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</si>
  <si>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</si>
  <si>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</si>
  <si>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</si>
  <si>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</si>
  <si>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</si>
  <si>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</si>
  <si>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</si>
  <si>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</si>
  <si>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</si>
  <si>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</si>
  <si>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</si>
  <si>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</si>
  <si>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</si>
  <si>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</si>
  <si>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</si>
  <si>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</si>
  <si>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</si>
  <si>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</si>
  <si>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</si>
  <si>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</si>
  <si>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</si>
  <si>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</si>
  <si>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</si>
  <si>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</si>
  <si>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</si>
  <si>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</si>
  <si>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</si>
  <si>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</si>
  <si>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</si>
  <si>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</si>
  <si>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</si>
  <si>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</si>
  <si>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</si>
  <si>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</si>
  <si>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</si>
  <si>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</si>
  <si>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</si>
  <si>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</si>
  <si>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</si>
  <si>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</si>
  <si>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</si>
  <si>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</si>
  <si>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</si>
  <si>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</si>
  <si>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</si>
  <si>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</si>
  <si>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</si>
  <si>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</si>
  <si>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</si>
  <si>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</si>
  <si>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</si>
  <si>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</si>
  <si>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</si>
  <si>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</si>
  <si>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</si>
  <si>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</si>
  <si>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</si>
  <si>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</si>
  <si>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</si>
  <si>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</si>
  <si>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</si>
  <si>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</si>
  <si>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</si>
  <si>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</si>
  <si>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</si>
  <si>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</si>
  <si>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</si>
  <si>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</si>
  <si>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</si>
  <si>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</si>
  <si>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</si>
  <si>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</si>
  <si>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</si>
  <si>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</si>
  <si>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</si>
  <si>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</si>
  <si>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</si>
  <si>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</si>
  <si>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</si>
  <si>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</si>
  <si>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</si>
  <si>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</si>
  <si>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</si>
  <si>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</si>
  <si>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</si>
  <si>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</si>
  <si>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</si>
  <si>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</si>
  <si>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</si>
  <si>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</si>
  <si>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</si>
  <si>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</si>
  <si>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</si>
  <si>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</si>
  <si>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</si>
  <si>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</si>
  <si>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</si>
  <si>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</si>
  <si>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</si>
  <si>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</si>
  <si>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</si>
  <si>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</si>
  <si>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</si>
  <si>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</si>
  <si>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</si>
  <si>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</si>
  <si>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</si>
  <si>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</si>
  <si>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</si>
  <si>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</si>
  <si>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</si>
  <si>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</si>
  <si>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</si>
  <si>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</si>
  <si>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</si>
  <si>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</si>
  <si>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</si>
  <si>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</si>
  <si>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</si>
  <si>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</si>
  <si>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</si>
  <si>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</si>
  <si>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</si>
  <si>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</si>
  <si>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</si>
  <si>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</si>
  <si>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</si>
  <si>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</si>
  <si>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</si>
  <si>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</si>
  <si>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</si>
  <si>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</si>
  <si>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</si>
  <si>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</si>
  <si>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</si>
  <si>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</si>
  <si>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</si>
  <si>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</si>
  <si>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</si>
  <si>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</si>
  <si>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</si>
  <si>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</si>
  <si>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</si>
  <si>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</si>
  <si>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</si>
  <si>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</si>
  <si>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</si>
  <si>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</si>
  <si>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</si>
  <si>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</si>
  <si>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</si>
  <si>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</si>
  <si>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</si>
  <si>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</si>
  <si>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</si>
  <si>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</si>
  <si>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</si>
  <si>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</si>
  <si>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</si>
  <si>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</si>
  <si>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</si>
  <si>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</si>
  <si>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</si>
  <si>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</si>
  <si>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</si>
  <si>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</si>
  <si>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</si>
  <si>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</si>
  <si>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</si>
  <si>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</si>
  <si>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</si>
  <si>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</si>
  <si>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</si>
  <si>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</si>
  <si>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</si>
  <si>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</si>
  <si>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</si>
  <si>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</si>
  <si>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</si>
  <si>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</si>
  <si>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</si>
  <si>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</si>
  <si>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</si>
  <si>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</si>
  <si>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</si>
  <si>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</si>
  <si>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</si>
  <si>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</si>
  <si>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</si>
  <si>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</si>
  <si>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</si>
  <si>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</si>
  <si>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</si>
  <si>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</si>
  <si>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</si>
  <si>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</si>
  <si>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</si>
  <si>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</si>
  <si>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</si>
  <si>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</si>
  <si>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</si>
  <si>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</si>
  <si>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</si>
  <si>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</si>
  <si>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</si>
  <si>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</si>
  <si>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</si>
  <si>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</si>
  <si>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</si>
  <si>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</si>
  <si>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</si>
  <si>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</si>
  <si>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</si>
  <si>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</si>
  <si>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</si>
  <si>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</si>
  <si>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</si>
  <si>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</si>
  <si>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</si>
  <si>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</si>
  <si>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</si>
  <si>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</si>
  <si>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</si>
  <si>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</si>
  <si>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</si>
  <si>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</si>
  <si>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</si>
  <si>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</si>
  <si>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</si>
  <si>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</si>
  <si>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</si>
  <si>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</si>
  <si>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</si>
  <si>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</si>
  <si>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</si>
  <si>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</si>
  <si>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</si>
  <si>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</si>
  <si>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</si>
  <si>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</si>
  <si>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</si>
  <si>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</si>
  <si>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</si>
  <si>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</si>
  <si>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</si>
  <si>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</si>
  <si>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</si>
  <si>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</si>
  <si>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</si>
  <si>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</si>
  <si>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</si>
  <si>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</si>
  <si>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</si>
  <si>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</si>
  <si>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</si>
  <si>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</si>
  <si>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</si>
  <si>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</si>
  <si>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</si>
  <si>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</si>
  <si>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</si>
  <si>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</si>
  <si>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</si>
  <si>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</si>
  <si>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</si>
  <si>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</si>
  <si>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</si>
  <si>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</si>
  <si>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</si>
  <si>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</si>
  <si>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</si>
  <si>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</si>
  <si>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</si>
  <si>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</si>
  <si>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</si>
  <si>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</si>
  <si>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</si>
  <si>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</si>
  <si>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</si>
  <si>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</si>
  <si>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</si>
  <si>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</si>
  <si>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</si>
  <si>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</si>
  <si>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</si>
  <si>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</si>
  <si>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</si>
  <si>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</si>
  <si>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</si>
  <si>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</si>
  <si>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</si>
  <si>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</si>
  <si>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</si>
  <si>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</si>
  <si>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</si>
  <si>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</si>
  <si>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</si>
  <si>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</si>
  <si>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</si>
  <si>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</si>
  <si>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</si>
  <si>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</si>
  <si>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</si>
  <si>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</si>
  <si>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</si>
  <si>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</si>
  <si>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</si>
  <si>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</si>
  <si>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</si>
  <si>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</si>
  <si>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</si>
  <si>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</si>
  <si>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</si>
  <si>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</si>
  <si>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</si>
  <si>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</si>
  <si>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</si>
  <si>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</si>
  <si>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</si>
  <si>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</si>
  <si>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</si>
  <si>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</si>
  <si>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</si>
  <si>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</si>
  <si>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</si>
  <si>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</si>
  <si>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</si>
  <si>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</si>
  <si>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</si>
  <si>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</si>
  <si>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</si>
  <si>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</si>
  <si>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</si>
  <si>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</si>
  <si>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</si>
  <si>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</si>
  <si>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</si>
  <si>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</si>
  <si>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</si>
  <si>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</si>
  <si>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</si>
  <si>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</si>
  <si>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</si>
  <si>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</si>
  <si>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</si>
  <si>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</si>
  <si>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</si>
  <si>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</si>
  <si>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</si>
  <si>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</si>
  <si>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</si>
  <si>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</si>
  <si>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</si>
  <si>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</si>
  <si>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</si>
  <si>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</si>
  <si>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</si>
  <si>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</si>
  <si>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</si>
  <si>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</si>
  <si>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</si>
  <si>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</si>
  <si>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</si>
  <si>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</si>
  <si>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</si>
  <si>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</si>
  <si>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</si>
  <si>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</si>
  <si>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</si>
  <si>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</si>
  <si>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</si>
  <si>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</si>
  <si>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</si>
  <si>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</si>
  <si>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</si>
  <si>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</si>
  <si>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</si>
  <si>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</si>
  <si>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</si>
  <si>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</si>
  <si>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</si>
  <si>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</si>
  <si>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</si>
  <si>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</si>
  <si>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</si>
  <si>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</si>
  <si>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</si>
  <si>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</si>
  <si>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</si>
  <si>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</si>
  <si>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</si>
  <si>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</si>
  <si>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</si>
  <si>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</si>
  <si>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</si>
  <si>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</si>
  <si>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</si>
  <si>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</si>
  <si>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</si>
  <si>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</si>
  <si>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</si>
  <si>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</si>
  <si>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</si>
  <si>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</si>
  <si>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</si>
  <si>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</si>
  <si>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</si>
  <si>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</si>
  <si>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</si>
  <si>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</si>
  <si>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</si>
  <si>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</si>
  <si>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</si>
  <si>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</si>
  <si>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</si>
  <si>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</si>
  <si>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</si>
  <si>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</si>
  <si>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</si>
  <si>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</si>
  <si>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</si>
  <si>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</si>
  <si>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</si>
  <si>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</si>
  <si>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</si>
  <si>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</si>
  <si>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</si>
  <si>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</si>
  <si>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</si>
  <si>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</si>
  <si>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</si>
  <si>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</si>
  <si>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</si>
  <si>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</si>
  <si>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</si>
  <si>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</si>
  <si>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</si>
  <si>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</si>
  <si>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</si>
  <si>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</si>
  <si>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</si>
  <si>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</si>
  <si>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</si>
  <si>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</si>
  <si>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</si>
  <si>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</si>
  <si>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</si>
  <si>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</si>
  <si>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</si>
  <si>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</si>
  <si>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</si>
  <si>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</si>
  <si>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</si>
  <si>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</si>
  <si>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</si>
  <si>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</si>
  <si>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</si>
  <si>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</si>
  <si>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</si>
  <si>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</si>
  <si>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</si>
  <si>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</si>
  <si>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</si>
  <si>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</si>
  <si>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</si>
  <si>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</si>
  <si>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</si>
  <si>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</si>
  <si>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</si>
  <si>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</si>
  <si>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</si>
  <si>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</si>
  <si>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</si>
  <si>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</si>
  <si>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</si>
  <si>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</si>
  <si>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</si>
  <si>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</si>
  <si>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</si>
  <si>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</si>
  <si>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</si>
  <si>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</si>
  <si>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</si>
  <si>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</si>
  <si>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</si>
  <si>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</si>
  <si>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</si>
  <si>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</si>
  <si>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</si>
  <si>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</si>
  <si>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</si>
  <si>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</si>
  <si>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</si>
  <si>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</si>
  <si>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</si>
  <si>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</si>
  <si>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</si>
  <si>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</si>
  <si>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</si>
  <si>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</si>
  <si>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</si>
  <si>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</si>
  <si>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</si>
  <si>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</si>
  <si>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</si>
  <si>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</si>
  <si>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</si>
  <si>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</si>
  <si>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</si>
  <si>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</si>
  <si>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</si>
  <si>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</si>
  <si>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</si>
  <si>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</si>
  <si>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</si>
  <si>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</si>
  <si>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</si>
  <si>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</si>
  <si>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</si>
  <si>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</si>
  <si>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</si>
  <si>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</si>
  <si>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</si>
  <si>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</si>
  <si>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</si>
  <si>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</si>
  <si>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</si>
  <si>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</si>
  <si>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</si>
  <si>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</si>
  <si>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</si>
  <si>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</si>
  <si>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</si>
  <si>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</si>
  <si>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</si>
  <si>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</si>
  <si>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</si>
  <si>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</si>
  <si>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</si>
  <si>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</si>
  <si>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</si>
  <si>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</si>
  <si>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</si>
  <si>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</si>
  <si>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</si>
  <si>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</si>
  <si>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</si>
  <si>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</si>
  <si>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</si>
  <si>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</si>
  <si>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</si>
  <si>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</si>
  <si>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</si>
  <si>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</si>
  <si>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</si>
  <si>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</si>
  <si>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</si>
  <si>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</si>
  <si>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</si>
  <si>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</si>
  <si>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</si>
  <si>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</si>
  <si>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</si>
  <si>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</si>
  <si>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</si>
  <si>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</si>
  <si>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</si>
  <si>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</si>
  <si>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</si>
  <si>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</si>
  <si>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</si>
  <si>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</si>
  <si>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</si>
  <si>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</si>
  <si>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</si>
  <si>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</si>
  <si>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</si>
  <si>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</si>
  <si>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</si>
  <si>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</si>
  <si>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</si>
  <si>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</si>
  <si>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</si>
  <si>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</si>
  <si>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</si>
  <si>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</si>
  <si>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</si>
  <si>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</si>
  <si>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</si>
  <si>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</si>
  <si>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</si>
  <si>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</si>
  <si>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</si>
  <si>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</si>
  <si>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</si>
  <si>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</si>
  <si>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</si>
  <si>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</si>
  <si>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</si>
  <si>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</si>
  <si>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</si>
  <si>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</si>
  <si>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</si>
  <si>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</si>
  <si>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</si>
  <si>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</si>
  <si>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</si>
  <si>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</si>
  <si>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</si>
  <si>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</si>
  <si>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</si>
  <si>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</si>
  <si>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</si>
  <si>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</si>
  <si>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</si>
  <si>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</si>
  <si>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</si>
  <si>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</si>
  <si>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</si>
  <si>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</si>
  <si>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</si>
  <si>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</si>
  <si>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</si>
  <si>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</si>
  <si>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</si>
  <si>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</si>
  <si>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</si>
  <si>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</si>
  <si>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</si>
  <si>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</si>
  <si>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</si>
  <si>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</si>
  <si>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</si>
  <si>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</si>
  <si>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</si>
  <si>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</si>
  <si>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</si>
  <si>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</si>
  <si>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</si>
  <si>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</si>
  <si>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</si>
  <si>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</si>
  <si>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</si>
  <si>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</si>
  <si>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</si>
  <si>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</si>
  <si>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</si>
  <si>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</si>
  <si>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</si>
  <si>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</si>
  <si>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</si>
  <si>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</si>
  <si>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</si>
  <si>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</si>
  <si>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</si>
  <si>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</si>
  <si>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</si>
  <si>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</si>
  <si>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</si>
  <si>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</si>
  <si>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</si>
  <si>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</si>
  <si>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</si>
  <si>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</si>
  <si>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</si>
  <si>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</si>
  <si>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</si>
  <si>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</si>
  <si>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</si>
  <si>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</si>
  <si>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</si>
  <si>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</si>
  <si>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</si>
  <si>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</si>
  <si>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</si>
  <si>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</si>
  <si>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</si>
  <si>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</si>
  <si>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</si>
  <si>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</si>
  <si>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</si>
  <si>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</si>
  <si>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</si>
  <si>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</si>
  <si>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</si>
  <si>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</si>
  <si>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</si>
  <si>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</si>
  <si>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</si>
  <si>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</si>
  <si>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</si>
  <si>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</si>
  <si>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</si>
  <si>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</si>
  <si>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</si>
  <si>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</si>
  <si>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</si>
  <si>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</si>
  <si>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</si>
  <si>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</si>
  <si>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</si>
  <si>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</si>
  <si>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</si>
  <si>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</si>
  <si>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</si>
  <si>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</si>
  <si>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</si>
  <si>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</si>
  <si>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</si>
  <si>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</si>
  <si>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</si>
  <si>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</si>
  <si>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</si>
  <si>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</si>
  <si>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</si>
  <si>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</si>
  <si>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</si>
  <si>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</si>
  <si>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</si>
  <si>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</si>
  <si>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</si>
  <si>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</si>
  <si>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</si>
  <si>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</si>
  <si>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</si>
  <si>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</si>
  <si>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</si>
  <si>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</si>
  <si>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</si>
  <si>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</si>
  <si>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</si>
  <si>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</si>
  <si>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</si>
  <si>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</si>
  <si>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</si>
  <si>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</si>
  <si>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</si>
  <si>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</si>
  <si>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</si>
  <si>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</si>
  <si>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</si>
  <si>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</si>
  <si>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</si>
  <si>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</si>
  <si>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</si>
  <si>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</si>
  <si>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</si>
  <si>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</si>
  <si>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</si>
  <si>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</si>
  <si>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</si>
  <si>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</si>
  <si>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</si>
  <si>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</si>
  <si>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</si>
  <si>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</si>
  <si>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</si>
  <si>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</si>
  <si>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</si>
  <si>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</si>
  <si>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</si>
  <si>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</si>
  <si>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</si>
  <si>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</si>
  <si>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</si>
  <si>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</si>
  <si>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</si>
  <si>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</si>
  <si>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</si>
  <si>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</si>
  <si>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</si>
  <si>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</si>
  <si>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</si>
  <si>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</si>
  <si>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</si>
  <si>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</si>
  <si>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</si>
  <si>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</si>
  <si>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</si>
  <si>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</si>
  <si>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</si>
  <si>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</si>
  <si>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</si>
  <si>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</si>
  <si>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</si>
  <si>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</si>
  <si>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</si>
  <si>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</si>
  <si>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</si>
  <si>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</si>
  <si>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</si>
  <si>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</si>
  <si>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</si>
  <si>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</si>
  <si>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</si>
  <si>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</si>
  <si>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</si>
  <si>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</si>
  <si>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</si>
  <si>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</si>
  <si>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</si>
  <si>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</si>
  <si>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</si>
  <si>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</si>
  <si>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</si>
  <si>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</si>
  <si>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</si>
  <si>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</si>
  <si>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</si>
  <si>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</si>
  <si>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</si>
  <si>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</si>
  <si>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</si>
  <si>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</si>
  <si>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</si>
  <si>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</si>
  <si>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</si>
  <si>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</si>
  <si>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</si>
  <si>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</si>
  <si>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</si>
  <si>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</si>
  <si>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</si>
  <si>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</si>
  <si>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</si>
  <si>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</si>
  <si>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</si>
  <si>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</si>
  <si>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</si>
  <si>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</si>
  <si>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</si>
  <si>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</si>
  <si>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</si>
  <si>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</si>
  <si>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</si>
  <si>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</si>
  <si>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</si>
  <si>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</si>
  <si>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</si>
  <si>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</si>
  <si>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</si>
  <si>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</si>
  <si>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</si>
  <si>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</si>
  <si>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</si>
  <si>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</si>
  <si>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</si>
  <si>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</si>
  <si>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</si>
  <si>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</si>
  <si>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</si>
  <si>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</si>
  <si>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</si>
  <si>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</si>
  <si>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</si>
  <si>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</si>
  <si>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</si>
  <si>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</si>
  <si>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</si>
  <si>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</si>
  <si>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</si>
  <si>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</si>
  <si>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</si>
  <si>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</si>
  <si>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</si>
  <si>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</si>
  <si>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</si>
  <si>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</si>
  <si>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</si>
  <si>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</si>
  <si>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</si>
  <si>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</si>
  <si>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</si>
  <si>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</si>
  <si>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</si>
  <si>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</si>
  <si>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</si>
  <si>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</si>
  <si>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</si>
  <si>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</si>
  <si>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</si>
  <si>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</si>
  <si>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</si>
  <si>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</si>
  <si>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</si>
  <si>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</si>
  <si>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</si>
  <si>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</si>
  <si>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</si>
  <si>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</si>
  <si>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</si>
  <si>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</si>
  <si>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</si>
  <si>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</si>
  <si>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</si>
  <si>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</si>
  <si>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</si>
  <si>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</si>
  <si>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</si>
  <si>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</si>
  <si>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</si>
  <si>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</si>
  <si>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</si>
  <si>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</si>
  <si>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</si>
  <si>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</si>
  <si>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</si>
  <si>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</si>
  <si>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</si>
  <si>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</si>
  <si>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</si>
  <si>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</si>
  <si>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</si>
  <si>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</si>
  <si>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</si>
  <si>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</si>
  <si>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</si>
  <si>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</si>
  <si>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</si>
  <si>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</si>
  <si>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</si>
  <si>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</si>
  <si>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</si>
  <si>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</si>
  <si>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</si>
  <si>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</si>
  <si>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</si>
  <si>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</si>
  <si>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</si>
  <si>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</si>
  <si>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</si>
  <si>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</si>
  <si>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</si>
  <si>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</si>
  <si>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</si>
  <si>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</si>
  <si>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</si>
  <si>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</si>
  <si>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</si>
  <si>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</si>
  <si>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</si>
  <si>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</si>
  <si>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</si>
  <si>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</si>
  <si>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</si>
  <si>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</si>
  <si>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</si>
  <si>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</si>
  <si>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</si>
  <si>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</si>
  <si>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</si>
  <si>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</si>
  <si>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</si>
  <si>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</si>
  <si>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</si>
  <si>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</si>
  <si>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</si>
  <si>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</si>
  <si>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</si>
  <si>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</si>
  <si>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</si>
  <si>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</si>
  <si>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</si>
  <si>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</si>
  <si>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</si>
  <si>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</si>
  <si>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</si>
  <si>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</si>
  <si>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</si>
  <si>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</si>
  <si>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</si>
  <si>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</si>
  <si>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</si>
  <si>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</si>
  <si>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</si>
  <si>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</si>
  <si>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</si>
  <si>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</si>
  <si>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</si>
  <si>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</si>
  <si>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</si>
  <si>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</si>
  <si>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</si>
  <si>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</si>
  <si>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</si>
  <si>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</si>
  <si>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</si>
  <si>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</si>
  <si>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</si>
  <si>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</si>
  <si>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</si>
  <si>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</si>
  <si>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</si>
  <si>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</si>
  <si>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</si>
  <si>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</si>
  <si>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</si>
  <si>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</si>
  <si>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</si>
  <si>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</si>
  <si>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</si>
  <si>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</si>
  <si>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</si>
  <si>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</si>
  <si>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</si>
  <si>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</si>
  <si>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</si>
  <si>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</si>
  <si>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</si>
  <si>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</si>
  <si>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</si>
  <si>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</si>
  <si>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</si>
  <si>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</si>
  <si>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</si>
  <si>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</si>
  <si>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</si>
  <si>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</si>
  <si>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</si>
  <si>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</si>
  <si>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</si>
  <si>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</si>
  <si>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</si>
  <si>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</si>
  <si>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</si>
  <si>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</si>
  <si>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</si>
  <si>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</si>
  <si>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</si>
  <si>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</si>
  <si>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</si>
  <si>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</si>
  <si>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</si>
  <si>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</si>
  <si>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</si>
  <si>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</si>
  <si>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</si>
  <si>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</si>
  <si>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</si>
  <si>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</si>
  <si>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</si>
  <si>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</si>
  <si>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</si>
  <si>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</si>
  <si>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</si>
  <si>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</si>
  <si>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</si>
  <si>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</si>
  <si>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</si>
  <si>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</si>
  <si>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</si>
  <si>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</si>
  <si>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</si>
  <si>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</si>
  <si>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</si>
  <si>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</si>
  <si>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</si>
  <si>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</si>
  <si>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</si>
  <si>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</si>
  <si>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</si>
  <si>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</si>
  <si>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</si>
  <si>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</si>
  <si>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</si>
  <si>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</si>
  <si>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</si>
  <si>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</si>
  <si>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</si>
  <si>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</si>
  <si>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</si>
  <si>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</si>
  <si>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</si>
  <si>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</si>
  <si>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</si>
  <si>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</si>
  <si>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</si>
  <si>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</si>
  <si>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</si>
  <si>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</si>
  <si>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</si>
  <si>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</si>
  <si>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</si>
  <si>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</si>
  <si>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</si>
  <si>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</si>
  <si>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</si>
  <si>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</si>
  <si>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</si>
  <si>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</si>
  <si>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</si>
  <si>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</si>
  <si>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</si>
  <si>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</si>
  <si>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</si>
  <si>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</si>
  <si>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</si>
  <si>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</si>
  <si>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</si>
  <si>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</si>
  <si>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</si>
  <si>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</si>
  <si>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</si>
  <si>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</si>
  <si>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</si>
  <si>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</si>
  <si>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</si>
  <si>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</si>
  <si>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</si>
  <si>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</si>
  <si>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</si>
  <si>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</si>
  <si>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</si>
  <si>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</si>
  <si>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</si>
  <si>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</si>
  <si>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</si>
  <si>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</si>
  <si>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</si>
  <si>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</si>
  <si>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</si>
  <si>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</si>
  <si>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</si>
  <si>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</si>
  <si>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</si>
  <si>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</si>
  <si>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</si>
  <si>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</si>
  <si>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</si>
  <si>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</si>
  <si>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</si>
  <si>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</si>
  <si>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</si>
  <si>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</si>
  <si>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</si>
  <si>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</si>
  <si>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</si>
  <si>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</si>
  <si>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</si>
  <si>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</si>
  <si>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</si>
  <si>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</si>
  <si>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</si>
  <si>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</si>
  <si>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</si>
  <si>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</si>
  <si>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</si>
  <si>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</si>
  <si>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</si>
  <si>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</si>
  <si>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</si>
  <si>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</si>
  <si>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</si>
  <si>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</si>
  <si>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</si>
  <si>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</si>
  <si>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</si>
  <si>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</si>
  <si>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</si>
  <si>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</si>
  <si>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</si>
  <si>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</si>
  <si>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</si>
  <si>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</si>
  <si>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</si>
  <si>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</si>
  <si>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</si>
  <si>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</si>
  <si>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</si>
  <si>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</si>
  <si>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</si>
  <si>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</si>
  <si>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</si>
  <si>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</si>
  <si>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</si>
  <si>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</si>
  <si>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</si>
  <si>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</si>
  <si>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</si>
  <si>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</si>
  <si>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</si>
  <si>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</si>
  <si>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</si>
  <si>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</si>
  <si>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</si>
  <si>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</si>
  <si>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</si>
  <si>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</si>
  <si>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</si>
  <si>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</si>
  <si>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</si>
  <si>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</si>
  <si>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</si>
  <si>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</si>
  <si>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</si>
  <si>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</si>
  <si>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</si>
  <si>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</si>
  <si>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</si>
  <si>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</si>
  <si>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</si>
  <si>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</si>
  <si>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</si>
  <si>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</si>
  <si>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</si>
  <si>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</si>
  <si>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</si>
  <si>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</si>
  <si>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</si>
  <si>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</si>
  <si>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</si>
  <si>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</si>
  <si>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</si>
  <si>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</si>
  <si>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</si>
  <si>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</si>
  <si>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</si>
  <si>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</si>
  <si>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</si>
  <si>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</si>
  <si>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</si>
  <si>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</si>
  <si>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</si>
  <si>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</si>
  <si>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</si>
  <si>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</si>
  <si>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</si>
  <si>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</si>
  <si>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</si>
  <si>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</si>
  <si>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</si>
  <si>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</si>
  <si>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</si>
  <si>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</si>
  <si>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</si>
  <si>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</si>
  <si>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</si>
  <si>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</si>
  <si>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</si>
  <si>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</si>
  <si>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</si>
  <si>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</si>
  <si>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</si>
  <si>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</si>
  <si>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</si>
  <si>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</si>
  <si>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</si>
  <si>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</si>
  <si>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</si>
  <si>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</si>
  <si>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</si>
  <si>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</si>
  <si>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</si>
  <si>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</si>
  <si>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</si>
  <si>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</si>
  <si>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</si>
  <si>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</si>
  <si>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</si>
  <si>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</si>
  <si>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</si>
  <si>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</si>
  <si>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</si>
  <si>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</si>
  <si>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</si>
  <si>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</si>
  <si>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</si>
  <si>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</si>
  <si>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</si>
  <si>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</si>
  <si>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</si>
  <si>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</si>
  <si>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</si>
  <si>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</si>
  <si>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</si>
  <si>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</si>
  <si>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</si>
  <si>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</si>
  <si>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</si>
  <si>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</si>
  <si>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</si>
  <si>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</si>
  <si>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</si>
  <si>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</si>
  <si>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</si>
  <si>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</si>
  <si>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</si>
  <si>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</si>
  <si>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</si>
  <si>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</si>
  <si>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</si>
  <si>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</si>
  <si>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</si>
  <si>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</si>
  <si>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</si>
  <si>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</si>
  <si>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</si>
  <si>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</si>
  <si>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</si>
  <si>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</si>
  <si>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</si>
  <si>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</si>
  <si>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</si>
  <si>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</si>
  <si>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</si>
  <si>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</si>
  <si>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</si>
  <si>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</si>
  <si>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</si>
  <si>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</si>
  <si>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</si>
  <si>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</si>
  <si>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</si>
  <si>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</si>
  <si>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</si>
  <si>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</si>
  <si>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</si>
  <si>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</si>
  <si>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</si>
  <si>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</si>
  <si>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</si>
  <si>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</si>
  <si>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</si>
  <si>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</si>
  <si>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</si>
  <si>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</si>
  <si>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</si>
  <si>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</si>
  <si>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</si>
  <si>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</si>
  <si>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</si>
  <si>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</si>
  <si>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</si>
  <si>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</si>
  <si>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</si>
  <si>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</si>
  <si>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</si>
  <si>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</si>
  <si>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</si>
  <si>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</si>
  <si>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</si>
  <si>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</si>
  <si>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</si>
  <si>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</si>
  <si>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</si>
  <si>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</si>
  <si>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</si>
  <si>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</si>
  <si>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</si>
  <si>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</si>
  <si>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</si>
  <si>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</si>
  <si>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</si>
  <si>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</si>
  <si>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</si>
  <si>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</si>
  <si>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</si>
  <si>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</si>
  <si>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</si>
  <si>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</si>
  <si>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</si>
  <si>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</si>
  <si>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</si>
  <si>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</si>
  <si>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</si>
  <si>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</si>
  <si>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</si>
  <si>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</si>
  <si>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</si>
  <si>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</si>
  <si>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</si>
  <si>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</si>
  <si>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</si>
  <si>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</si>
  <si>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</si>
  <si>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</si>
  <si>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</si>
  <si>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</si>
  <si>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</si>
  <si>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</si>
  <si>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</si>
  <si>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</si>
  <si>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</si>
  <si>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</si>
  <si>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</si>
  <si>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</si>
  <si>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</si>
  <si>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</si>
  <si>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</si>
  <si>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</si>
  <si>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</si>
  <si>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</si>
  <si>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</si>
  <si>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</si>
  <si>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</si>
  <si>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</si>
  <si>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</si>
  <si>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</si>
  <si>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</si>
  <si>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</si>
  <si>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</si>
  <si>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</si>
  <si>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</si>
  <si>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</si>
  <si>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</si>
  <si>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</si>
  <si>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</si>
  <si>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</si>
  <si>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</si>
  <si>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</si>
  <si>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</si>
  <si>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</si>
  <si>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</si>
  <si>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</si>
  <si>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</si>
  <si>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</si>
  <si>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</si>
  <si>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</si>
  <si>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</si>
  <si>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</si>
  <si>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</si>
  <si>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</si>
  <si>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</si>
  <si>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</si>
  <si>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</si>
  <si>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</si>
  <si>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</si>
  <si>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</si>
  <si>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</si>
  <si>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</si>
  <si>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</si>
  <si>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</si>
  <si>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</si>
  <si>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</si>
  <si>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</si>
  <si>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</si>
  <si>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</si>
  <si>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</si>
  <si>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</si>
  <si>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</si>
  <si>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</si>
  <si>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</si>
  <si>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</si>
  <si>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</si>
  <si>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</si>
  <si>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</si>
  <si>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</si>
  <si>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</si>
  <si>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</si>
  <si>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</si>
  <si>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</si>
  <si>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</si>
  <si>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</si>
  <si>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</si>
  <si>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</si>
  <si>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</si>
  <si>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</si>
  <si>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</si>
  <si>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</si>
  <si>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</si>
  <si>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</si>
  <si>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</si>
  <si>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</si>
  <si>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</si>
  <si>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</si>
  <si>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</si>
  <si>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</si>
  <si>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</si>
  <si>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</si>
  <si>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</si>
  <si>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</si>
  <si>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</si>
  <si>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</si>
  <si>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</si>
  <si>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</si>
  <si>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</si>
  <si>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</si>
  <si>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</si>
  <si>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</si>
  <si>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</si>
  <si>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</si>
  <si>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</si>
  <si>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</si>
  <si>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</si>
  <si>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</si>
  <si>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</si>
  <si>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</si>
  <si>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</si>
  <si>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</si>
  <si>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</si>
  <si>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</si>
  <si>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</si>
  <si>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</si>
  <si>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</si>
  <si>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</si>
  <si>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</si>
  <si>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</si>
  <si>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</si>
  <si>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</si>
  <si>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</si>
  <si>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</si>
  <si>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</si>
  <si>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</si>
  <si>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</si>
  <si>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</si>
  <si>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</si>
  <si>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</si>
  <si>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</si>
  <si>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</si>
  <si>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</si>
  <si>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</si>
  <si>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</si>
  <si>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</si>
  <si>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</si>
  <si>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</si>
  <si>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</si>
  <si>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</si>
  <si>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</si>
  <si>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</si>
  <si>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</si>
  <si>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</si>
  <si>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</si>
  <si>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</si>
  <si>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</si>
  <si>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</si>
  <si>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</si>
  <si>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</si>
  <si>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</si>
  <si>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</si>
  <si>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</si>
  <si>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</si>
  <si>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</si>
  <si>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</si>
  <si>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</si>
  <si>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</si>
  <si>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</si>
  <si>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</si>
  <si>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</si>
  <si>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</si>
  <si>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</si>
  <si>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</si>
  <si>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</si>
  <si>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</si>
  <si>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</si>
  <si>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</si>
  <si>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</si>
  <si>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</si>
  <si>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</si>
  <si>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</si>
  <si>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</si>
  <si>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</si>
  <si>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</si>
  <si>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</si>
  <si>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</si>
  <si>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</si>
  <si>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</si>
  <si>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</si>
  <si>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</si>
  <si>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</si>
  <si>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</si>
  <si>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</si>
  <si>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</si>
  <si>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</si>
  <si>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</si>
  <si>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</si>
  <si>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</si>
  <si>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</si>
  <si>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</si>
  <si>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</si>
  <si>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</si>
  <si>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</si>
  <si>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</si>
  <si>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</si>
  <si>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</si>
  <si>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</si>
  <si>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</si>
  <si>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</si>
  <si>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</si>
  <si>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</si>
  <si>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</si>
  <si>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</si>
  <si>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</si>
  <si>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</si>
  <si>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</si>
  <si>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</si>
  <si>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</si>
  <si>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</si>
  <si>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</si>
  <si>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</si>
  <si>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</si>
  <si>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</si>
  <si>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</si>
  <si>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</si>
  <si>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</si>
  <si>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</si>
  <si>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</si>
  <si>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</si>
  <si>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</si>
  <si>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</si>
  <si>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</si>
  <si>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</si>
  <si>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</si>
  <si>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</si>
  <si>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</si>
  <si>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</si>
  <si>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</si>
  <si>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</si>
  <si>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</si>
  <si>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</si>
  <si>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</si>
  <si>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</si>
  <si>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</si>
  <si>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</si>
  <si>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</si>
  <si>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</si>
  <si>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</si>
  <si>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</si>
  <si>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</si>
  <si>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</si>
  <si>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</si>
  <si>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</si>
  <si>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</si>
  <si>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</si>
  <si>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</si>
  <si>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</si>
  <si>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</si>
  <si>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</si>
  <si>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</si>
  <si>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</si>
  <si>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</si>
  <si>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</si>
  <si>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</si>
  <si>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</si>
  <si>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</si>
  <si>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</si>
  <si>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</si>
  <si>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</si>
  <si>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</si>
  <si>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</si>
  <si>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</si>
  <si>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</si>
  <si>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</si>
  <si>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</si>
  <si>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</si>
  <si>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</si>
  <si>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</si>
  <si>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</si>
  <si>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</si>
  <si>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</si>
  <si>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</si>
  <si>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</si>
  <si>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</si>
  <si>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</si>
  <si>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</si>
  <si>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</si>
  <si>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</si>
  <si>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</si>
  <si>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</si>
  <si>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</si>
  <si>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</si>
  <si>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</si>
  <si>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</si>
  <si>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</si>
  <si>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</si>
  <si>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</si>
  <si>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</si>
  <si>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</si>
  <si>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</si>
  <si>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</si>
  <si>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</si>
  <si>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</si>
  <si>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</si>
  <si>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</si>
  <si>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</si>
  <si>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</si>
  <si>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</si>
  <si>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</si>
  <si>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</si>
  <si>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</si>
  <si>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</si>
  <si>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</si>
  <si>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</si>
  <si>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</si>
  <si>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</si>
  <si>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</si>
  <si>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</si>
  <si>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</si>
  <si>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</si>
  <si>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</si>
  <si>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</si>
  <si>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</si>
  <si>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</si>
  <si>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</si>
  <si>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</si>
  <si>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</si>
  <si>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</si>
  <si>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</si>
  <si>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</si>
  <si>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</si>
  <si>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</si>
  <si>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</si>
  <si>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</si>
  <si>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</si>
  <si>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</si>
  <si>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</si>
  <si>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</si>
  <si>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</si>
  <si>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</si>
  <si>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</si>
  <si>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</si>
  <si>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</si>
  <si>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</si>
  <si>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</si>
  <si>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</si>
  <si>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</si>
  <si>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</si>
  <si>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</si>
  <si>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</si>
  <si>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</si>
  <si>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</si>
  <si>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</si>
  <si>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</si>
  <si>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</si>
  <si>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</si>
  <si>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</si>
  <si>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</si>
  <si>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</si>
  <si>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</si>
  <si>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</si>
  <si>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</si>
  <si>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</si>
  <si>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</si>
  <si>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</si>
  <si>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</si>
  <si>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</si>
  <si>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</si>
  <si>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</si>
  <si>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</si>
  <si>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</si>
  <si>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</si>
  <si>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</si>
  <si>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</si>
  <si>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</si>
  <si>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</si>
  <si>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</si>
  <si>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</si>
  <si>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</si>
  <si>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</si>
  <si>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</si>
  <si>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</si>
  <si>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</si>
  <si>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</si>
  <si>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</si>
  <si>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</si>
  <si>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</si>
  <si>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</si>
  <si>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</si>
  <si>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</si>
  <si>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</si>
  <si>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</si>
  <si>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</si>
  <si>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</si>
  <si>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</si>
  <si>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</si>
  <si>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</si>
  <si>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</si>
  <si>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</si>
  <si>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</si>
  <si>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</si>
  <si>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</si>
  <si>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</si>
  <si>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</si>
  <si>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</si>
  <si>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</si>
  <si>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</si>
  <si>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</si>
  <si>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</si>
  <si>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</si>
  <si>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</si>
  <si>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</si>
  <si>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</si>
  <si>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</si>
  <si>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</si>
  <si>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</si>
  <si>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</si>
  <si>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</si>
  <si>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</si>
  <si>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</si>
  <si>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</si>
  <si>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</si>
  <si>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</si>
  <si>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</si>
  <si>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</si>
  <si>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</si>
  <si>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</si>
  <si>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</si>
  <si>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</si>
  <si>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</si>
  <si>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</si>
  <si>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</si>
  <si>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</si>
  <si>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</si>
  <si>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</si>
  <si>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</si>
  <si>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</si>
  <si>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</si>
  <si>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</si>
  <si>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</si>
  <si>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</si>
  <si>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</si>
  <si>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</si>
  <si>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</si>
  <si>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</si>
  <si>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</si>
  <si>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</si>
  <si>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</si>
  <si>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</si>
  <si>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</si>
  <si>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</si>
  <si>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</si>
  <si>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</si>
  <si>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</si>
  <si>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</si>
  <si>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</si>
  <si>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</si>
  <si>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</si>
  <si>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</si>
  <si>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</si>
  <si>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</si>
  <si>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</si>
  <si>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</si>
  <si>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</si>
  <si>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</si>
  <si>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</si>
  <si>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</si>
  <si>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</si>
  <si>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</si>
  <si>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</si>
  <si>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</si>
  <si>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</si>
  <si>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</si>
  <si>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</si>
  <si>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</si>
  <si>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</si>
  <si>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</si>
  <si>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</si>
  <si>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</si>
  <si>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</si>
  <si>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</si>
  <si>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</si>
  <si>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</si>
  <si>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</si>
  <si>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</si>
  <si>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</si>
  <si>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</si>
  <si>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</si>
  <si>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</si>
  <si>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</si>
  <si>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</si>
  <si>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</si>
  <si>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</si>
  <si>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</si>
  <si>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</si>
  <si>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</si>
  <si>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</si>
  <si>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</si>
  <si>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</si>
  <si>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</si>
  <si>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</si>
  <si>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</si>
  <si>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</si>
  <si>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</si>
  <si>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</si>
  <si>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</si>
  <si>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</si>
  <si>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</si>
  <si>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</si>
  <si>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</si>
  <si>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</si>
  <si>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</si>
  <si>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</si>
  <si>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</si>
  <si>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</si>
  <si>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</si>
  <si>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</si>
  <si>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</si>
  <si>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</si>
  <si>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</si>
  <si>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</si>
  <si>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</si>
  <si>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</si>
  <si>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</si>
  <si>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</si>
  <si>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</si>
  <si>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</si>
  <si>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</si>
  <si>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</si>
  <si>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</si>
  <si>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</si>
  <si>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</si>
  <si>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</si>
  <si>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</si>
  <si>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</si>
  <si>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</si>
  <si>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</si>
  <si>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</si>
  <si>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</si>
  <si>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</si>
  <si>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</si>
  <si>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</si>
  <si>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</si>
  <si>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</si>
  <si>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</si>
  <si>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</si>
  <si>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</si>
  <si>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</si>
  <si>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</si>
  <si>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</si>
  <si>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</si>
  <si>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</si>
  <si>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</si>
  <si>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</si>
  <si>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</si>
  <si>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</si>
  <si>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</si>
  <si>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</si>
  <si>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</si>
  <si>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</si>
  <si>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</si>
  <si>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</si>
  <si>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</si>
  <si>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</si>
  <si>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</si>
  <si>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</si>
  <si>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</si>
  <si>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</si>
  <si>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</si>
  <si>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</si>
  <si>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</si>
  <si>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</si>
  <si>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</si>
  <si>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</si>
  <si>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</si>
  <si>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</si>
  <si>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</si>
  <si>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</si>
  <si>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</si>
  <si>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</si>
  <si>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</si>
  <si>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</si>
  <si>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</si>
  <si>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</si>
  <si>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</si>
  <si>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</si>
  <si>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</si>
  <si>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</si>
  <si>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</si>
  <si>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</si>
  <si>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</si>
  <si>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</si>
  <si>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</si>
  <si>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</si>
  <si>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</si>
  <si>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</si>
  <si>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</si>
  <si>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</si>
  <si>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</si>
  <si>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</si>
  <si>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</si>
  <si>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</si>
  <si>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</si>
  <si>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</si>
  <si>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</si>
  <si>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</si>
  <si>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</si>
  <si>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</si>
  <si>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</si>
  <si>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</si>
  <si>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</si>
  <si>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</si>
  <si>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</si>
  <si>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</si>
  <si>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</si>
  <si>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</si>
  <si>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</si>
  <si>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</si>
  <si>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</si>
  <si>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</si>
  <si>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</si>
  <si>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</si>
  <si>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</si>
  <si>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</si>
  <si>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</si>
  <si>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</si>
  <si>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</si>
  <si>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</si>
  <si>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</si>
  <si>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</si>
  <si>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</si>
  <si>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</si>
  <si>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</si>
  <si>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</si>
  <si>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</si>
  <si>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</si>
  <si>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</si>
  <si>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</si>
  <si>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</si>
  <si>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</si>
  <si>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</si>
  <si>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</si>
  <si>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</si>
  <si>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</si>
  <si>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</si>
  <si>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</si>
  <si>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</si>
  <si>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</si>
  <si>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</si>
  <si>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</si>
  <si>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</si>
  <si>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</si>
  <si>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</si>
  <si>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</si>
  <si>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</si>
  <si>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</si>
  <si>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</si>
  <si>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</si>
  <si>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</si>
  <si>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</si>
  <si>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</si>
  <si>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</si>
  <si>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</si>
  <si>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</si>
  <si>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</si>
  <si>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</si>
  <si>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</si>
  <si>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</si>
  <si>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</si>
  <si>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</si>
  <si>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</si>
  <si>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</si>
  <si>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</si>
  <si>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</si>
  <si>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</si>
  <si>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</si>
  <si>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</si>
  <si>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</si>
  <si>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</si>
  <si>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</si>
  <si>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</si>
  <si>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</si>
  <si>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</si>
  <si>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</si>
  <si>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</si>
  <si>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</si>
  <si>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</si>
  <si>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</si>
  <si>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</si>
  <si>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</si>
  <si>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</si>
  <si>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</si>
  <si>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</si>
  <si>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</si>
  <si>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</si>
  <si>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</si>
  <si>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</si>
  <si>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</si>
  <si>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</si>
  <si>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</si>
  <si>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</si>
  <si>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</si>
  <si>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</si>
  <si>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</si>
  <si>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</si>
  <si>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</si>
  <si>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</si>
  <si>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</si>
  <si>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</si>
  <si>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</si>
  <si>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</si>
  <si>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</si>
  <si>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</si>
  <si>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</si>
  <si>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</si>
  <si>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</si>
  <si>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</si>
  <si>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</si>
  <si>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</si>
  <si>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</si>
  <si>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</si>
  <si>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</si>
  <si>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</si>
  <si>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</si>
  <si>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</si>
  <si>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</si>
  <si>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</si>
  <si>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</si>
  <si>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</si>
  <si>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</si>
  <si>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</si>
  <si>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</si>
  <si>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</si>
  <si>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</si>
  <si>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</si>
  <si>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</si>
  <si>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</si>
  <si>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</si>
  <si>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</si>
  <si>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</si>
  <si>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</si>
  <si>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</si>
  <si>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</si>
  <si>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</si>
  <si>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</si>
  <si>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</si>
  <si>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</si>
  <si>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</si>
  <si>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</si>
  <si>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</si>
  <si>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</si>
  <si>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</si>
  <si>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</si>
  <si>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</si>
  <si>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</si>
  <si>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</si>
  <si>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</si>
  <si>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</si>
  <si>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</si>
  <si>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</si>
  <si>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</si>
  <si>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</si>
  <si>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</si>
  <si>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</si>
  <si>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</si>
  <si>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</si>
  <si>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</si>
  <si>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</si>
  <si>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</si>
  <si>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</si>
  <si>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</si>
  <si>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</si>
  <si>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</si>
  <si>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</si>
  <si>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</si>
  <si>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</si>
  <si>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</si>
  <si>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</si>
  <si>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</si>
  <si>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</si>
  <si>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</si>
  <si>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</si>
  <si>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</si>
  <si>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</si>
  <si>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</si>
  <si>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</si>
  <si>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</si>
  <si>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</si>
  <si>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</si>
  <si>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</si>
  <si>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</si>
  <si>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</si>
  <si>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</si>
  <si>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</si>
  <si>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</si>
  <si>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</si>
  <si>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</si>
  <si>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</si>
  <si>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</si>
  <si>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</si>
  <si>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</si>
  <si>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</si>
  <si>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</si>
  <si>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</si>
  <si>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</si>
  <si>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</si>
  <si>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</si>
  <si>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</si>
  <si>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</si>
  <si>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</si>
  <si>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</si>
  <si>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</si>
  <si>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</si>
  <si>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</si>
  <si>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</si>
  <si>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</si>
  <si>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</si>
  <si>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</si>
  <si>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</si>
  <si>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</si>
  <si>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</si>
  <si>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</si>
  <si>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</si>
  <si>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</si>
  <si>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</si>
  <si>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</si>
  <si>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</si>
  <si>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</si>
  <si>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</si>
  <si>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</si>
  <si>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</si>
  <si>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</si>
  <si>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</si>
  <si>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</si>
  <si>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</si>
  <si>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</si>
  <si>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</si>
  <si>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</si>
  <si>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</si>
  <si>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</si>
  <si>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</si>
  <si>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</si>
  <si>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</si>
  <si>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</si>
  <si>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</si>
  <si>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</si>
  <si>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</si>
  <si>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</si>
  <si>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</si>
  <si>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</si>
  <si>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</si>
  <si>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</si>
  <si>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</si>
  <si>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</si>
  <si>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</si>
  <si>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</si>
  <si>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</si>
  <si>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</si>
  <si>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</si>
  <si>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</si>
  <si>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</si>
  <si>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</si>
  <si>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</si>
  <si>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</si>
  <si>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</si>
  <si>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</si>
  <si>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</si>
  <si>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</si>
  <si>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</si>
  <si>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</si>
  <si>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</si>
  <si>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</si>
  <si>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</si>
  <si>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</si>
  <si>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</si>
  <si>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</si>
  <si>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</si>
  <si>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</si>
  <si>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</si>
  <si>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</si>
  <si>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</si>
  <si>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</si>
  <si>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</si>
  <si>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</si>
  <si>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</si>
  <si>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</si>
  <si>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</si>
  <si>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</si>
  <si>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</si>
  <si>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</si>
  <si>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</si>
  <si>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</si>
  <si>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</si>
  <si>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</si>
  <si>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</si>
  <si>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</si>
  <si>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</si>
  <si>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</si>
  <si>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</si>
  <si>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</si>
  <si>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</si>
  <si>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</si>
  <si>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</si>
  <si>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</si>
  <si>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</si>
  <si>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</si>
  <si>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</si>
  <si>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</si>
  <si>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</si>
  <si>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</si>
  <si>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</si>
  <si>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</si>
  <si>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</si>
  <si>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</si>
  <si>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</si>
  <si>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</si>
  <si>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</si>
  <si>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</si>
  <si>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</si>
  <si>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</si>
  <si>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</si>
  <si>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</si>
  <si>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</si>
  <si>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</si>
  <si>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</si>
  <si>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</si>
  <si>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</si>
  <si>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</si>
  <si>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</si>
  <si>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</si>
  <si>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</si>
  <si>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</si>
  <si>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</si>
  <si>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</si>
  <si>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</si>
  <si>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</si>
  <si>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</si>
  <si>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</si>
  <si>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</si>
  <si>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</si>
  <si>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</si>
  <si>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</si>
  <si>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</si>
  <si>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</si>
  <si>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</si>
  <si>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</si>
  <si>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</si>
  <si>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</si>
  <si>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</si>
  <si>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</si>
  <si>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</si>
  <si>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</si>
  <si>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</si>
  <si>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</si>
  <si>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</si>
  <si>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</si>
  <si>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</si>
  <si>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</si>
  <si>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</si>
  <si>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</si>
  <si>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</si>
  <si>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</si>
  <si>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</si>
  <si>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</si>
  <si>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</si>
  <si>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</si>
  <si>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</si>
  <si>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</si>
  <si>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</si>
  <si>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</si>
  <si>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</si>
  <si>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</si>
  <si>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</si>
  <si>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</si>
  <si>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</si>
  <si>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</si>
  <si>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</si>
  <si>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</si>
  <si>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</si>
  <si>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</si>
  <si>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</si>
  <si>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</si>
  <si>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</si>
  <si>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</si>
  <si>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</si>
  <si>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</si>
  <si>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</si>
  <si>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</si>
  <si>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</si>
  <si>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</si>
  <si>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</si>
  <si>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</si>
  <si>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</si>
  <si>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</si>
  <si>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</si>
  <si>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</si>
  <si>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</si>
  <si>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</si>
  <si>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</si>
  <si>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</si>
  <si>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</si>
  <si>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</si>
  <si>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</si>
  <si>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</si>
  <si>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</si>
  <si>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</si>
  <si>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</si>
  <si>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</si>
  <si>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</si>
  <si>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</si>
  <si>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</si>
  <si>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</si>
  <si>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</si>
  <si>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</si>
  <si>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</si>
  <si>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</si>
  <si>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</si>
  <si>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</si>
  <si>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</si>
  <si>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</si>
  <si>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</si>
  <si>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</si>
  <si>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</si>
  <si>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</si>
  <si>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</si>
  <si>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</si>
  <si>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</si>
  <si>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</si>
  <si>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</si>
  <si>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</si>
  <si>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</si>
  <si>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</si>
  <si>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</si>
  <si>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</si>
  <si>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</si>
  <si>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</si>
  <si>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</si>
  <si>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</si>
  <si>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</si>
  <si>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</si>
  <si>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</si>
  <si>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</si>
  <si>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</si>
  <si>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</si>
  <si>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</si>
  <si>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</si>
  <si>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</si>
  <si>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</si>
  <si>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</si>
  <si>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</si>
  <si>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</si>
  <si>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</si>
  <si>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</si>
  <si>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</si>
  <si>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</si>
  <si>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</si>
  <si>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</si>
  <si>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</si>
  <si>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</si>
  <si>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</si>
  <si>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</si>
  <si>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</si>
  <si>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</si>
  <si>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</si>
  <si>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</si>
  <si>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</si>
  <si>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</si>
  <si>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</si>
  <si>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</si>
  <si>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</si>
  <si>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</si>
  <si>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</si>
  <si>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</si>
  <si>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</si>
  <si>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</si>
  <si>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</si>
  <si>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</si>
  <si>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</si>
  <si>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</si>
  <si>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</si>
  <si>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</si>
  <si>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</si>
  <si>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</si>
  <si>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</si>
  <si>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</si>
  <si>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</si>
  <si>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</si>
  <si>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</si>
  <si>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</si>
  <si>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</si>
  <si>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</si>
  <si>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</si>
  <si>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</si>
  <si>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</si>
  <si>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</si>
  <si>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</si>
  <si>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</si>
  <si>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</si>
  <si>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</si>
  <si>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</si>
  <si>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</si>
  <si>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</si>
  <si>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</si>
  <si>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</si>
  <si>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</si>
  <si>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</si>
  <si>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</si>
  <si>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</si>
  <si>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</si>
  <si>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</si>
  <si>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</si>
  <si>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</si>
  <si>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</si>
  <si>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</si>
  <si>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</si>
  <si>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</si>
  <si>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</si>
  <si>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</si>
  <si>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</si>
  <si>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</si>
  <si>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</si>
  <si>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</si>
  <si>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</si>
  <si>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</si>
  <si>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</si>
  <si>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</si>
  <si>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</si>
  <si>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</si>
  <si>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</si>
  <si>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</si>
  <si>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</si>
  <si>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</si>
  <si>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</si>
  <si>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</si>
  <si>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</si>
  <si>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</si>
  <si>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</si>
  <si>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</si>
  <si>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</si>
  <si>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</si>
  <si>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</si>
  <si>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</si>
  <si>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</si>
  <si>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</si>
  <si>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</si>
  <si>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</si>
  <si>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</si>
  <si>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</si>
  <si>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</si>
  <si>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</si>
  <si>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</si>
  <si>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</si>
  <si>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</si>
  <si>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</si>
  <si>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</si>
  <si>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</si>
  <si>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</si>
  <si>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</si>
  <si>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</si>
  <si>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</si>
  <si>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</si>
  <si>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</si>
  <si>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</si>
  <si>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</si>
  <si>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</si>
  <si>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</si>
  <si>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</si>
  <si>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</si>
  <si>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</si>
  <si>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</si>
  <si>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</si>
  <si>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</si>
  <si>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</si>
  <si>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</si>
  <si>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</si>
  <si>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</si>
  <si>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</si>
  <si>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</si>
  <si>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</si>
  <si>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</si>
  <si>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</si>
  <si>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</si>
  <si>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</si>
  <si>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</si>
  <si>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</si>
  <si>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</si>
  <si>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</si>
  <si>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</si>
  <si>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</si>
  <si>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</si>
  <si>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</si>
  <si>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</si>
  <si>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</si>
  <si>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</si>
  <si>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</si>
  <si>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</si>
  <si>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</si>
  <si>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</si>
  <si>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</si>
  <si>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</si>
  <si>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</si>
  <si>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</si>
  <si>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</si>
  <si>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</si>
  <si>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</si>
  <si>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</si>
  <si>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</si>
  <si>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</si>
  <si>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</si>
  <si>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</si>
  <si>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</si>
  <si>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</si>
  <si>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</si>
  <si>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</si>
  <si>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</si>
  <si>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</si>
  <si>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</si>
  <si>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</si>
  <si>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</si>
  <si>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</si>
  <si>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</si>
  <si>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</si>
  <si>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</si>
  <si>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</si>
  <si>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</si>
  <si>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</si>
  <si>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</si>
  <si>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</si>
  <si>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</si>
  <si>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</si>
  <si>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</si>
  <si>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</si>
  <si>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</si>
  <si>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</si>
  <si>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</si>
  <si>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</si>
  <si>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</si>
  <si>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</si>
  <si>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</si>
  <si>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</si>
  <si>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</si>
  <si>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</si>
  <si>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</si>
  <si>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</si>
  <si>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</si>
  <si>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</si>
  <si>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</si>
  <si>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</si>
  <si>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</si>
  <si>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</si>
  <si>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</si>
  <si>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</si>
  <si>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</si>
  <si>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</si>
  <si>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</si>
  <si>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</si>
  <si>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</si>
  <si>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</si>
  <si>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</si>
  <si>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</si>
  <si>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</si>
  <si>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</si>
  <si>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</si>
  <si>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</si>
  <si>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</si>
  <si>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</si>
  <si>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</si>
  <si>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</si>
  <si>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</si>
  <si>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</si>
  <si>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</si>
  <si>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</si>
  <si>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</si>
  <si>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</si>
  <si>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</si>
  <si>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</si>
  <si>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</si>
  <si>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</si>
  <si>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</si>
  <si>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</si>
  <si>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</si>
  <si>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</si>
  <si>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</si>
  <si>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</si>
  <si>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</si>
  <si>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</si>
  <si>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</si>
  <si>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</si>
  <si>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</si>
  <si>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</si>
  <si>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</si>
  <si>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</si>
  <si>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</si>
  <si>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</si>
  <si>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</si>
  <si>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</si>
  <si>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</si>
  <si>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</si>
  <si>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</si>
  <si>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</si>
  <si>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</si>
  <si>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</si>
  <si>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</si>
  <si>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</si>
  <si>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</si>
  <si>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</si>
  <si>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</si>
  <si>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</si>
  <si>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</si>
  <si>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</si>
  <si>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</si>
  <si>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</si>
  <si>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</si>
  <si>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</si>
  <si>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</si>
  <si>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</si>
  <si>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</si>
  <si>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</si>
  <si>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</si>
  <si>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</si>
  <si>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</si>
  <si>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</si>
  <si>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</si>
  <si>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</si>
  <si>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</si>
  <si>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</si>
  <si>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</si>
  <si>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</si>
  <si>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</si>
  <si>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</si>
  <si>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</si>
  <si>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</si>
  <si>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</si>
  <si>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</si>
  <si>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</si>
  <si>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</si>
  <si>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</si>
  <si>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</si>
  <si>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</si>
  <si>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</si>
  <si>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</si>
  <si>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</si>
  <si>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</si>
  <si>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</si>
  <si>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</si>
  <si>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</si>
  <si>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</si>
  <si>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</si>
  <si>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</si>
  <si>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</si>
  <si>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</si>
  <si>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</si>
  <si>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</si>
  <si>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</si>
  <si>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</si>
  <si>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</si>
  <si>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</si>
  <si>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</si>
  <si>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</si>
  <si>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</si>
  <si>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</si>
  <si>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</si>
  <si>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</si>
  <si>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</si>
  <si>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</si>
  <si>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</si>
  <si>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</si>
  <si>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</si>
  <si>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</si>
  <si>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</si>
  <si>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</si>
  <si>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</si>
  <si>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</si>
  <si>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</si>
  <si>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</si>
  <si>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</si>
  <si>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</si>
  <si>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</si>
  <si>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</si>
  <si>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</si>
  <si>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</si>
  <si>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</si>
  <si>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</si>
  <si>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</si>
  <si>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</si>
  <si>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</si>
  <si>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</si>
  <si>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</si>
  <si>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</si>
  <si>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</si>
  <si>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</si>
  <si>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</si>
  <si>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</si>
  <si>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</si>
  <si>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</si>
  <si>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</si>
  <si>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</si>
  <si>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</si>
  <si>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</si>
  <si>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</si>
  <si>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</si>
  <si>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</si>
  <si>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</si>
  <si>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</si>
  <si>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</si>
  <si>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</si>
  <si>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</si>
  <si>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</si>
  <si>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</si>
  <si>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</si>
  <si>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</si>
  <si>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</si>
  <si>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</si>
  <si>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</si>
  <si>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</si>
  <si>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</si>
  <si>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</si>
  <si>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</si>
  <si>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</si>
  <si>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</si>
  <si>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</si>
  <si>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</si>
  <si>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</si>
  <si>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</si>
  <si>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</si>
  <si>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</si>
  <si>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</si>
  <si>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</si>
  <si>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</si>
  <si>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</si>
  <si>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</si>
  <si>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</si>
  <si>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</si>
  <si>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</si>
  <si>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</si>
  <si>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</si>
  <si>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</si>
  <si>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</si>
  <si>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</si>
  <si>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</si>
  <si>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</si>
  <si>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</si>
  <si>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</si>
  <si>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</si>
  <si>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</si>
  <si>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</si>
  <si>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</si>
  <si>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</si>
  <si>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</si>
  <si>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</si>
  <si>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</si>
  <si>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</si>
  <si>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</si>
  <si>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</si>
  <si>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</si>
  <si>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</si>
  <si>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</si>
  <si>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</si>
  <si>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</si>
  <si>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</si>
  <si>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</si>
  <si>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</si>
  <si>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</si>
  <si>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</si>
  <si>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</si>
  <si>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</si>
  <si>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</si>
  <si>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</si>
  <si>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</si>
  <si>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</si>
  <si>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</si>
  <si>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</si>
  <si>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</si>
  <si>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</si>
  <si>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</si>
  <si>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</si>
  <si>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</si>
  <si>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</si>
  <si>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</si>
  <si>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</si>
  <si>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</si>
  <si>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</si>
  <si>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</si>
  <si>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</si>
  <si>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</si>
  <si>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</si>
  <si>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</si>
  <si>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</si>
  <si>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</si>
  <si>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</si>
  <si>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</si>
  <si>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</si>
  <si>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</si>
  <si>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</si>
  <si>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</si>
  <si>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</si>
  <si>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</si>
  <si>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</si>
  <si>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</si>
  <si>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</si>
  <si>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</si>
  <si>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</si>
  <si>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</si>
  <si>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</si>
  <si>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</si>
  <si>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</si>
  <si>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</si>
  <si>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</si>
  <si>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</si>
  <si>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</si>
  <si>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</si>
  <si>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</si>
  <si>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</si>
  <si>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</si>
  <si>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</si>
  <si>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</si>
  <si>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</si>
  <si>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</si>
  <si>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</si>
  <si>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</si>
  <si>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</si>
  <si>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</si>
  <si>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</si>
  <si>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</si>
  <si>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</si>
  <si>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</si>
  <si>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</si>
  <si>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</si>
  <si>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</si>
  <si>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</si>
  <si>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</si>
  <si>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</si>
  <si>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</si>
  <si>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</si>
  <si>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</si>
  <si>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</si>
  <si>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</si>
  <si>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</si>
  <si>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</si>
  <si>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</si>
  <si>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</si>
  <si>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</si>
  <si>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</si>
  <si>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</si>
  <si>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</si>
  <si>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</si>
  <si>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</si>
  <si>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</si>
  <si>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</si>
  <si>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</si>
  <si>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</si>
  <si>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</si>
  <si>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</si>
  <si>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</si>
  <si>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</si>
  <si>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</si>
  <si>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</si>
  <si>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</si>
  <si>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</si>
  <si>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</si>
  <si>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</si>
  <si>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</si>
  <si>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</si>
  <si>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</si>
  <si>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</si>
  <si>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</si>
  <si>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</si>
  <si>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</si>
  <si>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</si>
  <si>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</si>
  <si>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</si>
  <si>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</si>
  <si>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</si>
  <si>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</si>
  <si>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</si>
  <si>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</si>
  <si>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</si>
  <si>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</si>
  <si>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</si>
  <si>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</si>
  <si>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</si>
  <si>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</si>
  <si>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</si>
  <si>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</si>
  <si>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</si>
  <si>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</si>
  <si>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</si>
  <si>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</si>
  <si>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</si>
  <si>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</si>
  <si>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</si>
  <si>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</si>
  <si>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</si>
  <si>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</si>
  <si>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</si>
  <si>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</si>
  <si>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</si>
  <si>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</si>
  <si>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</si>
  <si>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</si>
  <si>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</si>
  <si>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</si>
  <si>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</si>
  <si>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</si>
  <si>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</si>
  <si>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</si>
  <si>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</si>
  <si>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</si>
  <si>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</si>
  <si>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</si>
  <si>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</si>
  <si>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</si>
  <si>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</si>
  <si>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</si>
  <si>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</si>
  <si>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</si>
  <si>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</si>
  <si>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</si>
  <si>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</si>
  <si>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</si>
  <si>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</si>
  <si>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</si>
  <si>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</si>
  <si>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</si>
  <si>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</si>
  <si>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</si>
  <si>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</si>
  <si>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</si>
  <si>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</si>
  <si>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</si>
  <si>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</si>
  <si>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</si>
  <si>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</si>
  <si>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</si>
  <si>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</si>
  <si>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</si>
  <si>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</si>
  <si>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</si>
  <si>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</si>
  <si>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</si>
  <si>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</si>
  <si>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</si>
  <si>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</si>
  <si>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</si>
  <si>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</si>
  <si>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</si>
  <si>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</si>
  <si>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</si>
  <si>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</si>
  <si>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</si>
  <si>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</si>
  <si>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</si>
  <si>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</si>
  <si>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</si>
  <si>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</si>
  <si>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</si>
  <si>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</si>
  <si>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</si>
  <si>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</si>
  <si>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</si>
  <si>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</si>
  <si>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</si>
  <si>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</si>
  <si>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</si>
  <si>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</si>
  <si>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</si>
  <si>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</si>
  <si>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</si>
  <si>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</si>
  <si>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</si>
  <si>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</si>
  <si>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</si>
  <si>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</si>
  <si>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</si>
  <si>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</si>
  <si>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</si>
  <si>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</si>
  <si>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</si>
  <si>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</si>
  <si>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</si>
  <si>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</si>
  <si>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</si>
  <si>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</si>
  <si>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</si>
  <si>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</si>
  <si>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</si>
  <si>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</si>
  <si>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</si>
  <si>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</si>
  <si>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</si>
  <si>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</si>
  <si>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</si>
  <si>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</si>
  <si>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</si>
  <si>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</si>
  <si>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</si>
  <si>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</si>
  <si>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</si>
  <si>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</si>
  <si>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</si>
  <si>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</si>
  <si>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</si>
  <si>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</si>
  <si>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</si>
  <si>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</si>
  <si>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</si>
  <si>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</si>
  <si>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</si>
  <si>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</si>
  <si>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</si>
  <si>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</si>
  <si>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</si>
  <si>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</si>
  <si>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</si>
  <si>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</si>
  <si>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</si>
  <si>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</si>
  <si>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</si>
  <si>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</si>
  <si>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</si>
  <si>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</si>
  <si>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</si>
  <si>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</si>
  <si>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</si>
  <si>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</si>
  <si>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</si>
  <si>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</si>
  <si>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</si>
  <si>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</si>
  <si>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</si>
  <si>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</si>
  <si>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</si>
  <si>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</si>
  <si>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</si>
  <si>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</si>
  <si>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</si>
  <si>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</si>
  <si>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</si>
  <si>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</si>
  <si>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</si>
  <si>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</si>
  <si>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</si>
  <si>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</si>
  <si>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</si>
  <si>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</si>
  <si>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</si>
  <si>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</si>
  <si>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</si>
  <si>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</si>
  <si>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</si>
  <si>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</si>
  <si>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</si>
  <si>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</si>
  <si>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</si>
  <si>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</si>
  <si>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</si>
  <si>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</si>
  <si>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</si>
  <si>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</si>
  <si>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</si>
  <si>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</si>
  <si>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</si>
  <si>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</si>
  <si>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</si>
  <si>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</si>
  <si>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</si>
  <si>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</si>
  <si>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</si>
  <si>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</si>
  <si>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</si>
  <si>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</si>
  <si>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</si>
  <si>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</si>
  <si>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</si>
  <si>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</si>
  <si>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</si>
  <si>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</si>
  <si>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</si>
  <si>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</si>
  <si>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</si>
  <si>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</si>
  <si>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</si>
  <si>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</si>
  <si>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</si>
  <si>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</si>
  <si>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</si>
  <si>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</si>
  <si>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</si>
  <si>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</si>
  <si>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</si>
  <si>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</si>
  <si>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</si>
  <si>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</si>
  <si>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</si>
  <si>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</si>
  <si>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</si>
  <si>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</si>
  <si>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</si>
  <si>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</si>
  <si>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</si>
  <si>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</si>
  <si>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</si>
  <si>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</si>
  <si>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</si>
  <si>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</si>
  <si>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</si>
  <si>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</si>
  <si>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</si>
  <si>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</si>
  <si>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</si>
  <si>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</si>
  <si>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</si>
  <si>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</si>
  <si>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</si>
  <si>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</si>
  <si>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</si>
  <si>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</si>
  <si>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</si>
  <si>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</si>
  <si>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</si>
  <si>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</si>
  <si>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</si>
  <si>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</si>
  <si>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</si>
  <si>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</si>
  <si>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</si>
  <si>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</si>
  <si>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</si>
  <si>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</si>
  <si>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</si>
  <si>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</si>
  <si>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</si>
  <si>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</si>
  <si>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</si>
  <si>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</si>
  <si>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</si>
  <si>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</si>
  <si>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</si>
  <si>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</si>
  <si>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</si>
  <si>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</si>
  <si>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</si>
  <si>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</si>
  <si>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</si>
  <si>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</si>
  <si>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</si>
  <si>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</si>
  <si>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</si>
  <si>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</si>
  <si>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</si>
  <si>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</si>
  <si>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</si>
  <si>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</si>
  <si>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</si>
  <si>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</si>
  <si>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</si>
  <si>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</si>
  <si>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</si>
  <si>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</si>
  <si>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</si>
  <si>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</si>
  <si>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</si>
  <si>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</si>
  <si>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</si>
  <si>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</si>
  <si>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</si>
  <si>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</si>
  <si>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</si>
  <si>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</si>
  <si>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</si>
  <si>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</si>
  <si>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</si>
  <si>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</si>
  <si>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</si>
  <si>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</si>
  <si>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</si>
  <si>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</si>
  <si>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</si>
  <si>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</si>
  <si>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</si>
  <si>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</si>
  <si>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</si>
  <si>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</si>
  <si>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</si>
  <si>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</si>
  <si>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</si>
  <si>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</si>
  <si>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</si>
  <si>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</si>
  <si>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</si>
  <si>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</si>
  <si>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</si>
  <si>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</si>
  <si>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</si>
  <si>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</si>
  <si>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</si>
  <si>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</si>
  <si>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</si>
  <si>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</si>
  <si>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</si>
  <si>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</si>
  <si>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</si>
  <si>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</si>
  <si>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</si>
  <si>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</si>
  <si>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</si>
  <si>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</si>
  <si>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</si>
  <si>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</si>
  <si>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</si>
  <si>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</si>
  <si>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</si>
  <si>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</si>
  <si>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</si>
  <si>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</si>
  <si>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</si>
  <si>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</si>
  <si>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</si>
  <si>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</si>
  <si>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</si>
  <si>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</si>
  <si>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</si>
  <si>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</si>
  <si>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</si>
  <si>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</si>
  <si>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</si>
  <si>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</si>
  <si>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</si>
  <si>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</si>
  <si>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</si>
  <si>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</si>
  <si>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</si>
  <si>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</si>
  <si>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</si>
  <si>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</si>
  <si>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</si>
  <si>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</si>
  <si>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</si>
  <si>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</si>
  <si>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</si>
  <si>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</si>
  <si>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</si>
  <si>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</si>
  <si>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</si>
  <si>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</si>
  <si>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</si>
  <si>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</si>
  <si>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</si>
  <si>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</si>
  <si>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</si>
  <si>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</si>
  <si>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</si>
  <si>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</si>
  <si>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</si>
  <si>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</si>
  <si>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</si>
  <si>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</si>
  <si>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</si>
  <si>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</si>
  <si>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</si>
  <si>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</si>
  <si>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</si>
  <si>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</si>
  <si>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</si>
  <si>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</si>
  <si>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</si>
  <si>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</si>
  <si>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</si>
  <si>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</si>
  <si>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</si>
  <si>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</si>
  <si>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</si>
  <si>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</si>
  <si>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</si>
  <si>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</si>
  <si>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</si>
  <si>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</si>
  <si>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</si>
  <si>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</si>
  <si>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</si>
  <si>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</si>
  <si>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</si>
  <si>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</si>
  <si>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</si>
  <si>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</si>
  <si>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</si>
  <si>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</si>
  <si>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</si>
  <si>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</si>
  <si>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</si>
  <si>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</si>
  <si>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</si>
  <si>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</si>
  <si>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</si>
  <si>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</si>
  <si>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</si>
  <si>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</si>
  <si>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</si>
  <si>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</si>
  <si>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</si>
  <si>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</si>
  <si>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</si>
  <si>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</si>
  <si>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</si>
  <si>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</si>
  <si>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</si>
  <si>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</si>
  <si>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</si>
  <si>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</si>
  <si>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</si>
  <si>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</si>
  <si>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</si>
  <si>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</si>
  <si>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</si>
  <si>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</si>
  <si>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</si>
  <si>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</si>
  <si>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</si>
  <si>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</si>
  <si>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</si>
  <si>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</si>
  <si>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</si>
  <si>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</si>
  <si>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</si>
  <si>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</si>
  <si>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</si>
  <si>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</si>
  <si>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</si>
  <si>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</si>
  <si>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</si>
  <si>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</si>
  <si>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</si>
  <si>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</si>
  <si>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</si>
  <si>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</si>
  <si>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</si>
  <si>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</si>
  <si>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</si>
  <si>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</si>
  <si>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</si>
  <si>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</si>
  <si>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</si>
  <si>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</si>
  <si>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</si>
  <si>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</si>
  <si>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</si>
  <si>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</si>
  <si>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</si>
  <si>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</si>
  <si>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</si>
  <si>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</si>
  <si>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</si>
  <si>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</si>
  <si>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</si>
  <si>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</si>
  <si>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</si>
  <si>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</si>
  <si>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</si>
  <si>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</si>
  <si>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</si>
  <si>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</si>
  <si>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</si>
  <si>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</si>
  <si>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</si>
  <si>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</si>
  <si>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</si>
  <si>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</si>
  <si>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</si>
  <si>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</si>
  <si>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</si>
  <si>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</si>
  <si>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</si>
  <si>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</si>
  <si>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</si>
  <si>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</si>
  <si>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</si>
  <si>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</si>
  <si>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</si>
  <si>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</si>
  <si>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</si>
  <si>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</si>
  <si>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</si>
  <si>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</si>
  <si>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</si>
  <si>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</si>
  <si>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</si>
  <si>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</si>
  <si>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</si>
  <si>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</si>
  <si>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</si>
  <si>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</si>
  <si>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</si>
  <si>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</si>
  <si>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</si>
  <si>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</si>
  <si>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</si>
  <si>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</si>
  <si>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</si>
  <si>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</si>
  <si>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</si>
  <si>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</si>
  <si>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</si>
  <si>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</si>
  <si>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</si>
  <si>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</si>
  <si>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</si>
  <si>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</si>
  <si>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</si>
  <si>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</si>
  <si>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</si>
  <si>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</si>
  <si>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</si>
  <si>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</si>
  <si>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</si>
  <si>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</si>
  <si>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</si>
  <si>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</si>
  <si>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</si>
  <si>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</si>
  <si>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</si>
  <si>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</si>
  <si>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</si>
  <si>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</si>
  <si>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</si>
  <si>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</si>
  <si>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</si>
  <si>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</si>
  <si>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</si>
  <si>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</si>
  <si>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</si>
  <si>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</si>
  <si>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</si>
  <si>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</si>
  <si>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</si>
  <si>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</si>
  <si>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</si>
  <si>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</si>
  <si>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</si>
  <si>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</si>
  <si>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</si>
  <si>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</si>
  <si>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</si>
  <si>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</si>
  <si>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</si>
  <si>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</si>
  <si>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</si>
  <si>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</si>
  <si>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</si>
  <si>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</si>
  <si>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</si>
  <si>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</si>
  <si>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</si>
  <si>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</si>
  <si>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</si>
  <si>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</si>
  <si>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</si>
  <si>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</si>
  <si>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</si>
  <si>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</si>
  <si>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</si>
  <si>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</si>
  <si>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</si>
  <si>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</si>
  <si>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</si>
  <si>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</si>
  <si>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</si>
  <si>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</si>
  <si>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</si>
  <si>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</si>
  <si>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</si>
  <si>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</si>
  <si>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</si>
  <si>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</si>
  <si>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</si>
  <si>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</si>
  <si>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</si>
  <si>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</si>
  <si>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</si>
  <si>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</si>
  <si>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</si>
  <si>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</si>
  <si>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</si>
  <si>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</si>
  <si>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</si>
  <si>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</si>
  <si>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</si>
  <si>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</si>
  <si>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</si>
  <si>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</si>
  <si>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</si>
  <si>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</si>
  <si>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</si>
  <si>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</si>
  <si>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</si>
  <si>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</si>
  <si>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</si>
  <si>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</si>
  <si>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</si>
  <si>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</si>
  <si>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</si>
  <si>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</si>
  <si>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</si>
  <si>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</si>
  <si>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</si>
  <si>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</si>
  <si>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</si>
  <si>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</si>
  <si>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</si>
  <si>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</si>
  <si>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</si>
  <si>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</si>
  <si>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</si>
  <si>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</si>
  <si>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</si>
  <si>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</si>
  <si>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</si>
  <si>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</si>
  <si>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</si>
  <si>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</si>
  <si>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</si>
  <si>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</si>
  <si>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</si>
  <si>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</si>
  <si>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</si>
  <si>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</si>
  <si>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</si>
  <si>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</si>
  <si>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</si>
  <si>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</si>
  <si>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</si>
  <si>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</si>
  <si>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</si>
  <si>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</si>
  <si>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</si>
  <si>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</si>
  <si>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</si>
  <si>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</si>
  <si>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</si>
  <si>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</si>
  <si>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</si>
  <si>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</si>
  <si>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</si>
  <si>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</si>
  <si>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</si>
  <si>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</si>
  <si>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</si>
  <si>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</si>
  <si>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</si>
  <si>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</si>
  <si>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</si>
  <si>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</si>
  <si>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</si>
  <si>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</si>
  <si>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</si>
  <si>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</si>
  <si>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</si>
  <si>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</si>
  <si>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</si>
  <si>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</si>
  <si>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</si>
  <si>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</si>
  <si>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</si>
  <si>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</si>
  <si>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</si>
  <si>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</si>
  <si>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</si>
  <si>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</si>
  <si>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</si>
  <si>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</si>
  <si>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</si>
  <si>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</si>
  <si>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</si>
  <si>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</si>
  <si>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</si>
  <si>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</si>
  <si>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</si>
  <si>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</si>
  <si>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</si>
  <si>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</si>
  <si>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</si>
  <si>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</si>
  <si>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</si>
  <si>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</si>
  <si>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</si>
  <si>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</si>
  <si>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</si>
  <si>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</si>
  <si>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</si>
  <si>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</si>
  <si>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</si>
  <si>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</si>
  <si>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</si>
  <si>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</si>
  <si>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</si>
  <si>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</si>
  <si>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</si>
  <si>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</si>
  <si>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</si>
  <si>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</si>
  <si>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</si>
  <si>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</si>
  <si>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</si>
  <si>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</si>
  <si>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</si>
  <si>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</si>
  <si>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</si>
  <si>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</si>
  <si>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</si>
  <si>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</si>
  <si>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</si>
  <si>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</si>
  <si>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</si>
  <si>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</si>
  <si>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</si>
  <si>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</si>
  <si>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</si>
  <si>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</si>
  <si>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</si>
  <si>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</si>
  <si>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</si>
  <si>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</si>
  <si>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</si>
  <si>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</si>
  <si>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</si>
  <si>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</si>
  <si>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</si>
  <si>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</si>
  <si>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</si>
  <si>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</si>
  <si>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</si>
  <si>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</si>
  <si>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</si>
  <si>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</si>
  <si>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</si>
  <si>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</si>
  <si>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</si>
  <si>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</si>
  <si>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</si>
  <si>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</si>
  <si>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</si>
  <si>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</si>
  <si>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</si>
  <si>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</si>
  <si>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</si>
  <si>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</si>
  <si>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</si>
  <si>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</si>
  <si>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</si>
  <si>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</si>
  <si>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</si>
  <si>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</si>
  <si>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</si>
  <si>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</si>
  <si>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</si>
  <si>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</si>
  <si>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</si>
  <si>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</si>
  <si>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</si>
  <si>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</si>
  <si>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</si>
  <si>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</si>
  <si>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</si>
  <si>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</si>
  <si>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</si>
  <si>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</si>
  <si>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</si>
  <si>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</si>
  <si>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</si>
  <si>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</si>
  <si>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</si>
  <si>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</si>
  <si>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</si>
  <si>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</si>
  <si>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</si>
  <si>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</si>
  <si>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</si>
  <si>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</si>
  <si>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</si>
  <si>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</si>
  <si>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</si>
  <si>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</si>
  <si>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</si>
  <si>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</si>
  <si>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</si>
  <si>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</si>
  <si>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</si>
  <si>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</si>
  <si>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</si>
  <si>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</si>
  <si>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</si>
  <si>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</si>
  <si>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</si>
  <si>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</si>
  <si>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</si>
  <si>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</si>
  <si>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</si>
  <si>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</si>
  <si>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</si>
  <si>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</si>
  <si>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</si>
  <si>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</si>
  <si>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</si>
  <si>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</si>
  <si>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</si>
  <si>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</si>
  <si>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</si>
  <si>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</si>
  <si>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</si>
  <si>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</si>
  <si>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</si>
  <si>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</si>
  <si>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</si>
  <si>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</si>
  <si>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</si>
  <si>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</si>
  <si>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</si>
  <si>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</si>
  <si>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</si>
  <si>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</si>
  <si>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</si>
  <si>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</si>
  <si>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</si>
  <si>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</si>
  <si>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</si>
  <si>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</si>
  <si>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</si>
  <si>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</si>
  <si>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</si>
  <si>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</si>
  <si>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</si>
  <si>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</si>
  <si>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</si>
  <si>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</si>
  <si>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</si>
  <si>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</si>
  <si>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</si>
  <si>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</si>
  <si>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</si>
  <si>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</si>
  <si>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</si>
  <si>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</si>
  <si>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</si>
  <si>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</si>
  <si>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</si>
  <si>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</si>
  <si>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</si>
  <si>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</si>
  <si>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</si>
  <si>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</si>
  <si>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</si>
  <si>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</si>
  <si>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</si>
  <si>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</si>
  <si>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</si>
  <si>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</si>
  <si>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</si>
  <si>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</si>
  <si>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</si>
  <si>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</si>
  <si>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</si>
  <si>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</si>
  <si>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</si>
  <si>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</si>
  <si>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</si>
  <si>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</si>
  <si>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</si>
  <si>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</si>
  <si>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</si>
  <si>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</si>
  <si>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</si>
  <si>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</si>
  <si>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</si>
  <si>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</si>
  <si>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</si>
  <si>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</si>
  <si>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</si>
  <si>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</si>
  <si>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</si>
  <si>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</si>
  <si>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</si>
  <si>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</si>
  <si>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</si>
  <si>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</si>
  <si>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</si>
  <si>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</si>
  <si>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</si>
  <si>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</si>
  <si>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</si>
  <si>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</si>
  <si>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</si>
  <si>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</si>
  <si>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</si>
  <si>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</si>
  <si>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</si>
  <si>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</si>
  <si>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</si>
  <si>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</si>
  <si>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</si>
  <si>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</si>
  <si>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</si>
  <si>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</si>
  <si>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</si>
  <si>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</si>
  <si>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</si>
  <si>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</si>
  <si>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</si>
  <si>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</si>
  <si>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</si>
  <si>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</si>
  <si>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</si>
  <si>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</si>
  <si>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</si>
  <si>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</si>
  <si>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</si>
  <si>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</si>
  <si>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</si>
  <si>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</si>
  <si>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</si>
  <si>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</si>
  <si>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</si>
  <si>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</si>
  <si>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</si>
  <si>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</si>
  <si>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</si>
  <si>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</si>
  <si>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</si>
  <si>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</si>
  <si>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</si>
  <si>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</si>
  <si>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</si>
  <si>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</si>
  <si>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</si>
  <si>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</si>
  <si>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</si>
  <si>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</si>
  <si>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</si>
  <si>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</si>
  <si>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</si>
  <si>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</si>
  <si>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</si>
  <si>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</si>
  <si>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</si>
  <si>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</si>
  <si>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</si>
  <si>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</si>
  <si>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</si>
  <si>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</si>
  <si>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</si>
  <si>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</si>
  <si>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</si>
  <si>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</si>
  <si>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</si>
  <si>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</si>
  <si>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</si>
  <si>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</si>
  <si>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</si>
  <si>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</si>
  <si>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</si>
  <si>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</si>
  <si>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</si>
  <si>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</si>
  <si>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</si>
  <si>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</si>
  <si>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</si>
  <si>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</si>
  <si>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</si>
  <si>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</si>
  <si>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</si>
  <si>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</si>
  <si>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</si>
  <si>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</si>
  <si>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</si>
  <si>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</si>
  <si>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</si>
  <si>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</si>
  <si>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</si>
  <si>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</si>
  <si>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</si>
  <si>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</si>
  <si>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</si>
  <si>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</si>
  <si>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</si>
  <si>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</si>
  <si>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</si>
  <si>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</si>
  <si>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</si>
  <si>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</si>
  <si>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</si>
  <si>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</si>
  <si>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</si>
  <si>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</si>
  <si>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</si>
  <si>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</si>
  <si>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</si>
  <si>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</si>
  <si>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</si>
  <si>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</si>
  <si>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</si>
  <si>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</si>
  <si>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</si>
  <si>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</si>
  <si>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</si>
  <si>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</si>
  <si>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</si>
  <si>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</si>
  <si>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</si>
  <si>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</si>
  <si>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</si>
  <si>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</si>
  <si>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</si>
  <si>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</si>
  <si>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</si>
  <si>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</si>
  <si>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</si>
  <si>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</si>
  <si>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</si>
  <si>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</si>
  <si>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</si>
  <si>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</si>
  <si>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</si>
  <si>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</si>
  <si>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</si>
  <si>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</si>
  <si>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</si>
  <si>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</si>
  <si>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</si>
  <si>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</si>
  <si>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</si>
  <si>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</si>
  <si>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</si>
  <si>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</si>
  <si>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</si>
  <si>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</si>
  <si>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</si>
  <si>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</si>
  <si>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</si>
  <si>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</si>
  <si>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</si>
  <si>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</si>
  <si>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</si>
  <si>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</si>
  <si>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</si>
  <si>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</si>
  <si>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</si>
  <si>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</si>
  <si>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</si>
  <si>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</si>
  <si>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</si>
  <si>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</si>
  <si>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</si>
  <si>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</si>
  <si>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</si>
  <si>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</si>
  <si>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</si>
  <si>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</si>
  <si>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</si>
  <si>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</si>
  <si>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</si>
  <si>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</si>
  <si>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</si>
  <si>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</si>
  <si>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</si>
  <si>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</si>
  <si>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</si>
  <si>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</si>
  <si>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</si>
  <si>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</si>
  <si>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</si>
  <si>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</si>
  <si>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</si>
  <si>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</si>
  <si>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</si>
  <si>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</si>
  <si>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</si>
  <si>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</si>
  <si>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</si>
  <si>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</si>
  <si>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</si>
  <si>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</si>
  <si>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</si>
  <si>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</si>
  <si>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</si>
  <si>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</si>
  <si>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</si>
  <si>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</si>
  <si>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</si>
  <si>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</si>
  <si>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</si>
  <si>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</si>
  <si>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</si>
  <si>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</si>
  <si>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</si>
  <si>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</si>
  <si>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</si>
  <si>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</si>
  <si>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</si>
  <si>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</si>
  <si>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</si>
  <si>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</si>
  <si>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</si>
  <si>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</si>
  <si>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</si>
  <si>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</si>
  <si>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</si>
  <si>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</si>
  <si>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</si>
  <si>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</si>
  <si>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</si>
  <si>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</si>
  <si>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</si>
  <si>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</si>
  <si>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</si>
  <si>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</si>
  <si>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</si>
  <si>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</si>
  <si>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</si>
  <si>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</si>
  <si>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</si>
  <si>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</si>
  <si>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</si>
  <si>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</si>
  <si>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</si>
  <si>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</si>
  <si>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</si>
  <si>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</si>
  <si>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</si>
  <si>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</si>
  <si>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</si>
  <si>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</si>
  <si>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</si>
  <si>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</si>
  <si>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</si>
  <si>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</si>
  <si>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</si>
  <si>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</si>
  <si>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</si>
  <si>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</si>
  <si>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</si>
  <si>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</si>
  <si>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</si>
  <si>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</si>
  <si>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</si>
  <si>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</si>
  <si>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</si>
  <si>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</si>
  <si>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</si>
  <si>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</si>
  <si>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</si>
  <si>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</si>
  <si>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</si>
  <si>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</si>
  <si>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</si>
  <si>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</si>
  <si>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</si>
  <si>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</si>
  <si>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</si>
  <si>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</si>
  <si>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</si>
  <si>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</si>
  <si>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</si>
  <si>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</si>
  <si>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</si>
  <si>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</si>
  <si>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</si>
  <si>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</si>
  <si>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</si>
  <si>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</si>
  <si>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</si>
  <si>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</si>
  <si>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</si>
  <si>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</si>
  <si>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</si>
  <si>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</si>
  <si>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</si>
  <si>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</si>
  <si>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</si>
  <si>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</si>
  <si>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</si>
  <si>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</si>
  <si>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</si>
  <si>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</si>
  <si>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</si>
  <si>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</si>
  <si>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</si>
  <si>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</si>
  <si>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</si>
  <si>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</si>
  <si>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</si>
  <si>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</si>
  <si>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</si>
  <si>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</si>
  <si>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</si>
  <si>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</si>
  <si>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</si>
  <si>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</si>
  <si>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</si>
  <si>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</si>
  <si>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</si>
  <si>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</si>
  <si>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</si>
  <si>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</si>
  <si>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</si>
  <si>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</si>
  <si>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</si>
  <si>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</si>
  <si>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</si>
  <si>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</si>
  <si>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</si>
  <si>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</si>
  <si>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</si>
  <si>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</si>
  <si>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</si>
  <si>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</si>
  <si>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</si>
  <si>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</si>
  <si>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</si>
  <si>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</si>
  <si>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</si>
  <si>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</si>
  <si>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</si>
  <si>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</si>
  <si>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</si>
  <si>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</si>
  <si>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</si>
  <si>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</si>
  <si>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</si>
  <si>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</si>
  <si>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</si>
  <si>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</si>
  <si>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</si>
  <si>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</si>
  <si>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</si>
  <si>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</si>
  <si>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</si>
  <si>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</si>
  <si>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</si>
  <si>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</si>
  <si>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</si>
  <si>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</si>
  <si>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</si>
  <si>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</si>
  <si>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</si>
  <si>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</si>
  <si>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</si>
  <si>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</si>
  <si>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</si>
  <si>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</si>
  <si>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</si>
  <si>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</si>
  <si>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</si>
  <si>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</si>
  <si>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</si>
  <si>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</si>
  <si>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</si>
  <si>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</si>
  <si>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</si>
  <si>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</si>
  <si>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</si>
  <si>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</si>
  <si>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</si>
  <si>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</si>
  <si>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</si>
  <si>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</si>
  <si>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</si>
  <si>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</si>
  <si>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</si>
  <si>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</si>
  <si>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</si>
  <si>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</si>
  <si>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</si>
  <si>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</si>
  <si>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</si>
  <si>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</si>
  <si>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</si>
  <si>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</si>
  <si>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</si>
  <si>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</si>
  <si>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</si>
  <si>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</si>
  <si>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</si>
  <si>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</si>
  <si>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</si>
  <si>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</si>
  <si>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</si>
  <si>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</si>
  <si>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</si>
  <si>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</si>
  <si>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</si>
  <si>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</si>
  <si>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</si>
  <si>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</si>
  <si>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</si>
  <si>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</si>
  <si>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</si>
  <si>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</si>
  <si>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</si>
  <si>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</si>
  <si>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</si>
  <si>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</si>
  <si>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</si>
  <si>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</si>
  <si>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</si>
  <si>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</si>
  <si>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</si>
  <si>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</si>
  <si>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</si>
  <si>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</si>
  <si>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</si>
  <si>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</si>
  <si>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</si>
  <si>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</si>
  <si>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</si>
  <si>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</si>
  <si>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</si>
  <si>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</si>
  <si>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</si>
  <si>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</si>
  <si>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</si>
  <si>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</si>
  <si>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</si>
  <si>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</si>
  <si>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</si>
  <si>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</si>
  <si>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</si>
  <si>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</si>
  <si>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</si>
  <si>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</si>
  <si>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</si>
  <si>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</si>
  <si>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</si>
  <si>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</si>
  <si>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</si>
  <si>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</si>
  <si>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</si>
  <si>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</si>
  <si>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</si>
  <si>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</si>
  <si>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</si>
  <si>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</si>
  <si>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</si>
  <si>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</si>
  <si>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</si>
  <si>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</si>
  <si>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</si>
  <si>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</si>
  <si>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</si>
  <si>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</si>
  <si>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</si>
  <si>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</si>
  <si>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</si>
  <si>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</si>
  <si>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</si>
  <si>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</si>
  <si>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</si>
  <si>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</si>
  <si>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</si>
  <si>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</si>
  <si>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</si>
  <si>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</si>
  <si>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</si>
  <si>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</si>
  <si>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</si>
  <si>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</si>
  <si>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</si>
  <si>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</si>
  <si>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</si>
  <si>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</si>
  <si>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</si>
  <si>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</si>
  <si>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</si>
  <si>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</si>
  <si>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</si>
  <si>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</si>
  <si>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</si>
  <si>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</si>
  <si>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</si>
  <si>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</si>
  <si>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</si>
  <si>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</si>
  <si>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</si>
  <si>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</si>
  <si>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</si>
  <si>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</si>
  <si>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</si>
  <si>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</si>
  <si>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</si>
  <si>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</si>
  <si>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</si>
  <si>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</si>
  <si>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</si>
  <si>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</si>
  <si>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</si>
  <si>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</si>
  <si>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</si>
  <si>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</si>
  <si>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</si>
  <si>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</si>
  <si>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</si>
  <si>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</si>
  <si>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</si>
  <si>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</si>
  <si>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</si>
  <si>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</si>
  <si>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</si>
  <si>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</si>
  <si>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</si>
  <si>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</si>
  <si>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</si>
  <si>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</si>
  <si>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</si>
  <si>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</si>
  <si>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</si>
  <si>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</si>
  <si>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</si>
  <si>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</si>
  <si>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</si>
  <si>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</si>
  <si>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</si>
  <si>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</si>
  <si>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</si>
  <si>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</si>
  <si>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</si>
  <si>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</si>
  <si>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</si>
  <si>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</si>
  <si>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</si>
  <si>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</si>
  <si>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</si>
  <si>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</si>
  <si>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</si>
  <si>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</si>
  <si>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</si>
  <si>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</si>
  <si>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</si>
  <si>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</si>
  <si>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</si>
  <si>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</si>
  <si>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</si>
  <si>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</si>
  <si>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</si>
  <si>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</si>
  <si>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</si>
  <si>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</si>
  <si>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</si>
  <si>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</si>
  <si>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</si>
  <si>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</si>
  <si>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</si>
  <si>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</si>
  <si>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</si>
  <si>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</si>
  <si>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</si>
  <si>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</si>
  <si>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</si>
  <si>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</si>
  <si>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</si>
  <si>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</si>
  <si>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</si>
  <si>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</si>
  <si>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</si>
  <si>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</si>
  <si>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</si>
  <si>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</si>
  <si>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</si>
  <si>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</si>
  <si>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</si>
  <si>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</si>
  <si>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</si>
  <si>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</si>
  <si>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</si>
  <si>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</si>
  <si>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</si>
  <si>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</si>
  <si>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</si>
  <si>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</si>
  <si>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</si>
  <si>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</si>
  <si>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</si>
  <si>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</si>
  <si>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</si>
  <si>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</si>
  <si>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</si>
  <si>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</si>
  <si>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</si>
  <si>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</si>
  <si>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</si>
  <si>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</si>
  <si>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</si>
  <si>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</si>
  <si>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</si>
  <si>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</si>
  <si>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</si>
  <si>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</si>
  <si>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</si>
  <si>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</si>
  <si>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</si>
  <si>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</si>
  <si>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</si>
  <si>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</si>
  <si>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</si>
  <si>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</si>
  <si>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</si>
  <si>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</si>
  <si>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</si>
  <si>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</si>
  <si>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</si>
  <si>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</si>
  <si>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</si>
  <si>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</si>
  <si>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</si>
  <si>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</si>
  <si>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</si>
  <si>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</si>
  <si>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</si>
  <si>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</si>
  <si>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</si>
  <si>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</si>
  <si>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</si>
  <si>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</si>
  <si>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</si>
  <si>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</si>
  <si>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</si>
  <si>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</si>
  <si>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</si>
  <si>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</si>
  <si>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</si>
  <si>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</si>
  <si>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</si>
  <si>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</si>
  <si>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</si>
  <si>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</si>
  <si>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</si>
  <si>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</si>
  <si>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</si>
  <si>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</si>
  <si>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</si>
  <si>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</si>
  <si>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</si>
  <si>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</si>
  <si>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</si>
  <si>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</si>
  <si>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</si>
  <si>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</si>
  <si>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</si>
  <si>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</si>
  <si>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</si>
  <si>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</si>
  <si>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</si>
  <si>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</si>
  <si>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</si>
  <si>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</si>
  <si>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</si>
  <si>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</si>
  <si>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</si>
  <si>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</si>
  <si>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</si>
  <si>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</si>
  <si>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</si>
  <si>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</si>
  <si>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</si>
  <si>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</si>
  <si>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</si>
  <si>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</si>
  <si>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</si>
  <si>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</si>
  <si>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</si>
  <si>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</si>
  <si>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</si>
  <si>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</si>
  <si>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</si>
  <si>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</si>
  <si>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</si>
  <si>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</si>
  <si>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</si>
  <si>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</si>
  <si>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</si>
  <si>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</si>
  <si>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</si>
  <si>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</si>
  <si>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</si>
  <si>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</si>
  <si>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</si>
  <si>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</si>
  <si>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</si>
  <si>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</si>
  <si>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</si>
  <si>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</si>
  <si>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</si>
  <si>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</si>
  <si>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</si>
  <si>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</si>
  <si>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</si>
  <si>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</si>
  <si>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</si>
  <si>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</si>
  <si>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</si>
  <si>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</si>
  <si>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</si>
  <si>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</si>
  <si>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</si>
  <si>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</si>
  <si>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</si>
  <si>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</si>
  <si>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</si>
  <si>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</si>
  <si>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</si>
  <si>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</si>
  <si>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</si>
  <si>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</si>
  <si>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</si>
  <si>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</si>
  <si>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</si>
  <si>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</si>
  <si>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</si>
  <si>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</si>
  <si>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</si>
  <si>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</si>
  <si>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</si>
  <si>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</si>
  <si>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</si>
  <si>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</si>
  <si>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</si>
  <si>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</si>
  <si>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</si>
  <si>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</si>
  <si>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</si>
  <si>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</si>
  <si>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</si>
  <si>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</si>
  <si>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</si>
  <si>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</si>
  <si>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</si>
  <si>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</si>
  <si>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</si>
  <si>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</si>
  <si>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</si>
  <si>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</si>
  <si>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</si>
  <si>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</si>
  <si>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</si>
  <si>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</si>
  <si>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</si>
  <si>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</si>
  <si>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</si>
  <si>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</si>
  <si>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</si>
  <si>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</si>
  <si>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</si>
  <si>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</si>
  <si>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</si>
  <si>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</si>
  <si>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</si>
  <si>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</si>
  <si>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</si>
  <si>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</si>
  <si>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</si>
  <si>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</si>
  <si>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</si>
  <si>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</si>
  <si>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</si>
  <si>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</si>
  <si>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</si>
  <si>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</si>
  <si>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</si>
  <si>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</si>
  <si>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</si>
  <si>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</si>
  <si>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</si>
  <si>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</si>
  <si>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</si>
  <si>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</si>
  <si>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</si>
  <si>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</si>
  <si>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</si>
  <si>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</si>
  <si>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</si>
  <si>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</si>
  <si>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</si>
  <si>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</si>
  <si>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</si>
  <si>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</si>
  <si>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</si>
  <si>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</si>
  <si>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</si>
  <si>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</si>
  <si>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</si>
  <si>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</si>
  <si>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</si>
  <si>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</si>
  <si>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</si>
  <si>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</si>
  <si>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</si>
  <si>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</si>
  <si>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</si>
  <si>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</si>
  <si>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</si>
  <si>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</si>
  <si>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</si>
  <si>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</si>
  <si>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</si>
  <si>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</si>
  <si>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</si>
  <si>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</si>
  <si>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</si>
  <si>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</si>
  <si>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</si>
  <si>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</si>
  <si>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</si>
  <si>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</si>
  <si>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</si>
  <si>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</si>
  <si>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</si>
  <si>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</si>
  <si>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</si>
  <si>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</si>
  <si>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</si>
  <si>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</si>
  <si>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</si>
  <si>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</si>
  <si>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</si>
  <si>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</si>
  <si>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</si>
  <si>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</si>
  <si>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</si>
  <si>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</si>
  <si>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</si>
  <si>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</si>
  <si>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</si>
  <si>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</si>
  <si>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</si>
  <si>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</si>
  <si>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</si>
  <si>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</si>
  <si>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</si>
  <si>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</si>
  <si>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</si>
  <si>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</si>
  <si>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</si>
  <si>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</si>
  <si>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</si>
  <si>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</si>
  <si>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</si>
  <si>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</si>
  <si>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</si>
  <si>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</si>
  <si>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</si>
  <si>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</si>
  <si>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</si>
  <si>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</si>
  <si>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</si>
  <si>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</si>
  <si>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</si>
  <si>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</si>
  <si>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</si>
  <si>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</si>
  <si>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</si>
  <si>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</si>
  <si>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</si>
  <si>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</si>
  <si>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</si>
  <si>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</si>
  <si>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</si>
  <si>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</si>
  <si>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</si>
  <si>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</si>
  <si>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</si>
  <si>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</si>
  <si>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</si>
  <si>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</si>
  <si>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</si>
  <si>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</si>
  <si>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</si>
  <si>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</si>
  <si>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</si>
  <si>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</si>
  <si>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</si>
  <si>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</si>
  <si>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</si>
  <si>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</si>
  <si>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</si>
  <si>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</si>
  <si>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</si>
  <si>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</si>
  <si>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</si>
  <si>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</si>
  <si>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</si>
  <si>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</si>
  <si>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</si>
  <si>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</si>
  <si>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</si>
  <si>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</si>
  <si>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</si>
  <si>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</si>
  <si>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</si>
  <si>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</si>
  <si>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</si>
  <si>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</si>
  <si>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</si>
  <si>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</si>
  <si>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</si>
  <si>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</si>
  <si>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</si>
  <si>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</si>
  <si>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</si>
  <si>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</si>
  <si>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</si>
  <si>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</si>
  <si>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</si>
  <si>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</si>
  <si>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</si>
  <si>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</si>
  <si>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</si>
  <si>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</si>
  <si>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</si>
  <si>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</si>
  <si>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</si>
  <si>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</si>
  <si>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</si>
  <si>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</si>
  <si>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</si>
  <si>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</si>
  <si>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</si>
  <si>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</si>
  <si>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</si>
  <si>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</si>
  <si>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</si>
  <si>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</si>
  <si>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</si>
  <si>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</si>
  <si>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</si>
  <si>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</si>
  <si>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</si>
  <si>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</si>
  <si>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</si>
  <si>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</si>
  <si>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</si>
  <si>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</si>
  <si>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</si>
  <si>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</si>
  <si>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</si>
  <si>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</si>
  <si>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</si>
  <si>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</si>
  <si>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</si>
  <si>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</si>
  <si>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</si>
  <si>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</si>
  <si>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</si>
  <si>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</si>
  <si>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</si>
  <si>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</si>
  <si>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</si>
  <si>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</si>
  <si>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</si>
  <si>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</si>
  <si>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</si>
  <si>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</si>
  <si>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</si>
  <si>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</si>
  <si>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</si>
  <si>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</si>
  <si>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</si>
  <si>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</si>
  <si>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</si>
  <si>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</si>
  <si>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</si>
  <si>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</si>
  <si>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</si>
  <si>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</si>
  <si>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</si>
  <si>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</si>
  <si>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</si>
  <si>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</si>
  <si>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</si>
  <si>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</si>
  <si>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</si>
  <si>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</si>
  <si>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</si>
  <si>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</si>
  <si>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</si>
  <si>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</si>
  <si>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</si>
  <si>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</si>
  <si>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</si>
  <si>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</si>
  <si>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</si>
  <si>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</si>
  <si>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</si>
  <si>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</si>
  <si>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</si>
  <si>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</si>
  <si>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</si>
  <si>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</si>
  <si>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</si>
  <si>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</si>
  <si>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</si>
  <si>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</si>
  <si>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</si>
  <si>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</si>
  <si>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</si>
  <si>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</si>
  <si>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</si>
  <si>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</si>
  <si>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</si>
  <si>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</si>
  <si>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</si>
  <si>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</si>
  <si>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</si>
  <si>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</si>
  <si>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</si>
  <si>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</si>
  <si>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</si>
  <si>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</si>
  <si>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</si>
  <si>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</si>
  <si>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</si>
  <si>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</si>
  <si>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</si>
  <si>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</si>
  <si>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</si>
  <si>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</si>
  <si>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</si>
  <si>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</si>
  <si>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</si>
  <si>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</si>
  <si>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</si>
  <si>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</si>
  <si>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</si>
  <si>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</si>
  <si>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</si>
  <si>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</si>
  <si>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</si>
  <si>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</si>
  <si>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</si>
  <si>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</si>
  <si>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</si>
  <si>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</si>
  <si>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</si>
  <si>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</si>
  <si>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</si>
  <si>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</si>
  <si>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</si>
  <si>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</si>
  <si>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</si>
  <si>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</si>
  <si>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</si>
  <si>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</si>
  <si>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</si>
  <si>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</si>
  <si>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</si>
  <si>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</si>
  <si>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</si>
  <si>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</si>
  <si>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</si>
  <si>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</si>
  <si>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</si>
  <si>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</si>
  <si>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</si>
  <si>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</si>
  <si>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</si>
  <si>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</si>
  <si>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</si>
  <si>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</si>
  <si>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</si>
  <si>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</si>
  <si>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</si>
  <si>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</si>
  <si>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</si>
  <si>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</si>
  <si>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</si>
  <si>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</si>
  <si>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</si>
  <si>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</si>
  <si>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</si>
  <si>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</si>
  <si>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</si>
  <si>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</si>
  <si>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</si>
  <si>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</si>
  <si>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</si>
  <si>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</si>
  <si>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</si>
  <si>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</si>
  <si>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</si>
  <si>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</si>
  <si>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</si>
  <si>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</si>
  <si>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</si>
  <si>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</si>
  <si>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</si>
  <si>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</si>
  <si>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</si>
  <si>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</si>
  <si>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</si>
  <si>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</si>
  <si>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</si>
  <si>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</si>
  <si>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</si>
  <si>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</si>
  <si>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</si>
  <si>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</si>
  <si>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</si>
  <si>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</si>
  <si>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</si>
  <si>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</si>
  <si>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</si>
  <si>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</si>
  <si>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</si>
  <si>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</si>
  <si>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</si>
  <si>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</si>
  <si>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</si>
  <si>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</si>
  <si>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</si>
  <si>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</si>
  <si>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</si>
  <si>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</si>
  <si>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</si>
  <si>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</si>
  <si>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</si>
  <si>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</si>
  <si>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</si>
  <si>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</si>
  <si>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</si>
  <si>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</si>
  <si>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</si>
  <si>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</si>
  <si>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</si>
  <si>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</si>
  <si>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</si>
  <si>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</si>
  <si>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</si>
  <si>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</si>
  <si>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</si>
  <si>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</si>
  <si>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</si>
  <si>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</si>
  <si>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</si>
  <si>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</si>
  <si>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</si>
  <si>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</si>
  <si>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</si>
  <si>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</si>
  <si>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</si>
  <si>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</si>
  <si>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</si>
  <si>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</si>
  <si>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</si>
  <si>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</si>
  <si>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</si>
  <si>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</si>
  <si>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</si>
  <si>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</si>
  <si>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</si>
  <si>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</si>
  <si>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</si>
  <si>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</si>
  <si>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</si>
  <si>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</si>
  <si>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</si>
  <si>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</si>
  <si>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</si>
  <si>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</si>
  <si>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</si>
  <si>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</si>
  <si>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</si>
  <si>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</si>
  <si>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</si>
  <si>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</si>
  <si>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</si>
  <si>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</si>
  <si>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</si>
  <si>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</si>
  <si>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</si>
  <si>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</si>
  <si>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</si>
  <si>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</si>
  <si>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</si>
  <si>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</si>
  <si>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</si>
  <si>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</si>
  <si>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</si>
  <si>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</si>
  <si>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</si>
  <si>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</si>
  <si>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</si>
  <si>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</si>
  <si>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</si>
  <si>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</si>
  <si>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</si>
  <si>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</si>
  <si>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</si>
  <si>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</si>
  <si>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</si>
  <si>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</si>
  <si>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</si>
  <si>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</si>
  <si>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</si>
  <si>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</si>
  <si>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</si>
  <si>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</si>
  <si>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</si>
  <si>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</si>
  <si>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</si>
  <si>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</si>
  <si>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</si>
  <si>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</si>
  <si>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</si>
  <si>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</si>
  <si>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</si>
  <si>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</si>
  <si>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</si>
  <si>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</si>
  <si>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</si>
  <si>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</si>
  <si>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</si>
  <si>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</si>
  <si>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</si>
  <si>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</si>
  <si>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</si>
  <si>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</si>
  <si>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</si>
  <si>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</si>
  <si>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</si>
  <si>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</si>
  <si>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</si>
  <si>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</si>
  <si>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</si>
  <si>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</si>
  <si>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</si>
  <si>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</si>
  <si>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</si>
  <si>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</si>
  <si>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</si>
  <si>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</si>
  <si>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</si>
  <si>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</si>
  <si>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</si>
  <si>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</si>
  <si>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</si>
  <si>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</si>
  <si>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</si>
  <si>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</si>
  <si>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</si>
  <si>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</si>
  <si>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</si>
  <si>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</si>
  <si>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</si>
  <si>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</si>
  <si>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</si>
  <si>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</si>
  <si>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</si>
  <si>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</si>
  <si>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</si>
  <si>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</si>
  <si>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</si>
  <si>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</si>
  <si>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</si>
  <si>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</si>
  <si>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</si>
  <si>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</si>
  <si>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</si>
  <si>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</si>
  <si>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</si>
  <si>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</si>
  <si>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</si>
  <si>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</si>
  <si>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</si>
  <si>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</si>
  <si>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</si>
  <si>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</si>
  <si>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</si>
  <si>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</si>
  <si>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</si>
  <si>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</si>
  <si>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</si>
  <si>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</si>
  <si>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</si>
  <si>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</si>
  <si>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</si>
  <si>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</si>
  <si>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</si>
  <si>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</si>
  <si>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</si>
  <si>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</si>
  <si>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</si>
  <si>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</si>
  <si>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</si>
  <si>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</si>
  <si>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</si>
  <si>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</si>
  <si>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</si>
  <si>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</si>
  <si>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</si>
  <si>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</si>
  <si>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</si>
  <si>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</si>
  <si>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</si>
  <si>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</si>
  <si>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</si>
  <si>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</si>
  <si>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</si>
  <si>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</si>
  <si>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</si>
  <si>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</si>
  <si>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</si>
  <si>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</si>
  <si>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</si>
  <si>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</si>
  <si>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</si>
  <si>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</si>
  <si>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</si>
  <si>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</si>
  <si>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</si>
  <si>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</si>
  <si>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</si>
  <si>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</si>
  <si>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</si>
  <si>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</si>
  <si>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</si>
  <si>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</si>
  <si>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</si>
  <si>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</si>
  <si>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</si>
  <si>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</si>
  <si>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</si>
  <si>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</si>
  <si>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</si>
  <si>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</si>
  <si>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</si>
  <si>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</si>
  <si>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</si>
  <si>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</si>
  <si>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</si>
  <si>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</si>
  <si>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</si>
  <si>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</si>
  <si>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</si>
  <si>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</si>
  <si>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</si>
  <si>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</si>
  <si>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</si>
  <si>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</si>
  <si>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</si>
  <si>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</si>
  <si>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</si>
  <si>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</si>
  <si>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</si>
  <si>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</si>
  <si>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</si>
  <si>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</si>
  <si>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</si>
  <si>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</si>
  <si>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</si>
  <si>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</si>
  <si>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</si>
  <si>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</si>
  <si>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</si>
  <si>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</si>
  <si>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</si>
  <si>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</si>
  <si>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</si>
  <si>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</si>
  <si>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</si>
  <si>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</si>
  <si>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</si>
  <si>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</si>
  <si>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</si>
  <si>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</si>
  <si>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</si>
  <si>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</si>
  <si>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</si>
  <si>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</si>
  <si>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</si>
  <si>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</si>
  <si>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</si>
  <si>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</si>
  <si>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</si>
  <si>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</si>
  <si>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</si>
  <si>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</si>
  <si>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</si>
  <si>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</si>
  <si>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</si>
  <si>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</si>
  <si>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</si>
  <si>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</si>
  <si>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</si>
  <si>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</si>
  <si>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</si>
  <si>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</si>
  <si>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</si>
  <si>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</si>
  <si>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</si>
  <si>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</si>
  <si>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</si>
  <si>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</si>
  <si>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</si>
  <si>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</si>
  <si>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</si>
  <si>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</si>
  <si>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</si>
  <si>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</si>
  <si>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</si>
  <si>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</si>
  <si>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</si>
  <si>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</si>
  <si>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</si>
  <si>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</si>
  <si>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</si>
  <si>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</si>
  <si>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</si>
  <si>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</si>
  <si>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</si>
  <si>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</si>
  <si>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</si>
  <si>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</si>
  <si>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</si>
  <si>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</si>
  <si>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</si>
  <si>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</si>
  <si>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</si>
  <si>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</si>
  <si>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</si>
  <si>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</si>
  <si>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</si>
  <si>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</si>
  <si>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</si>
  <si>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</si>
  <si>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</si>
  <si>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</si>
  <si>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</si>
  <si>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</si>
  <si>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</si>
  <si>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</si>
  <si>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</si>
  <si>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</si>
  <si>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</si>
  <si>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</si>
  <si>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</si>
  <si>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</si>
  <si>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</si>
  <si>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</si>
  <si>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</si>
  <si>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</si>
  <si>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</si>
  <si>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</si>
  <si>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</si>
  <si>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</si>
  <si>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</si>
  <si>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</si>
  <si>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</si>
  <si>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</si>
  <si>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</si>
  <si>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</si>
  <si>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</si>
  <si>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</si>
  <si>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</si>
  <si>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</si>
  <si>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</si>
  <si>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</si>
  <si>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</si>
  <si>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</si>
  <si>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</si>
  <si>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</si>
  <si>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</si>
  <si>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</si>
  <si>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</si>
  <si>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</si>
  <si>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</si>
  <si>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</si>
  <si>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</si>
  <si>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</si>
  <si>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</si>
  <si>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</si>
  <si>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</si>
  <si>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</si>
  <si>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</si>
  <si>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</si>
  <si>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</si>
  <si>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</si>
  <si>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</si>
  <si>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</si>
  <si>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</si>
  <si>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</si>
  <si>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</si>
  <si>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</si>
  <si>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</si>
  <si>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</si>
  <si>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</si>
  <si>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</si>
  <si>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</si>
  <si>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</si>
  <si>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</si>
  <si>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</si>
  <si>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</si>
  <si>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</si>
  <si>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</si>
  <si>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</si>
  <si>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</si>
  <si>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</si>
  <si>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</si>
  <si>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</si>
  <si>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</si>
  <si>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</si>
  <si>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</si>
  <si>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</si>
  <si>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</si>
  <si>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</si>
  <si>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</si>
  <si>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</si>
  <si>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</si>
  <si>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</si>
  <si>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</si>
  <si>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</si>
  <si>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</si>
  <si>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</si>
  <si>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</si>
  <si>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</si>
  <si>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</si>
  <si>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</si>
  <si>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</si>
  <si>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</si>
  <si>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</si>
  <si>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</si>
  <si>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</si>
  <si>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</si>
  <si>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</si>
  <si>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</si>
  <si>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</si>
  <si>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</si>
  <si>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</si>
  <si>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</si>
  <si>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</si>
  <si>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</si>
  <si>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</si>
  <si>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</si>
  <si>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</si>
  <si>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</si>
  <si>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</si>
  <si>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</si>
  <si>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</si>
  <si>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</si>
  <si>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</si>
  <si>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</si>
  <si>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</si>
  <si>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</si>
  <si>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</si>
  <si>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</si>
  <si>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</si>
  <si>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</si>
  <si>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</si>
  <si>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</si>
  <si>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</si>
  <si>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</si>
  <si>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</si>
  <si>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</si>
  <si>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</si>
  <si>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</si>
  <si>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</si>
  <si>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</si>
  <si>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</si>
  <si>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</si>
  <si>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</si>
  <si>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</si>
  <si>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</si>
  <si>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</si>
  <si>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</si>
  <si>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</si>
  <si>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</si>
  <si>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</si>
  <si>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</si>
  <si>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</si>
  <si>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</si>
  <si>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</si>
  <si>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</si>
  <si>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</si>
  <si>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</si>
  <si>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</si>
  <si>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</si>
  <si>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</si>
  <si>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</si>
  <si>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</si>
  <si>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</si>
  <si>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</si>
  <si>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</si>
  <si>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</si>
  <si>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</si>
  <si>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</si>
  <si>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</si>
  <si>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</si>
  <si>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</si>
  <si>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</si>
  <si>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</si>
  <si>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</si>
  <si>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</si>
  <si>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</si>
  <si>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</si>
  <si>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</si>
  <si>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</si>
  <si>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</si>
  <si>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</si>
  <si>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</si>
  <si>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</si>
  <si>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</si>
  <si>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</si>
  <si>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</si>
  <si>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</si>
  <si>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</si>
  <si>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</si>
  <si>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</si>
  <si>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</si>
  <si>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</si>
  <si>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</si>
  <si>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</si>
  <si>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</si>
  <si>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</si>
  <si>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</si>
  <si>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</si>
  <si>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</si>
  <si>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</si>
  <si>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</si>
  <si>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</si>
  <si>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</si>
  <si>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</si>
  <si>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</si>
  <si>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</si>
  <si>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</si>
  <si>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</si>
  <si>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</si>
  <si>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</si>
  <si>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</si>
  <si>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</si>
  <si>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</si>
  <si>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</si>
  <si>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</si>
  <si>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</si>
  <si>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</si>
  <si>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</si>
  <si>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</si>
  <si>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</si>
  <si>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</si>
  <si>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</si>
  <si>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</si>
  <si>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</si>
  <si>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</si>
  <si>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</si>
  <si>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</si>
  <si>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</si>
  <si>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</si>
  <si>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</si>
  <si>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</si>
  <si>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</si>
  <si>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</si>
  <si>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</si>
  <si>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</si>
  <si>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</si>
  <si>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</si>
  <si>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</si>
  <si>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</si>
  <si>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</si>
  <si>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</si>
  <si>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</si>
  <si>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</si>
  <si>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</si>
  <si>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</si>
  <si>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</si>
  <si>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</si>
  <si>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</si>
  <si>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</si>
  <si>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</si>
  <si>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</si>
  <si>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</si>
  <si>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</si>
  <si>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</si>
  <si>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</si>
  <si>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</si>
  <si>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</si>
  <si>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</si>
  <si>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</si>
  <si>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</si>
  <si>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</si>
  <si>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</si>
  <si>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</si>
  <si>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</si>
  <si>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</si>
  <si>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</si>
  <si>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</si>
  <si>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</si>
  <si>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</si>
  <si>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</si>
  <si>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</si>
  <si>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</si>
  <si>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</si>
  <si>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</si>
  <si>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</si>
  <si>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</si>
  <si>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</si>
  <si>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</si>
  <si>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</si>
  <si>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</si>
  <si>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</si>
  <si>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</si>
  <si>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</si>
  <si>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</si>
  <si>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</si>
  <si>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</si>
  <si>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</si>
  <si>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</si>
  <si>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</si>
  <si>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</si>
  <si>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</si>
  <si>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</si>
  <si>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</si>
  <si>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</si>
  <si>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</si>
  <si>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</si>
  <si>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</si>
  <si>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</si>
  <si>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</si>
  <si>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</si>
  <si>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</si>
  <si>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</si>
  <si>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</si>
  <si>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</si>
  <si>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</si>
  <si>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</si>
  <si>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</si>
  <si>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</si>
  <si>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</si>
  <si>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</si>
  <si>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</si>
  <si>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</si>
  <si>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</si>
  <si>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</si>
  <si>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</si>
  <si>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</si>
  <si>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</si>
  <si>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</si>
  <si>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</si>
  <si>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</si>
  <si>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</si>
  <si>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</si>
  <si>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</si>
  <si>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</si>
  <si>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</si>
  <si>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</si>
  <si>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</si>
  <si>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</si>
  <si>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</si>
  <si>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</si>
  <si>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</si>
  <si>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</si>
  <si>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</si>
  <si>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</si>
  <si>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</si>
  <si>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</si>
  <si>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</si>
  <si>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</si>
  <si>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</si>
  <si>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</si>
  <si>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</si>
  <si>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</si>
  <si>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</si>
  <si>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</si>
  <si>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</si>
  <si>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</si>
  <si>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</si>
  <si>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</si>
  <si>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</si>
  <si>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</si>
  <si>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</si>
  <si>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</si>
  <si>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</si>
  <si>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</si>
  <si>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</si>
  <si>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</si>
  <si>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</si>
  <si>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</si>
  <si>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</si>
  <si>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</si>
  <si>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</si>
  <si>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</si>
  <si>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</si>
  <si>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</si>
  <si>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</si>
  <si>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</si>
  <si>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</si>
  <si>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</si>
  <si>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</si>
  <si>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</si>
  <si>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</si>
  <si>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</si>
  <si>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</si>
  <si>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</si>
  <si>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</si>
  <si>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</si>
  <si>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</si>
  <si>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</si>
  <si>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</si>
  <si>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</si>
  <si>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</si>
  <si>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</si>
  <si>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</si>
  <si>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</si>
  <si>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</si>
  <si>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</si>
  <si>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</si>
  <si>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</si>
  <si>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</si>
  <si>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</si>
  <si>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</si>
  <si>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</si>
  <si>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</si>
  <si>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</si>
  <si>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</si>
  <si>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</si>
  <si>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</si>
  <si>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</si>
  <si>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</si>
  <si>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</si>
  <si>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</si>
  <si>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</si>
  <si>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</si>
  <si>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</si>
  <si>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</si>
  <si>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</si>
  <si>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</si>
  <si>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</si>
  <si>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</si>
  <si>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</si>
  <si>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</si>
  <si>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</si>
  <si>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</si>
  <si>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</si>
  <si>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</si>
  <si>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</si>
  <si>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</si>
  <si>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</si>
  <si>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</si>
  <si>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</si>
  <si>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</si>
  <si>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</si>
  <si>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</si>
  <si>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</si>
  <si>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</si>
  <si>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</si>
  <si>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</si>
  <si>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</si>
  <si>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</si>
  <si>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</si>
  <si>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</si>
  <si>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</si>
  <si>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</si>
  <si>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</si>
  <si>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</si>
  <si>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</si>
  <si>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</si>
  <si>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</si>
  <si>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</si>
  <si>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</si>
  <si>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</si>
  <si>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</si>
  <si>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</si>
  <si>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</si>
  <si>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</si>
  <si>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</si>
  <si>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</si>
  <si>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</si>
  <si>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</si>
  <si>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</si>
  <si>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</si>
  <si>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</si>
  <si>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</si>
  <si>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</si>
  <si>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</si>
  <si>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</si>
  <si>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</si>
  <si>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</si>
  <si>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</si>
  <si>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</si>
  <si>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</si>
  <si>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</si>
  <si>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</si>
  <si>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</si>
  <si>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</si>
  <si>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</si>
  <si>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</si>
  <si>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</si>
  <si>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</si>
  <si>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</si>
  <si>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</si>
  <si>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</si>
  <si>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</si>
  <si>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</si>
  <si>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</si>
  <si>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</si>
  <si>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</si>
  <si>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</si>
  <si>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</si>
  <si>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</si>
  <si>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</si>
  <si>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</si>
  <si>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</si>
  <si>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</si>
  <si>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</si>
  <si>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</si>
  <si>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</si>
  <si>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</si>
  <si>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</si>
  <si>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</si>
  <si>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</si>
  <si>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</si>
  <si>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</si>
  <si>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</si>
  <si>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</si>
  <si>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</si>
  <si>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</si>
  <si>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</si>
  <si>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</si>
  <si>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</si>
  <si>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</si>
  <si>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</si>
  <si>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</si>
  <si>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</si>
  <si>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</si>
  <si>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</si>
  <si>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</si>
  <si>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</si>
  <si>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</si>
  <si>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</si>
  <si>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</si>
  <si>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</si>
  <si>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</si>
  <si>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</si>
  <si>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</si>
  <si>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</si>
  <si>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</si>
  <si>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</si>
  <si>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</si>
  <si>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</si>
  <si>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</si>
  <si>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</si>
  <si>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</si>
  <si>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</si>
  <si>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</si>
  <si>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</si>
  <si>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</si>
  <si>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</si>
  <si>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</si>
  <si>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</si>
  <si>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</si>
  <si>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</si>
  <si>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</si>
  <si>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</si>
  <si>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</si>
  <si>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</si>
  <si>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</si>
  <si>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</si>
  <si>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</si>
  <si>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</si>
  <si>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</si>
  <si>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</si>
  <si>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</si>
  <si>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</si>
  <si>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</si>
  <si>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</si>
  <si>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</si>
  <si>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</si>
  <si>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</si>
  <si>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</si>
  <si>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</si>
  <si>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</si>
  <si>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</si>
  <si>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</si>
  <si>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</si>
  <si>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</si>
  <si>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</si>
  <si>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</si>
  <si>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</si>
  <si>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</si>
  <si>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</si>
  <si>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</si>
  <si>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</si>
  <si>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</si>
  <si>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</si>
  <si>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</si>
  <si>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</si>
  <si>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</si>
  <si>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</si>
  <si>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</si>
  <si>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</si>
  <si>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</si>
  <si>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</si>
  <si>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</si>
  <si>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</si>
  <si>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</si>
  <si>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</si>
  <si>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</si>
  <si>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</si>
  <si>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</si>
  <si>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</si>
  <si>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</si>
  <si>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</si>
  <si>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</si>
  <si>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</si>
  <si>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</si>
  <si>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</si>
  <si>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</si>
  <si>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</si>
  <si>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</si>
  <si>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</si>
  <si>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</si>
  <si>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</si>
  <si>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</si>
  <si>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</si>
  <si>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</si>
  <si>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</si>
  <si>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</si>
  <si>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</si>
  <si>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</si>
  <si>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</si>
  <si>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</si>
  <si>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</si>
  <si>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</si>
  <si>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</si>
  <si>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</si>
  <si>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</si>
  <si>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</si>
  <si>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</si>
  <si>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</si>
  <si>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</si>
  <si>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</si>
  <si>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</si>
  <si>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</si>
  <si>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</si>
  <si>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</si>
  <si>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</si>
  <si>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</si>
  <si>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</si>
  <si>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</si>
  <si>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</si>
  <si>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</si>
  <si>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</si>
  <si>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</si>
  <si>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</si>
  <si>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</si>
  <si>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</si>
  <si>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</si>
  <si>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</si>
  <si>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</si>
  <si>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</si>
  <si>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</si>
  <si>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</si>
  <si>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</si>
  <si>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</si>
  <si>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</si>
  <si>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</si>
  <si>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</si>
  <si>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</si>
  <si>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</si>
  <si>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</si>
  <si>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</si>
  <si>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</si>
  <si>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</si>
  <si>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</si>
  <si>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</si>
  <si>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</si>
  <si>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</si>
  <si>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</si>
  <si>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</si>
  <si>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</si>
  <si>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</si>
  <si>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</si>
  <si>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</si>
  <si>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</si>
  <si>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</si>
  <si>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</si>
  <si>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</si>
  <si>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</si>
  <si>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</si>
  <si>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</si>
  <si>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</si>
  <si>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</si>
  <si>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</si>
  <si>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</si>
  <si>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</si>
  <si>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</si>
  <si>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</si>
  <si>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</si>
  <si>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</si>
  <si>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</si>
  <si>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</si>
  <si>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</si>
  <si>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</si>
  <si>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</si>
  <si>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</si>
  <si>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</si>
  <si>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</si>
  <si>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</si>
  <si>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</si>
  <si>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</si>
  <si>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</si>
  <si>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</si>
  <si>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</si>
  <si>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</si>
  <si>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</si>
  <si>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</si>
  <si>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</si>
  <si>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</si>
  <si>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</si>
  <si>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</si>
  <si>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</si>
  <si>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</si>
  <si>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</si>
  <si>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</si>
  <si>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</si>
  <si>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</si>
  <si>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</si>
  <si>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</si>
  <si>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</si>
  <si>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</si>
  <si>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</si>
  <si>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</si>
  <si>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</si>
  <si>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</si>
  <si>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</si>
  <si>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</si>
  <si>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</si>
  <si>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</si>
  <si>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</si>
  <si>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</si>
  <si>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</si>
  <si>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</si>
  <si>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</si>
  <si>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</si>
  <si>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</si>
  <si>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</si>
  <si>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</si>
  <si>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</si>
  <si>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</si>
  <si>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</si>
  <si>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</si>
  <si>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</si>
  <si>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</si>
  <si>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</si>
  <si>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</si>
  <si>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</si>
  <si>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</si>
  <si>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</si>
  <si>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</si>
  <si>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</si>
  <si>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</si>
  <si>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</si>
  <si>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</si>
  <si>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</si>
  <si>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</si>
  <si>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</si>
  <si>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</si>
  <si>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</si>
  <si>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</si>
  <si>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</si>
  <si>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</si>
  <si>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</si>
  <si>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</si>
  <si>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</si>
  <si>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</si>
  <si>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</si>
  <si>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</si>
  <si>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</si>
  <si>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</si>
  <si>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</si>
  <si>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</si>
  <si>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</si>
  <si>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</si>
  <si>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</si>
  <si>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</si>
  <si>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</si>
  <si>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</si>
  <si>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</si>
  <si>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</si>
  <si>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</si>
  <si>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</si>
  <si>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</si>
  <si>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</si>
  <si>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</si>
  <si>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</si>
  <si>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</si>
  <si>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</si>
  <si>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</si>
  <si>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</si>
  <si>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</si>
  <si>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</si>
  <si>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</si>
  <si>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</si>
  <si>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</si>
  <si>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</si>
  <si>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</si>
  <si>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</si>
  <si>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</si>
  <si>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</si>
  <si>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</si>
  <si>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</si>
  <si>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</si>
  <si>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</si>
  <si>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</si>
  <si>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</si>
  <si>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</si>
  <si>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</si>
  <si>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</si>
  <si>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</si>
  <si>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</si>
  <si>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</si>
  <si>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</si>
  <si>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</si>
  <si>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</si>
  <si>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</si>
  <si>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</si>
  <si>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</si>
  <si>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</si>
  <si>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</si>
  <si>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</si>
  <si>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</si>
  <si>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</si>
  <si>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</si>
  <si>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</si>
  <si>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</si>
  <si>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</si>
  <si>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</si>
  <si>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</si>
  <si>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</si>
  <si>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</si>
  <si>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</si>
  <si>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</si>
  <si>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</si>
  <si>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</si>
  <si>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</si>
  <si>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</si>
  <si>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</si>
  <si>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</si>
  <si>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</si>
  <si>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</si>
  <si>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</si>
  <si>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</si>
  <si>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</si>
  <si>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</si>
  <si>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</si>
  <si>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</si>
  <si>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</si>
  <si>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</si>
  <si>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</si>
  <si>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</si>
  <si>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</si>
  <si>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</si>
  <si>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</si>
  <si>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</si>
  <si>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</si>
  <si>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</si>
  <si>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</si>
  <si>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</si>
  <si>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</si>
  <si>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</si>
  <si>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</si>
  <si>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</si>
  <si>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</si>
  <si>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</si>
  <si>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</si>
  <si>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</si>
  <si>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</si>
  <si>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</si>
  <si>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</si>
  <si>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</si>
  <si>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</si>
  <si>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</si>
  <si>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</si>
  <si>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</si>
  <si>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</si>
  <si>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</si>
  <si>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</si>
  <si>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</si>
  <si>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</si>
  <si>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</si>
  <si>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</si>
  <si>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</si>
  <si>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</si>
  <si>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</si>
  <si>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</si>
  <si>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</si>
  <si>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</si>
  <si>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</si>
  <si>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</si>
  <si>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</si>
  <si>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</si>
  <si>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</si>
  <si>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</si>
  <si>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</si>
  <si>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</si>
  <si>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</si>
  <si>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</si>
  <si>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</si>
  <si>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</si>
  <si>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</si>
  <si>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</si>
  <si>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</si>
  <si>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</si>
  <si>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</si>
  <si>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</si>
  <si>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</si>
  <si>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</si>
  <si>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</si>
  <si>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</si>
  <si>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</si>
  <si>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</si>
  <si>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</si>
  <si>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</si>
  <si>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</si>
  <si>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</si>
  <si>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</si>
  <si>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</si>
  <si>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</si>
  <si>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</si>
  <si>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</si>
  <si>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</si>
  <si>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</si>
  <si>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</si>
  <si>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</si>
  <si>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</si>
  <si>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</si>
  <si>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</si>
  <si>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</si>
  <si>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</si>
  <si>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</si>
  <si>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</si>
  <si>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</si>
  <si>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</si>
  <si>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</si>
  <si>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</si>
  <si>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</si>
  <si>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</si>
  <si>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</si>
  <si>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</si>
  <si>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</si>
  <si>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</si>
  <si>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</si>
  <si>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</si>
  <si>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</si>
  <si>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</si>
  <si>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</si>
  <si>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</si>
  <si>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</si>
  <si>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</si>
  <si>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</si>
  <si>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</si>
  <si>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</si>
  <si>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</si>
  <si>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</si>
  <si>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</si>
  <si>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</si>
  <si>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</si>
  <si>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</si>
  <si>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</si>
  <si>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</si>
  <si>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</si>
  <si>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</si>
  <si>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</si>
  <si>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</si>
  <si>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</si>
  <si>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</si>
  <si>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</si>
  <si>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</si>
  <si>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</si>
  <si>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</si>
  <si>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</si>
  <si>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</si>
  <si>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</si>
  <si>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</si>
  <si>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</si>
  <si>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</si>
  <si>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</si>
  <si>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</si>
  <si>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</si>
  <si>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</si>
  <si>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</si>
  <si>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</si>
  <si>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</si>
  <si>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</si>
  <si>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</si>
  <si>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</si>
  <si>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</si>
  <si>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</si>
  <si>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</si>
  <si>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</si>
  <si>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</si>
  <si>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</si>
  <si>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</si>
  <si>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</si>
  <si>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</si>
  <si>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</si>
  <si>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</si>
  <si>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</si>
  <si>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</si>
  <si>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</si>
  <si>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</si>
  <si>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</si>
  <si>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</si>
  <si>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</si>
  <si>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</si>
  <si>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</si>
  <si>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</si>
  <si>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</si>
  <si>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</si>
  <si>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</si>
  <si>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</si>
  <si>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</si>
  <si>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</si>
  <si>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</si>
  <si>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</si>
  <si>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</si>
  <si>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</si>
  <si>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</si>
  <si>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</si>
  <si>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</si>
  <si>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</si>
  <si>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</si>
  <si>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</si>
  <si>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</si>
  <si>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</si>
  <si>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</si>
  <si>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</si>
  <si>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</si>
  <si>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</si>
  <si>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</si>
  <si>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</si>
  <si>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</si>
  <si>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</si>
  <si>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</si>
  <si>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</si>
  <si>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</si>
  <si>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</si>
  <si>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</si>
  <si>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</si>
  <si>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</si>
  <si>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</si>
  <si>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</si>
  <si>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</si>
  <si>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</si>
  <si>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</si>
  <si>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</si>
  <si>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</si>
  <si>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</si>
  <si>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</si>
  <si>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</si>
  <si>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</si>
  <si>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</si>
  <si>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</si>
  <si>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</si>
  <si>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</si>
  <si>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</si>
  <si>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</si>
  <si>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</si>
  <si>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</si>
  <si>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</si>
  <si>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</si>
  <si>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</si>
  <si>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</si>
  <si>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</si>
  <si>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</si>
  <si>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</si>
  <si>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</si>
  <si>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</si>
  <si>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</si>
  <si>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</si>
  <si>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</si>
  <si>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</si>
  <si>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</si>
  <si>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</si>
  <si>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</si>
  <si>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</si>
  <si>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</si>
  <si>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</si>
  <si>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</si>
  <si>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</si>
  <si>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</si>
  <si>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</si>
  <si>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</si>
  <si>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</si>
  <si>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</si>
  <si>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</si>
  <si>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</si>
  <si>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</si>
  <si>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</si>
  <si>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</si>
  <si>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</si>
  <si>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</si>
  <si>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</si>
  <si>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</si>
  <si>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</si>
  <si>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</si>
  <si>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</si>
  <si>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</si>
  <si>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</si>
  <si>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</si>
  <si>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</si>
  <si>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</si>
  <si>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</si>
  <si>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</si>
  <si>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</si>
  <si>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</si>
  <si>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</si>
  <si>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</si>
  <si>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</si>
  <si>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</si>
  <si>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</si>
  <si>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</si>
  <si>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</si>
  <si>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</si>
  <si>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</si>
  <si>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</si>
  <si>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</si>
  <si>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</si>
  <si>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</si>
  <si>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</si>
  <si>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</si>
  <si>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</si>
  <si>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</si>
  <si>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</si>
  <si>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</si>
  <si>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</si>
  <si>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</si>
  <si>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</si>
  <si>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</si>
  <si>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</si>
  <si>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</si>
  <si>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</si>
  <si>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</si>
  <si>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</si>
  <si>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</si>
  <si>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</si>
  <si>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</si>
  <si>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</si>
  <si>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</si>
  <si>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</si>
  <si>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</si>
  <si>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</si>
  <si>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</si>
  <si>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</si>
  <si>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</si>
  <si>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</si>
  <si>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</si>
  <si>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</si>
  <si>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</si>
  <si>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</si>
  <si>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</si>
  <si>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</si>
  <si>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</si>
  <si>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</si>
  <si>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</si>
  <si>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</si>
  <si>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</si>
  <si>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</si>
  <si>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</si>
  <si>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</si>
  <si>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</si>
  <si>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</si>
  <si>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</si>
  <si>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</si>
  <si>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</si>
  <si>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</si>
  <si>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</si>
  <si>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</si>
  <si>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</si>
  <si>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</si>
  <si>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</si>
  <si>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</si>
  <si>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</si>
  <si>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</si>
  <si>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</si>
  <si>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</si>
  <si>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</si>
  <si>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</si>
  <si>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</si>
  <si>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</si>
  <si>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</si>
  <si>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</si>
  <si>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</si>
  <si>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</si>
  <si>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</si>
  <si>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</si>
  <si>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</si>
  <si>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</si>
  <si>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</si>
  <si>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</si>
  <si>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</si>
  <si>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</si>
  <si>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</si>
  <si>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</si>
  <si>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</si>
  <si>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</si>
  <si>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</si>
  <si>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</si>
  <si>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</si>
  <si>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</si>
  <si>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</si>
  <si>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</si>
  <si>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</si>
  <si>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</si>
  <si>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</si>
  <si>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</si>
  <si>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</si>
  <si>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</si>
  <si>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</si>
  <si>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</si>
  <si>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</si>
  <si>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</si>
  <si>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</si>
  <si>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</si>
  <si>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</si>
  <si>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</si>
  <si>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</si>
  <si>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</si>
  <si>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</si>
  <si>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</si>
  <si>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</si>
  <si>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</si>
  <si>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</si>
  <si>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</si>
  <si>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</si>
  <si>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</si>
  <si>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</si>
  <si>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</si>
  <si>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</si>
  <si>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</si>
  <si>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</si>
  <si>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</si>
  <si>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</si>
  <si>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</si>
  <si>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</si>
  <si>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</si>
  <si>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</si>
  <si>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</si>
  <si>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</si>
  <si>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</si>
  <si>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</si>
  <si>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</si>
  <si>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</si>
  <si>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</si>
  <si>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</si>
  <si>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</si>
  <si>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</si>
  <si>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</si>
  <si>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</si>
  <si>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</si>
  <si>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</si>
  <si>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</si>
  <si>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</si>
  <si>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</si>
  <si>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</si>
  <si>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</si>
  <si>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</si>
  <si>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</si>
  <si>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</si>
  <si>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</si>
  <si>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</si>
  <si>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</si>
  <si>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</si>
  <si>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</si>
  <si>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</si>
  <si>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</si>
  <si>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</si>
  <si>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</si>
  <si>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</si>
  <si>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</si>
  <si>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</si>
  <si>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</si>
  <si>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</si>
  <si>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</si>
  <si>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</si>
  <si>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</si>
  <si>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</si>
  <si>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</si>
  <si>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</si>
  <si>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</si>
  <si>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</si>
  <si>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</si>
  <si>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</si>
  <si>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</si>
  <si>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</si>
  <si>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</si>
  <si>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</si>
  <si>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</si>
  <si>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</si>
  <si>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</si>
  <si>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</si>
  <si>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</si>
  <si>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</si>
  <si>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</si>
  <si>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</si>
  <si>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</si>
  <si>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</si>
  <si>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</si>
  <si>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</si>
  <si>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</si>
  <si>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</si>
  <si>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</si>
  <si>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</si>
  <si>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</si>
  <si>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</si>
  <si>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</si>
  <si>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</si>
  <si>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</si>
  <si>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</si>
  <si>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</si>
  <si>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</si>
  <si>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</si>
  <si>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</si>
  <si>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</si>
  <si>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</si>
  <si>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</si>
  <si>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</si>
  <si>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</si>
  <si>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</si>
  <si>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</si>
  <si>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</si>
  <si>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</si>
  <si>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</si>
  <si>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</si>
  <si>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</si>
  <si>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</si>
  <si>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</si>
  <si>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</si>
  <si>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</si>
  <si>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</si>
  <si>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</si>
  <si>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</si>
  <si>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</si>
  <si>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</si>
  <si>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</si>
  <si>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</si>
  <si>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</si>
  <si>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</si>
  <si>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</si>
  <si>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</si>
  <si>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</si>
  <si>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</si>
  <si>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</si>
  <si>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</si>
  <si>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</si>
  <si>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</si>
  <si>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</si>
  <si>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</si>
  <si>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</si>
  <si>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</si>
  <si>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</si>
  <si>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</si>
  <si>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</si>
  <si>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</si>
  <si>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</si>
  <si>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</si>
  <si>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</si>
  <si>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</si>
  <si>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</si>
  <si>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</si>
  <si>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</si>
  <si>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</si>
  <si>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</si>
  <si>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</si>
  <si>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</si>
  <si>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</si>
  <si>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</si>
  <si>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</si>
  <si>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</si>
  <si>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</si>
  <si>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</si>
  <si>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</si>
  <si>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</si>
  <si>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</si>
  <si>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</si>
  <si>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</si>
  <si>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</si>
  <si>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</si>
  <si>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</si>
  <si>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</si>
  <si>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</si>
  <si>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</si>
  <si>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</si>
  <si>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</si>
  <si>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</si>
  <si>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</si>
  <si>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</si>
  <si>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</si>
  <si>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</si>
  <si>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</si>
  <si>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</si>
  <si>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</si>
  <si>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</si>
  <si>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</si>
  <si>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</si>
  <si>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</si>
  <si>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</si>
  <si>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</si>
  <si>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</si>
  <si>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</si>
  <si>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</si>
  <si>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</si>
  <si>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</si>
  <si>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</si>
  <si>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</si>
  <si>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</si>
  <si>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</si>
  <si>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</si>
  <si>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</si>
  <si>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</si>
  <si>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</si>
  <si>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</si>
  <si>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</si>
  <si>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</si>
  <si>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</si>
  <si>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</si>
  <si>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</si>
  <si>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</si>
  <si>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</si>
  <si>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</si>
  <si>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</si>
  <si>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</si>
  <si>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</si>
  <si>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</si>
  <si>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</si>
  <si>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</si>
  <si>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</si>
  <si>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</si>
  <si>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</si>
  <si>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</si>
  <si>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</si>
  <si>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</si>
  <si>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</si>
  <si>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</si>
  <si>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</si>
  <si>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</si>
  <si>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</si>
  <si>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</si>
  <si>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</si>
  <si>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</si>
  <si>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</si>
  <si>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</si>
  <si>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</si>
  <si>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</si>
  <si>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</si>
  <si>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</si>
  <si>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</si>
  <si>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</si>
  <si>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</si>
  <si>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</si>
  <si>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</si>
  <si>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</si>
  <si>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</si>
  <si>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</si>
  <si>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</si>
  <si>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</si>
  <si>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</si>
  <si>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</si>
  <si>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</si>
  <si>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</si>
  <si>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</si>
  <si>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</si>
  <si>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</si>
  <si>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</si>
  <si>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</si>
  <si>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</si>
  <si>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</si>
  <si>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</si>
  <si>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</si>
  <si>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</si>
  <si>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</si>
  <si>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</si>
  <si>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</si>
  <si>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</si>
  <si>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</si>
  <si>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</si>
  <si>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</si>
  <si>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</si>
  <si>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</si>
  <si>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</si>
  <si>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</si>
  <si>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</si>
  <si>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</si>
  <si>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</si>
  <si>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</si>
  <si>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</si>
  <si>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</si>
  <si>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</si>
  <si>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</si>
  <si>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</si>
  <si>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</si>
  <si>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</si>
  <si>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</si>
  <si>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</si>
  <si>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</si>
  <si>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</si>
  <si>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</si>
  <si>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</si>
  <si>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</si>
  <si>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</si>
  <si>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</si>
  <si>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</si>
  <si>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</si>
  <si>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</si>
  <si>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</si>
  <si>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</si>
  <si>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</si>
  <si>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</si>
  <si>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</si>
  <si>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</si>
  <si>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</si>
  <si>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</si>
  <si>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</si>
  <si>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</si>
  <si>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</si>
  <si>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</si>
  <si>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</si>
  <si>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</si>
  <si>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</si>
  <si>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</si>
  <si>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</si>
  <si>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</si>
  <si>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</si>
  <si>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</si>
  <si>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</si>
  <si>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</si>
  <si>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</si>
  <si>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</si>
  <si>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</si>
  <si>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</si>
  <si>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</si>
  <si>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</si>
  <si>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</si>
  <si>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</si>
  <si>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</si>
  <si>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</si>
  <si>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</si>
  <si>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</si>
  <si>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</si>
  <si>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</si>
  <si>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</si>
  <si>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</si>
  <si>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</si>
  <si>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</si>
  <si>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</si>
  <si>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</si>
  <si>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</si>
  <si>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</si>
  <si>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</si>
  <si>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</si>
  <si>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</si>
  <si>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</si>
  <si>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</si>
  <si>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</si>
  <si>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</si>
  <si>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</si>
  <si>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</si>
  <si>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</si>
  <si>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</si>
  <si>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</si>
  <si>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</si>
  <si>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</si>
  <si>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</si>
  <si>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</si>
  <si>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</si>
  <si>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</si>
  <si>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</si>
  <si>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</si>
  <si>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</si>
  <si>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</si>
  <si>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</si>
  <si>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</si>
  <si>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</si>
  <si>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</si>
  <si>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</si>
  <si>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</si>
  <si>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</si>
  <si>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</si>
  <si>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</si>
  <si>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</si>
  <si>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</si>
  <si>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</si>
  <si>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</si>
  <si>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</si>
  <si>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</si>
  <si>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</si>
  <si>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</si>
  <si>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</si>
  <si>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</si>
  <si>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</si>
  <si>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</si>
  <si>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</si>
  <si>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</si>
  <si>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</si>
  <si>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</si>
  <si>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</si>
  <si>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</si>
  <si>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</si>
  <si>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</si>
  <si>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</si>
  <si>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</si>
  <si>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</si>
  <si>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</si>
  <si>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</si>
  <si>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</si>
  <si>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</si>
  <si>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</si>
  <si>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</si>
  <si>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</si>
  <si>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</si>
  <si>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</si>
  <si>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</si>
  <si>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</si>
  <si>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</si>
  <si>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</si>
  <si>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</si>
  <si>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</si>
  <si>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</si>
  <si>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</si>
  <si>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</si>
  <si>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</si>
  <si>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</si>
  <si>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</si>
  <si>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</si>
  <si>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</si>
  <si>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</si>
  <si>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</si>
  <si>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</si>
  <si>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</si>
  <si>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</si>
  <si>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</si>
  <si>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</si>
  <si>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</si>
  <si>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</si>
  <si>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</si>
  <si>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</si>
  <si>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</si>
  <si>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</si>
  <si>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</si>
  <si>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</si>
  <si>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</si>
  <si>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</si>
  <si>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</si>
  <si>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</si>
  <si>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</si>
  <si>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</si>
  <si>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</si>
  <si>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</si>
  <si>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</si>
  <si>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</si>
  <si>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</si>
  <si>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</si>
  <si>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</si>
  <si>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</si>
  <si>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</si>
  <si>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</si>
  <si>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</si>
  <si>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</si>
  <si>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</si>
  <si>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</si>
  <si>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</si>
  <si>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</si>
  <si>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</si>
  <si>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</si>
  <si>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</si>
  <si>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</si>
  <si>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</si>
  <si>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</si>
  <si>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</si>
  <si>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</si>
  <si>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</si>
  <si>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</si>
  <si>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</si>
  <si>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</si>
  <si>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</si>
  <si>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</si>
  <si>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</si>
  <si>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</si>
  <si>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</si>
  <si>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</si>
  <si>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</si>
  <si>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</si>
  <si>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</si>
  <si>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</si>
  <si>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</si>
  <si>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</si>
  <si>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</si>
  <si>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</si>
  <si>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</si>
  <si>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</si>
  <si>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</si>
  <si>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</si>
  <si>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</si>
  <si>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</si>
  <si>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</si>
  <si>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</si>
  <si>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</si>
  <si>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</si>
  <si>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</si>
  <si>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</si>
  <si>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</si>
  <si>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</si>
  <si>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</si>
  <si>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</si>
  <si>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</si>
  <si>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</si>
  <si>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</si>
  <si>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</si>
  <si>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</si>
  <si>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</si>
  <si>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</si>
  <si>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</si>
  <si>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</si>
  <si>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</si>
  <si>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</si>
  <si>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</si>
  <si>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</si>
  <si>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</si>
  <si>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</si>
  <si>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</si>
  <si>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</si>
  <si>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</si>
  <si>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</si>
  <si>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</si>
  <si>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</si>
  <si>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</si>
  <si>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</si>
  <si>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</si>
  <si>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</si>
  <si>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</si>
  <si>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</si>
  <si>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</si>
  <si>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</si>
  <si>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</si>
  <si>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</si>
  <si>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</si>
  <si>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</si>
  <si>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</si>
  <si>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</si>
  <si>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</si>
  <si>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</si>
  <si>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</si>
  <si>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</si>
  <si>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</si>
  <si>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</si>
  <si>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</si>
  <si>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</si>
  <si>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</si>
  <si>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</si>
  <si>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</si>
  <si>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</si>
  <si>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</si>
  <si>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</si>
  <si>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</si>
  <si>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</si>
  <si>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</si>
  <si>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</si>
  <si>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</si>
  <si>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</si>
  <si>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</si>
  <si>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</si>
  <si>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</si>
  <si>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</si>
  <si>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</si>
  <si>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</si>
  <si>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</si>
  <si>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</si>
  <si>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</si>
  <si>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</si>
  <si>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</si>
  <si>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</si>
  <si>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</si>
  <si>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</si>
  <si>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</si>
  <si>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</si>
  <si>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</si>
  <si>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</si>
  <si>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</si>
  <si>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</si>
  <si>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</si>
  <si>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</si>
  <si>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</si>
  <si>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</si>
  <si>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</si>
  <si>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</si>
  <si>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</si>
  <si>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</si>
  <si>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</si>
  <si>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</si>
  <si>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</si>
  <si>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</si>
  <si>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</si>
  <si>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</si>
  <si>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</si>
  <si>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</si>
  <si>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</si>
  <si>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</si>
  <si>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</si>
  <si>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</si>
  <si>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</si>
  <si>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</si>
  <si>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</si>
  <si>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</si>
  <si>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</si>
  <si>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</si>
  <si>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</si>
  <si>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</si>
  <si>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</si>
  <si>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</si>
  <si>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</si>
  <si>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</si>
  <si>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</si>
  <si>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</si>
  <si>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</si>
  <si>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</si>
  <si>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</si>
  <si>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</si>
  <si>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</si>
  <si>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</si>
  <si>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</si>
  <si>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</si>
  <si>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</si>
  <si>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</si>
  <si>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</si>
  <si>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</si>
  <si>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</si>
  <si>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</si>
  <si>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</si>
  <si>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</si>
  <si>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</si>
  <si>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</si>
  <si>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</si>
  <si>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</si>
  <si>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</si>
  <si>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</si>
  <si>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</si>
  <si>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</si>
  <si>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</si>
  <si>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</si>
  <si>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</si>
  <si>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</si>
  <si>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</si>
  <si>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</si>
  <si>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</si>
  <si>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</si>
  <si>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</si>
  <si>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</si>
  <si>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</si>
  <si>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</si>
  <si>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</si>
  <si>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</si>
  <si>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</si>
  <si>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</si>
  <si>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</si>
  <si>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</si>
  <si>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</si>
  <si>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</si>
  <si>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</si>
  <si>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</si>
  <si>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</si>
  <si>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</si>
  <si>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</si>
  <si>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</si>
  <si>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</si>
  <si>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</si>
  <si>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</si>
  <si>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</si>
  <si>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</si>
  <si>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</si>
  <si>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</si>
  <si>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</si>
  <si>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</si>
  <si>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</si>
  <si>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</si>
  <si>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</si>
  <si>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</si>
  <si>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</si>
  <si>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</si>
  <si>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</si>
  <si>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</si>
  <si>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</si>
  <si>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</si>
  <si>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</si>
  <si>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</si>
  <si>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</si>
  <si>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</si>
  <si>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</si>
  <si>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</si>
  <si>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</si>
  <si>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</si>
  <si>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</si>
  <si>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</si>
  <si>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</si>
  <si>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</si>
  <si>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</si>
  <si>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</si>
  <si>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</si>
  <si>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</si>
  <si>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</si>
  <si>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</si>
  <si>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</si>
  <si>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</si>
  <si>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</si>
  <si>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</si>
  <si>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</si>
  <si>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</si>
  <si>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</si>
  <si>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</si>
  <si>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</si>
  <si>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</si>
  <si>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</si>
  <si>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</si>
  <si>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</si>
  <si>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</si>
  <si>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</si>
  <si>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</si>
  <si>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</si>
  <si>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</si>
  <si>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</si>
  <si>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</si>
  <si>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</si>
  <si>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</si>
  <si>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</si>
  <si>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</si>
  <si>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</si>
  <si>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</si>
  <si>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</si>
  <si>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</si>
  <si>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</si>
  <si>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</si>
  <si>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</si>
  <si>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</si>
  <si>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</si>
  <si>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</si>
  <si>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</si>
  <si>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</si>
  <si>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</si>
  <si>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</si>
  <si>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</si>
  <si>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</si>
  <si>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</si>
  <si>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</si>
  <si>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</si>
  <si>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</si>
  <si>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</si>
  <si>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</si>
  <si>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</si>
  <si>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</si>
  <si>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</si>
  <si>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</si>
  <si>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</si>
  <si>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</si>
  <si>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</si>
  <si>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</si>
  <si>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</si>
  <si>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</si>
  <si>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</si>
  <si>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</si>
  <si>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</si>
  <si>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</si>
  <si>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</si>
  <si>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</si>
  <si>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</si>
  <si>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</si>
  <si>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</si>
  <si>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</si>
  <si>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</si>
  <si>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</si>
  <si>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</si>
  <si>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</si>
  <si>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</si>
  <si>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</si>
  <si>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</si>
  <si>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</si>
  <si>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</si>
  <si>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</si>
  <si>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</si>
  <si>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</si>
  <si>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</si>
  <si>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</si>
  <si>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</si>
  <si>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</si>
  <si>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</si>
  <si>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</si>
  <si>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</si>
  <si>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</si>
  <si>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</si>
  <si>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</si>
  <si>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</si>
  <si>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</si>
  <si>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</si>
  <si>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</si>
  <si>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</si>
  <si>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</si>
  <si>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</si>
  <si>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</si>
  <si>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</si>
  <si>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</si>
  <si>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</si>
  <si>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</si>
  <si>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</si>
  <si>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</si>
  <si>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</si>
  <si>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</si>
  <si>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</si>
  <si>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</si>
  <si>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</si>
  <si>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</si>
  <si>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</si>
  <si>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</si>
  <si>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</si>
  <si>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</si>
  <si>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</si>
  <si>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</si>
  <si>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</si>
  <si>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</si>
  <si>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</si>
  <si>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</si>
  <si>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</si>
  <si>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</si>
  <si>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</si>
  <si>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</si>
  <si>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</si>
  <si>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</si>
  <si>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</si>
  <si>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</si>
  <si>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</si>
  <si>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</si>
  <si>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</si>
  <si>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</si>
  <si>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</si>
  <si>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</si>
  <si>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</si>
  <si>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</si>
  <si>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</si>
  <si>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</si>
  <si>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</si>
  <si>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</si>
  <si>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</si>
  <si>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</si>
  <si>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</si>
  <si>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</si>
  <si>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</si>
  <si>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</si>
  <si>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</si>
  <si>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</si>
  <si>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</si>
  <si>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</si>
  <si>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</si>
  <si>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</si>
  <si>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</si>
  <si>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</si>
  <si>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</si>
  <si>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</si>
  <si>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</si>
  <si>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</si>
  <si>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</si>
  <si>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</si>
  <si>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</si>
  <si>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</si>
  <si>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</si>
  <si>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</si>
  <si>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</si>
  <si>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</si>
  <si>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</si>
  <si>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</si>
  <si>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</si>
  <si>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</si>
  <si>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</si>
  <si>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</si>
  <si>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</si>
  <si>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</si>
  <si>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</si>
  <si>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</si>
  <si>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</si>
  <si>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</si>
  <si>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</si>
  <si>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</si>
  <si>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</si>
  <si>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</si>
  <si>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</si>
  <si>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</si>
  <si>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</si>
  <si>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</si>
  <si>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</si>
  <si>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</si>
  <si>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</si>
  <si>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</si>
  <si>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</si>
  <si>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</si>
  <si>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</si>
  <si>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</si>
  <si>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</si>
  <si>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</si>
  <si>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</si>
  <si>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</si>
  <si>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</si>
  <si>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</si>
  <si>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</si>
  <si>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</si>
  <si>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</si>
  <si>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</si>
  <si>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</si>
  <si>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</si>
  <si>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</si>
  <si>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</si>
  <si>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</si>
  <si>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</si>
  <si>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</si>
  <si>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</si>
  <si>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</si>
  <si>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</si>
  <si>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</si>
  <si>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</si>
  <si>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</si>
  <si>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</si>
  <si>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</si>
  <si>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</si>
  <si>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</si>
  <si>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</si>
  <si>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</si>
  <si>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</si>
  <si>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</si>
  <si>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</si>
  <si>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</si>
  <si>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</si>
  <si>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</si>
  <si>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</si>
  <si>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</si>
  <si>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</si>
  <si>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</si>
  <si>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</si>
  <si>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</si>
  <si>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</si>
  <si>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</si>
  <si>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</si>
  <si>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</si>
  <si>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</si>
  <si>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</si>
  <si>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</si>
  <si>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</si>
  <si>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</si>
  <si>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</si>
  <si>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</si>
  <si>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</si>
  <si>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</si>
  <si>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</si>
  <si>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</si>
  <si>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</si>
  <si>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</si>
  <si>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</si>
  <si>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</si>
  <si>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</si>
  <si>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</si>
  <si>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</si>
  <si>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</si>
  <si>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</si>
  <si>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</si>
  <si>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</si>
  <si>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</si>
  <si>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</si>
  <si>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</si>
  <si>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</si>
  <si>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</si>
  <si>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</si>
  <si>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</si>
  <si>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</si>
  <si>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</si>
  <si>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</si>
  <si>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</si>
  <si>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</si>
  <si>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</si>
  <si>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</si>
  <si>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</si>
  <si>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</si>
  <si>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</si>
  <si>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</si>
  <si>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</si>
  <si>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</si>
  <si>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</si>
  <si>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</si>
  <si>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</si>
  <si>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</si>
  <si>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</si>
  <si>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</si>
  <si>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</si>
  <si>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</si>
  <si>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</si>
  <si>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</si>
  <si>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</si>
  <si>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</si>
  <si>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</si>
  <si>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</si>
  <si>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</si>
  <si>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</si>
  <si>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</si>
  <si>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</si>
  <si>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</si>
  <si>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</si>
  <si>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</si>
  <si>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</si>
  <si>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</si>
  <si>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</si>
  <si>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</si>
  <si>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</si>
  <si>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</si>
  <si>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</si>
  <si>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</si>
  <si>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</si>
  <si>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</si>
  <si>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</si>
  <si>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</si>
  <si>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</si>
  <si>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</si>
  <si>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</si>
  <si>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</si>
  <si>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</si>
  <si>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</si>
  <si>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</si>
  <si>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</si>
  <si>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</si>
  <si>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</si>
  <si>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</si>
  <si>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</si>
  <si>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</si>
  <si>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</si>
  <si>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</si>
  <si>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</si>
  <si>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</si>
  <si>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</si>
  <si>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</si>
  <si>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</si>
  <si>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</si>
  <si>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</si>
  <si>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</si>
  <si>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</si>
  <si>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</si>
  <si>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</si>
  <si>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</si>
  <si>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</si>
  <si>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</si>
  <si>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</si>
  <si>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</si>
  <si>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</si>
  <si>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</si>
  <si>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</si>
  <si>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</si>
  <si>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</si>
  <si>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</si>
  <si>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</si>
  <si>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</si>
  <si>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</si>
  <si>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</si>
  <si>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</si>
  <si>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</si>
  <si>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</si>
  <si>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</si>
  <si>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</si>
  <si>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</si>
  <si>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</si>
  <si>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</si>
  <si>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</si>
  <si>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</si>
  <si>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</si>
  <si>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</si>
  <si>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</si>
  <si>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</si>
  <si>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</si>
  <si>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</si>
  <si>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</si>
  <si>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</si>
  <si>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</si>
  <si>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</si>
  <si>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</si>
  <si>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</si>
  <si>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</si>
  <si>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</si>
  <si>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</si>
  <si>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</si>
  <si>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</si>
  <si>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</si>
  <si>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</si>
  <si>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</si>
  <si>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</si>
  <si>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</si>
  <si>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</si>
  <si>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</si>
  <si>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</si>
  <si>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</si>
  <si>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</si>
  <si>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</si>
  <si>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</si>
  <si>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</si>
  <si>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</si>
  <si>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</si>
  <si>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</si>
  <si>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</si>
  <si>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</si>
  <si>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</si>
  <si>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</si>
  <si>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</si>
  <si>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</si>
  <si>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</si>
  <si>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</si>
  <si>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</si>
  <si>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</si>
  <si>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</si>
  <si>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</si>
  <si>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</si>
  <si>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</si>
  <si>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</si>
  <si>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</si>
  <si>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</si>
  <si>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</si>
  <si>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</si>
  <si>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</si>
  <si>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</si>
  <si>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</si>
  <si>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</si>
  <si>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</si>
  <si>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</si>
  <si>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</si>
  <si>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</si>
  <si>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</si>
  <si>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</si>
  <si>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</si>
  <si>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</si>
  <si>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</si>
  <si>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</si>
  <si>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</si>
  <si>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</si>
  <si>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</si>
  <si>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</si>
  <si>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</si>
  <si>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</si>
  <si>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</si>
  <si>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</si>
  <si>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</si>
  <si>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</si>
  <si>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</si>
  <si>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</si>
  <si>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</si>
  <si>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</si>
  <si>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</si>
  <si>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</si>
  <si>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</si>
  <si>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</si>
  <si>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</si>
  <si>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</si>
  <si>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</si>
  <si>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</si>
  <si>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</si>
  <si>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</si>
  <si>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</si>
  <si>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</si>
  <si>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</si>
  <si>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</si>
  <si>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</si>
  <si>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</si>
  <si>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</si>
  <si>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</si>
  <si>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</si>
  <si>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</si>
  <si>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</si>
  <si>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</si>
  <si>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</si>
  <si>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</si>
  <si>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</si>
  <si>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</si>
  <si>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</si>
  <si>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</si>
  <si>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</si>
  <si>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</si>
  <si>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</si>
  <si>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</si>
  <si>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</si>
  <si>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</si>
  <si>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</si>
  <si>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</si>
  <si>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</si>
  <si>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</si>
  <si>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</si>
  <si>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</si>
  <si>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</si>
  <si>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</si>
  <si>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</si>
  <si>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</si>
  <si>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</si>
  <si>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</si>
  <si>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</si>
  <si>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</si>
  <si>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</si>
  <si>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</si>
  <si>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</si>
  <si>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</si>
  <si>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</si>
  <si>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</si>
  <si>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</si>
  <si>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</si>
  <si>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</si>
  <si>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</si>
  <si>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</si>
  <si>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</si>
  <si>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</si>
  <si>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</si>
  <si>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</si>
  <si>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</si>
  <si>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</si>
  <si>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</si>
  <si>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</si>
  <si>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</si>
  <si>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</si>
  <si>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</si>
  <si>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</si>
  <si>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</si>
  <si>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</si>
  <si>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</si>
  <si>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</si>
  <si>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</si>
  <si>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</si>
  <si>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</si>
  <si>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</si>
  <si>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</si>
  <si>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</si>
  <si>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</si>
  <si>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</si>
  <si>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</si>
  <si>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</si>
  <si>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</si>
  <si>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</si>
  <si>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</si>
  <si>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</si>
  <si>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</si>
  <si>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</si>
  <si>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</si>
  <si>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</si>
  <si>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</si>
  <si>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</si>
  <si>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</si>
  <si>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</si>
  <si>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</si>
  <si>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</si>
  <si>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</si>
  <si>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</si>
  <si>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</si>
  <si>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</si>
  <si>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</si>
  <si>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</si>
  <si>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</si>
  <si>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</si>
  <si>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</si>
  <si>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</si>
  <si>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</si>
  <si>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</si>
  <si>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</si>
  <si>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</si>
  <si>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</si>
  <si>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</si>
  <si>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</si>
  <si>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</si>
  <si>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</si>
  <si>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</si>
  <si>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</si>
  <si>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</si>
  <si>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</si>
  <si>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</si>
  <si>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</si>
  <si>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</si>
  <si>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</si>
  <si>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</si>
  <si>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</si>
  <si>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</si>
  <si>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</si>
  <si>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</si>
  <si>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</si>
  <si>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</si>
  <si>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</si>
  <si>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</si>
  <si>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</si>
  <si>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</si>
  <si>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</si>
  <si>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</si>
  <si>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</si>
  <si>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</si>
  <si>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</si>
  <si>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</si>
  <si>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</si>
  <si>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</si>
  <si>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</si>
  <si>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</si>
  <si>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</si>
  <si>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</si>
  <si>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</si>
  <si>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</si>
  <si>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</si>
  <si>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</si>
  <si>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</si>
  <si>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</si>
  <si>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</si>
  <si>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</si>
  <si>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</si>
  <si>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</si>
  <si>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</si>
  <si>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</si>
  <si>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</si>
  <si>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</si>
  <si>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</si>
  <si>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</si>
  <si>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</si>
  <si>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</si>
  <si>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</si>
  <si>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</si>
  <si>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</si>
  <si>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</si>
  <si>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</si>
  <si>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</si>
  <si>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</si>
  <si>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</si>
  <si>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</si>
  <si>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</si>
  <si>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</si>
  <si>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</si>
  <si>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</si>
  <si>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</si>
  <si>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</si>
  <si>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</si>
  <si>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</si>
  <si>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</si>
  <si>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</si>
  <si>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</si>
  <si>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</si>
  <si>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</si>
  <si>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</si>
  <si>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</si>
  <si>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</si>
  <si>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</si>
  <si>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</si>
  <si>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</si>
  <si>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</si>
  <si>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</si>
  <si>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</si>
  <si>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</si>
  <si>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</si>
  <si>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</si>
  <si>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</si>
  <si>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</si>
  <si>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</si>
  <si>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</si>
  <si>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</si>
  <si>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</si>
  <si>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</si>
  <si>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</si>
  <si>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</si>
  <si>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</si>
  <si>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</si>
  <si>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</si>
  <si>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</si>
  <si>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</si>
  <si>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</si>
  <si>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</si>
  <si>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</si>
  <si>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</si>
  <si>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</si>
  <si>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</si>
  <si>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</si>
  <si>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</si>
  <si>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</si>
  <si>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</si>
  <si>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</si>
  <si>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</si>
  <si>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</si>
  <si>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</si>
  <si>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</si>
  <si>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</si>
  <si>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</si>
  <si>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</si>
  <si>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</si>
  <si>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</si>
  <si>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</si>
  <si>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</si>
  <si>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</si>
  <si>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</si>
  <si>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</si>
  <si>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</si>
  <si>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</si>
  <si>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</si>
  <si>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</si>
  <si>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</si>
  <si>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</si>
  <si>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</si>
  <si>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</si>
  <si>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</si>
  <si>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</si>
  <si>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</si>
  <si>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</si>
  <si>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</si>
  <si>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</si>
  <si>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</si>
  <si>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</si>
  <si>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</si>
  <si>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</si>
  <si>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</si>
  <si>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</si>
  <si>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</si>
  <si>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</si>
  <si>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</si>
  <si>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</si>
  <si>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</si>
  <si>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</si>
  <si>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</si>
  <si>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</si>
  <si>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</si>
  <si>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</si>
  <si>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</si>
  <si>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</si>
  <si>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</si>
  <si>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</si>
  <si>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</si>
  <si>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</si>
  <si>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</si>
  <si>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</si>
  <si>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</si>
  <si>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</si>
  <si>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</si>
  <si>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</si>
  <si>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</si>
  <si>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</si>
  <si>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</si>
  <si>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</si>
  <si>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</si>
  <si>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</si>
  <si>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</si>
  <si>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</si>
  <si>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</si>
  <si>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</si>
  <si>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</si>
  <si>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</si>
  <si>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</si>
  <si>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</si>
  <si>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</si>
  <si>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</si>
  <si>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</si>
  <si>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</si>
  <si>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</si>
  <si>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</si>
  <si>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</si>
  <si>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</si>
  <si>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</si>
  <si>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</si>
  <si>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</si>
  <si>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</si>
  <si>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</si>
  <si>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</si>
  <si>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</si>
  <si>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</si>
  <si>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</si>
  <si>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</si>
  <si>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</si>
  <si>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</si>
  <si>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</si>
  <si>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</si>
  <si>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</si>
  <si>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</si>
  <si>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</si>
  <si>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</si>
  <si>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</si>
  <si>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</si>
  <si>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</si>
  <si>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</si>
  <si>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</si>
  <si>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</si>
  <si>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</si>
  <si>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</si>
  <si>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</si>
  <si>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</si>
  <si>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</si>
  <si>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</si>
  <si>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</si>
  <si>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</si>
  <si>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</si>
  <si>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</si>
  <si>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</si>
  <si>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</si>
  <si>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</si>
  <si>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</si>
  <si>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</si>
  <si>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</si>
  <si>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</si>
  <si>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</si>
  <si>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</si>
  <si>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</si>
  <si>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</si>
  <si>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</si>
  <si>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</si>
  <si>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</si>
  <si>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</si>
  <si>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</si>
  <si>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</si>
  <si>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</si>
  <si>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</si>
  <si>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</si>
  <si>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</si>
  <si>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</si>
  <si>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</si>
  <si>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</si>
  <si>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</si>
  <si>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</si>
  <si>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</si>
  <si>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</si>
  <si>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</si>
  <si>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</si>
  <si>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</si>
  <si>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</si>
  <si>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</si>
  <si>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</si>
  <si>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</si>
  <si>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</si>
  <si>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</si>
  <si>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</si>
  <si>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</si>
  <si>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</si>
  <si>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</si>
  <si>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</si>
  <si>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</si>
  <si>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</si>
  <si>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</si>
  <si>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</si>
  <si>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</si>
  <si>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</si>
  <si>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</si>
  <si>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</si>
  <si>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</si>
  <si>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</si>
  <si>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</si>
  <si>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</si>
  <si>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</si>
  <si>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</si>
  <si>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</si>
  <si>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</si>
  <si>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</si>
  <si>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</si>
  <si>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</si>
  <si>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</si>
  <si>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</si>
  <si>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</si>
  <si>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</si>
  <si>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</si>
  <si>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</si>
  <si>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</si>
  <si>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</si>
  <si>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</si>
  <si>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</si>
  <si>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</si>
  <si>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</si>
  <si>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</si>
  <si>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</si>
  <si>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</si>
  <si>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</si>
  <si>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</si>
  <si>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</si>
  <si>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</si>
  <si>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</si>
  <si>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</si>
  <si>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</si>
  <si>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</si>
  <si>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</si>
  <si>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</si>
  <si>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</si>
  <si>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</si>
  <si>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</si>
  <si>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</si>
  <si>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</si>
  <si>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</si>
  <si>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</si>
  <si>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</si>
  <si>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</si>
  <si>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</si>
  <si>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</si>
  <si>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</si>
  <si>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</si>
  <si>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</si>
  <si>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</si>
  <si>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</si>
  <si>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</si>
  <si>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</si>
  <si>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</si>
  <si>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</si>
  <si>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</si>
  <si>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</si>
  <si>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</si>
  <si>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</si>
  <si>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</si>
  <si>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</si>
  <si>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</si>
  <si>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</si>
  <si>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</si>
  <si>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</si>
  <si>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</si>
  <si>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</si>
  <si>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</si>
  <si>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</si>
  <si>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</si>
  <si>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</si>
  <si>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</si>
  <si>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</si>
  <si>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</si>
  <si>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</si>
  <si>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</si>
  <si>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</si>
  <si>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</si>
  <si>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</si>
  <si>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</si>
  <si>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</si>
  <si>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</si>
  <si>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</si>
  <si>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</si>
  <si>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</si>
  <si>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</si>
  <si>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</si>
  <si>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</si>
  <si>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</si>
  <si>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</si>
  <si>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</si>
  <si>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</si>
  <si>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</si>
  <si>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</si>
  <si>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</si>
  <si>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</si>
  <si>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</si>
  <si>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</si>
  <si>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</si>
  <si>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</si>
  <si>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</si>
  <si>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</si>
  <si>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</si>
  <si>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</si>
  <si>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</si>
  <si>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</si>
  <si>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</si>
  <si>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</si>
  <si>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</si>
  <si>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</si>
  <si>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</si>
  <si>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</si>
  <si>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</si>
  <si>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</si>
  <si>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</si>
  <si>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</si>
  <si>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</si>
  <si>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</si>
  <si>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</si>
  <si>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</si>
  <si>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</si>
  <si>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</si>
  <si>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</si>
  <si>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</si>
  <si>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</si>
  <si>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</si>
  <si>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</si>
  <si>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</si>
  <si>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</si>
  <si>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</si>
  <si>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</si>
  <si>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</si>
  <si>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</si>
  <si>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</si>
  <si>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</si>
  <si>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</si>
  <si>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</si>
  <si>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</si>
  <si>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</si>
  <si>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</si>
  <si>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</si>
  <si>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</si>
  <si>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</si>
  <si>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</si>
  <si>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</si>
  <si>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</si>
  <si>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</si>
  <si>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</si>
  <si>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</si>
  <si>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</si>
  <si>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</si>
  <si>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</si>
  <si>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</si>
  <si>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</si>
  <si>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</si>
  <si>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</si>
  <si>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</si>
  <si>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</si>
  <si>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</si>
  <si>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</si>
  <si>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</si>
  <si>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</si>
  <si>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</si>
  <si>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</si>
  <si>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</si>
  <si>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</si>
  <si>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</si>
  <si>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</si>
  <si>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</si>
  <si>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</si>
  <si>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</si>
  <si>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</si>
  <si>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</si>
  <si>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</si>
  <si>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</si>
  <si>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</si>
  <si>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</si>
  <si>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</si>
  <si>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</si>
  <si>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</si>
  <si>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</si>
  <si>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</si>
  <si>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</si>
  <si>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</si>
  <si>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</si>
  <si>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</si>
  <si>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</si>
  <si>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</si>
  <si>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</si>
  <si>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</si>
  <si>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</si>
  <si>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</si>
  <si>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</si>
  <si>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</si>
  <si>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</si>
  <si>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</si>
  <si>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</si>
  <si>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</si>
  <si>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</si>
  <si>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</si>
  <si>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</si>
  <si>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</si>
  <si>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</si>
  <si>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</si>
  <si>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</si>
  <si>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</si>
  <si>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</si>
  <si>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</si>
  <si>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</si>
  <si>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</si>
  <si>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</si>
  <si>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</si>
  <si>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</si>
  <si>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</si>
  <si>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</si>
  <si>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</si>
  <si>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</si>
  <si>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</si>
  <si>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</si>
  <si>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</si>
  <si>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</si>
  <si>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</si>
  <si>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</si>
  <si>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</si>
  <si>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</si>
  <si>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</si>
  <si>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</si>
  <si>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</si>
  <si>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</si>
  <si>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</si>
  <si>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</si>
  <si>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</si>
  <si>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</si>
  <si>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</si>
  <si>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</si>
  <si>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</si>
  <si>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</si>
  <si>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</si>
  <si>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</si>
  <si>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</si>
  <si>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</si>
  <si>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</si>
  <si>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</si>
  <si>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</si>
  <si>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</si>
  <si>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</si>
  <si>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</si>
  <si>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</si>
  <si>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</si>
  <si>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</si>
  <si>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</si>
  <si>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</si>
  <si>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</si>
  <si>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</si>
  <si>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</si>
  <si>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</si>
  <si>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</si>
  <si>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</si>
  <si>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</si>
  <si>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</si>
  <si>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</si>
  <si>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</si>
  <si>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</si>
  <si>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</si>
  <si>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</si>
  <si>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</si>
  <si>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</si>
  <si>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</si>
  <si>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</si>
  <si>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</si>
  <si>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</si>
  <si>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</si>
  <si>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</si>
  <si>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</si>
  <si>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</si>
  <si>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</si>
  <si>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</si>
  <si>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</si>
  <si>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</si>
  <si>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</si>
  <si>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</si>
  <si>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</si>
  <si>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</si>
  <si>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</si>
  <si>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</si>
  <si>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</si>
  <si>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</si>
  <si>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</si>
  <si>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</si>
  <si>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</si>
  <si>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</si>
  <si>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</si>
  <si>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</si>
  <si>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</si>
  <si>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</si>
  <si>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</si>
  <si>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</si>
  <si>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</si>
  <si>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</si>
  <si>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</si>
  <si>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</si>
  <si>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</si>
  <si>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</si>
  <si>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</si>
  <si>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</si>
  <si>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</si>
  <si>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</si>
  <si>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</si>
  <si>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</si>
  <si>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</si>
  <si>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</si>
  <si>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</si>
  <si>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</si>
  <si>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</si>
  <si>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</si>
  <si>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</si>
  <si>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</si>
  <si>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</si>
  <si>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</si>
  <si>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</si>
  <si>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</si>
  <si>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</si>
  <si>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</si>
  <si>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</si>
  <si>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</si>
  <si>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</si>
  <si>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</si>
  <si>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</si>
  <si>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</si>
  <si>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</si>
  <si>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</si>
  <si>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</si>
  <si>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</si>
  <si>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</si>
  <si>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</si>
  <si>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</si>
  <si>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</si>
  <si>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</si>
  <si>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</si>
  <si>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</si>
  <si>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</si>
  <si>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</si>
  <si>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</si>
  <si>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</si>
  <si>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</si>
  <si>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</si>
  <si>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</si>
  <si>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</si>
  <si>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</si>
  <si>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</si>
  <si>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</si>
  <si>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</si>
  <si>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</si>
  <si>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</si>
  <si>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</si>
  <si>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</si>
  <si>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</si>
  <si>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</si>
  <si>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</si>
  <si>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</si>
  <si>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</si>
  <si>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</si>
  <si>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</si>
  <si>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</si>
  <si>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</si>
  <si>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</si>
  <si>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</si>
  <si>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</si>
  <si>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</si>
  <si>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</si>
  <si>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</si>
  <si>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</si>
  <si>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</si>
  <si>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</si>
  <si>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</si>
  <si>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</si>
  <si>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</si>
  <si>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</si>
  <si>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</si>
  <si>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</si>
  <si>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</si>
  <si>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</si>
  <si>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</si>
  <si>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</si>
  <si>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</si>
  <si>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</si>
  <si>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</si>
  <si>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</si>
  <si>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</si>
  <si>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</si>
  <si>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</si>
  <si>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</si>
  <si>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</si>
  <si>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</si>
  <si>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</si>
  <si>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</si>
  <si>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</si>
  <si>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</si>
  <si>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</si>
  <si>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</si>
  <si>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</si>
  <si>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</si>
  <si>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</si>
  <si>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</si>
  <si>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</si>
  <si>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</si>
  <si>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</si>
  <si>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</si>
  <si>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</si>
  <si>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</si>
  <si>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</si>
  <si>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</si>
  <si>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</si>
  <si>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</si>
  <si>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</si>
  <si>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</si>
  <si>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</si>
  <si>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</si>
  <si>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</si>
  <si>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</si>
  <si>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</si>
  <si>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</si>
  <si>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</si>
  <si>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</si>
  <si>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</si>
  <si>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</si>
  <si>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</si>
  <si>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</si>
  <si>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</si>
  <si>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</si>
  <si>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</si>
  <si>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</si>
  <si>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</si>
  <si>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</si>
  <si>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</si>
  <si>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</si>
  <si>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</si>
  <si>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</si>
  <si>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</si>
  <si>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</si>
  <si>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</si>
  <si>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</si>
  <si>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</si>
  <si>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</si>
  <si>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</si>
  <si>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</si>
  <si>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</si>
  <si>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</si>
  <si>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</si>
  <si>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</si>
  <si>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</si>
  <si>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</si>
  <si>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</si>
  <si>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</si>
  <si>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</si>
  <si>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</si>
  <si>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</si>
  <si>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</si>
  <si>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</si>
  <si>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</si>
  <si>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</si>
  <si>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</si>
  <si>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</si>
  <si>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</si>
  <si>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</si>
  <si>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</si>
  <si>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</si>
  <si>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</si>
  <si>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</si>
  <si>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</si>
  <si>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</si>
  <si>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</si>
  <si>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</si>
  <si>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</si>
  <si>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</si>
  <si>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</si>
  <si>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</si>
  <si>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</si>
  <si>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</si>
  <si>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</si>
  <si>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</si>
  <si>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</si>
  <si>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</si>
  <si>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</si>
  <si>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</si>
  <si>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</si>
  <si>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</si>
  <si>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</si>
  <si>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</si>
  <si>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</si>
  <si>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</si>
  <si>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</si>
  <si>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</si>
  <si>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</si>
  <si>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</si>
  <si>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</si>
  <si>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</si>
  <si>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</si>
  <si>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</si>
  <si>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</si>
  <si>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</si>
  <si>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</si>
  <si>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</si>
  <si>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</si>
  <si>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</si>
  <si>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</si>
  <si>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</si>
  <si>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</si>
  <si>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</si>
  <si>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</si>
  <si>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</si>
  <si>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</si>
  <si>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</si>
  <si>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</si>
  <si>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</si>
  <si>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</si>
  <si>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</si>
  <si>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</si>
  <si>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</si>
  <si>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</si>
  <si>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</si>
  <si>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</si>
  <si>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</si>
  <si>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</si>
  <si>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</si>
  <si>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</si>
  <si>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</si>
  <si>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</si>
  <si>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</si>
  <si>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</si>
  <si>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</si>
  <si>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</si>
  <si>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</si>
  <si>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</si>
  <si>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</si>
  <si>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</si>
  <si>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</si>
  <si>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</si>
  <si>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</si>
  <si>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</si>
  <si>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</si>
  <si>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</si>
  <si>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</si>
  <si>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</si>
  <si>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</si>
  <si>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</si>
  <si>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</si>
  <si>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</si>
  <si>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</si>
  <si>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</si>
  <si>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</si>
  <si>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</si>
  <si>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</si>
  <si>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</si>
  <si>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</si>
  <si>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</si>
  <si>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</si>
  <si>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</si>
  <si>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</si>
  <si>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</si>
  <si>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</si>
  <si>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</si>
  <si>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</si>
  <si>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</si>
  <si>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</si>
  <si>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</si>
  <si>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</si>
  <si>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</si>
  <si>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</si>
  <si>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</si>
  <si>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</si>
  <si>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</si>
  <si>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</si>
  <si>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</si>
  <si>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</si>
  <si>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</si>
  <si>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</si>
  <si>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</si>
  <si>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</si>
  <si>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</si>
  <si>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</si>
  <si>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</si>
  <si>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</si>
  <si>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</si>
  <si>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</si>
  <si>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</si>
  <si>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</si>
  <si>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</si>
  <si>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</si>
  <si>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</si>
  <si>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</si>
  <si>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</si>
  <si>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</si>
  <si>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</si>
  <si>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</si>
  <si>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</si>
  <si>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</si>
  <si>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</si>
  <si>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</si>
  <si>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</si>
  <si>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</si>
  <si>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</si>
  <si>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</si>
  <si>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</si>
  <si>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</si>
  <si>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</si>
  <si>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</si>
  <si>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</si>
  <si>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</si>
  <si>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</si>
  <si>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</si>
  <si>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</si>
  <si>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</si>
  <si>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</si>
  <si>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</si>
  <si>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</si>
  <si>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</si>
  <si>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</si>
  <si>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</si>
  <si>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</si>
  <si>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</si>
  <si>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</si>
  <si>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</si>
  <si>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</si>
  <si>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</si>
  <si>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</si>
  <si>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</si>
  <si>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</si>
  <si>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</si>
  <si>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</si>
  <si>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</si>
  <si>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</si>
  <si>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</si>
  <si>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</si>
  <si>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</si>
  <si>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</si>
  <si>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</si>
  <si>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</si>
  <si>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</si>
  <si>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</si>
  <si>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</si>
  <si>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</si>
  <si>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</si>
  <si>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</si>
  <si>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</si>
  <si>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</si>
  <si>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</si>
  <si>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</si>
  <si>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</si>
  <si>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</si>
  <si>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</si>
  <si>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</si>
  <si>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</si>
  <si>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</si>
  <si>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</si>
  <si>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</si>
  <si>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</si>
  <si>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</si>
  <si>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</si>
  <si>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</si>
  <si>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</si>
  <si>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</si>
  <si>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</si>
  <si>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</si>
  <si>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</si>
  <si>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</si>
  <si>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</si>
  <si>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</si>
  <si>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</si>
  <si>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</si>
  <si>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</si>
  <si>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</si>
  <si>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</si>
  <si>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</si>
  <si>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</si>
  <si>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</si>
  <si>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</si>
  <si>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</si>
  <si>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</si>
  <si>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</si>
  <si>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</si>
  <si>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</si>
  <si>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</si>
  <si>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</si>
  <si>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</si>
  <si>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</si>
  <si>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</si>
  <si>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</si>
  <si>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</si>
  <si>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</si>
  <si>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</si>
  <si>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</si>
  <si>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</si>
  <si>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</si>
  <si>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</si>
  <si>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</si>
  <si>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</si>
  <si>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</si>
  <si>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</si>
  <si>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</si>
  <si>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</si>
  <si>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</si>
  <si>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</si>
  <si>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</si>
  <si>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</si>
  <si>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</si>
  <si>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</si>
  <si>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</si>
  <si>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</si>
  <si>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</si>
  <si>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</si>
  <si>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</si>
  <si>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</si>
  <si>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</si>
  <si>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</si>
  <si>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</si>
  <si>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</si>
  <si>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</si>
  <si>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</si>
  <si>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</si>
  <si>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</si>
  <si>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</si>
  <si>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</si>
  <si>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</si>
  <si>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</si>
  <si>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</si>
  <si>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</si>
  <si>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</si>
  <si>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</si>
  <si>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</si>
  <si>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</si>
  <si>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</si>
  <si>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</si>
  <si>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</si>
  <si>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</si>
  <si>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</si>
  <si>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</si>
  <si>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</si>
  <si>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</si>
  <si>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</si>
  <si>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</si>
  <si>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</si>
  <si>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</si>
  <si>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</si>
  <si>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</si>
  <si>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</si>
  <si>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</si>
  <si>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</si>
  <si>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</si>
  <si>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</si>
  <si>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</si>
  <si>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</si>
  <si>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</si>
  <si>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</si>
  <si>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</si>
  <si>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</si>
  <si>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</si>
  <si>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</si>
  <si>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</si>
  <si>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</si>
  <si>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</si>
  <si>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</si>
  <si>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</si>
  <si>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</si>
  <si>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</si>
  <si>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</si>
  <si>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</si>
  <si>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</si>
  <si>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</si>
  <si>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</si>
  <si>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</si>
  <si>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</si>
  <si>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</si>
  <si>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</si>
  <si>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</si>
  <si>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</si>
  <si>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</si>
  <si>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</si>
  <si>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</si>
  <si>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</si>
  <si>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</si>
  <si>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</si>
  <si>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</si>
  <si>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</si>
  <si>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</si>
  <si>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</si>
  <si>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</si>
  <si>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</si>
  <si>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</si>
  <si>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</si>
  <si>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</si>
  <si>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</si>
  <si>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</si>
  <si>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</si>
  <si>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</si>
  <si>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</si>
  <si>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</si>
  <si>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</si>
  <si>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</si>
  <si>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</si>
  <si>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</si>
  <si>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</si>
  <si>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</si>
  <si>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</si>
  <si>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</si>
  <si>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</si>
  <si>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</si>
  <si>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</si>
  <si>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</si>
  <si>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</si>
  <si>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</si>
  <si>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</si>
  <si>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</si>
  <si>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</si>
  <si>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</si>
  <si>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</si>
  <si>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</si>
  <si>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</si>
  <si>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</si>
  <si>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</si>
  <si>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</si>
  <si>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</si>
  <si>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</si>
  <si>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</si>
  <si>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</si>
  <si>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</si>
  <si>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</si>
  <si>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</si>
  <si>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</si>
  <si>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</si>
  <si>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</si>
  <si>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</si>
  <si>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</si>
  <si>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</si>
  <si>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</si>
  <si>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</si>
  <si>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</si>
  <si>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</si>
  <si>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</si>
  <si>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</si>
  <si>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</si>
  <si>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</si>
  <si>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</si>
  <si>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</si>
  <si>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</si>
  <si>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</si>
  <si>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</si>
  <si>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</si>
  <si>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</si>
  <si>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</si>
  <si>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</si>
  <si>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</si>
  <si>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</si>
  <si>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</si>
  <si>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</si>
  <si>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</si>
  <si>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</si>
  <si>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</si>
  <si>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</si>
  <si>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</si>
  <si>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</si>
  <si>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</si>
  <si>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</si>
  <si>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</si>
  <si>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</si>
  <si>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</si>
  <si>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</si>
  <si>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</si>
  <si>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</si>
  <si>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</si>
  <si>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</si>
  <si>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</si>
  <si>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</si>
  <si>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</si>
  <si>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</si>
  <si>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</si>
  <si>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</si>
  <si>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</si>
  <si>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</si>
  <si>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</si>
  <si>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</si>
  <si>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</si>
  <si>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</si>
  <si>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</si>
  <si>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</si>
  <si>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</si>
  <si>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</si>
  <si>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</si>
  <si>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</si>
  <si>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</si>
  <si>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</si>
  <si>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</si>
  <si>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</si>
  <si>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</si>
  <si>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</si>
  <si>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</si>
  <si>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</si>
  <si>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</si>
  <si>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</si>
  <si>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</si>
  <si>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</si>
  <si>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</si>
  <si>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</si>
  <si>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</si>
  <si>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</si>
  <si>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</si>
  <si>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</si>
  <si>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</si>
  <si>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</si>
  <si>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</si>
  <si>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</si>
  <si>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</si>
  <si>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</si>
  <si>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</si>
  <si>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</si>
  <si>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</si>
  <si>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</si>
  <si>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</si>
  <si>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</si>
  <si>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</si>
  <si>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</si>
  <si>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</si>
  <si>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</si>
  <si>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</si>
  <si>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</si>
  <si>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</si>
  <si>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</si>
  <si>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</si>
  <si>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</si>
  <si>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</si>
  <si>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</si>
  <si>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</si>
  <si>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</si>
  <si>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</si>
  <si>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</si>
  <si>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</si>
  <si>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</si>
  <si>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</si>
  <si>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</si>
  <si>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</si>
  <si>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</si>
  <si>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</si>
  <si>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</si>
  <si>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</si>
  <si>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</si>
  <si>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</si>
  <si>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</si>
  <si>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</si>
  <si>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</si>
  <si>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</si>
  <si>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</si>
  <si>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</si>
  <si>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</si>
  <si>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</si>
  <si>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</si>
  <si>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</si>
  <si>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</si>
  <si>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</si>
  <si>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</si>
  <si>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</si>
  <si>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</si>
  <si>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</si>
  <si>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</si>
  <si>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</si>
  <si>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</si>
  <si>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</si>
  <si>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</si>
  <si>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</si>
  <si>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</si>
  <si>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</si>
  <si>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</si>
  <si>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</si>
  <si>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</si>
  <si>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</si>
  <si>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</si>
  <si>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</si>
  <si>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</si>
  <si>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</si>
  <si>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</si>
  <si>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</si>
  <si>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</si>
  <si>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</si>
  <si>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</si>
  <si>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</si>
  <si>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</si>
  <si>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</si>
  <si>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</si>
  <si>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</si>
  <si>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</si>
  <si>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</si>
  <si>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</si>
  <si>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</si>
  <si>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</si>
  <si>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</si>
  <si>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</si>
  <si>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</si>
  <si>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</si>
  <si>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</si>
  <si>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</si>
  <si>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</si>
  <si>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</si>
  <si>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</si>
  <si>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</si>
  <si>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</si>
  <si>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</si>
  <si>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</si>
  <si>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</si>
  <si>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</si>
  <si>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</si>
  <si>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</si>
  <si>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</si>
  <si>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</si>
  <si>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</si>
  <si>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</si>
  <si>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</si>
  <si>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</si>
  <si>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</si>
  <si>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</si>
  <si>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</si>
  <si>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</si>
  <si>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</si>
  <si>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</si>
  <si>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</si>
  <si>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</si>
  <si>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</si>
  <si>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</si>
  <si>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</si>
  <si>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</si>
  <si>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</si>
  <si>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</si>
  <si>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</si>
  <si>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</si>
  <si>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</si>
  <si>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</si>
  <si>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</si>
  <si>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</si>
  <si>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</si>
  <si>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</si>
  <si>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</si>
  <si>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</si>
  <si>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</si>
  <si>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</si>
  <si>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</si>
  <si>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</si>
  <si>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</si>
  <si>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</si>
  <si>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</si>
  <si>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</si>
  <si>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</si>
  <si>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</si>
  <si>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</si>
  <si>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</si>
  <si>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</si>
  <si>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</si>
  <si>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</si>
  <si>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</si>
  <si>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</si>
  <si>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</si>
  <si>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</si>
  <si>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</si>
  <si>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</si>
  <si>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</si>
  <si>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</si>
  <si>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</si>
  <si>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</si>
  <si>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</si>
  <si>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</si>
  <si>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</si>
  <si>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</si>
  <si>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</si>
  <si>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</si>
  <si>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</si>
  <si>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</si>
  <si>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</si>
  <si>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</si>
  <si>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</si>
  <si>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</si>
  <si>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</si>
  <si>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</si>
  <si>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</si>
  <si>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</si>
  <si>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</si>
  <si>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</si>
  <si>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</si>
  <si>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</si>
  <si>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</si>
  <si>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</si>
  <si>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</si>
  <si>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</si>
  <si>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</si>
  <si>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</si>
  <si>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</si>
  <si>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</si>
  <si>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</si>
  <si>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</si>
  <si>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</si>
  <si>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</si>
  <si>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</si>
  <si>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</si>
  <si>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</si>
  <si>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</si>
  <si>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</si>
  <si>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</si>
  <si>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</si>
  <si>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</si>
  <si>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</si>
  <si>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</si>
  <si>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</si>
  <si>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</si>
  <si>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</si>
  <si>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</si>
  <si>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</si>
  <si>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</si>
  <si>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</si>
  <si>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</si>
  <si>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</si>
  <si>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</si>
  <si>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</si>
  <si>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</si>
  <si>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</si>
  <si>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</si>
  <si>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</si>
  <si>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</si>
  <si>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</si>
  <si>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</si>
  <si>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</si>
  <si>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</si>
  <si>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</si>
  <si>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</si>
  <si>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</si>
  <si>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</si>
  <si>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</si>
  <si>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</si>
  <si>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</si>
  <si>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</si>
  <si>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</si>
  <si>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</si>
  <si>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</si>
  <si>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</si>
  <si>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</si>
  <si>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</si>
  <si>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</si>
  <si>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</si>
  <si>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</si>
  <si>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</si>
  <si>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</si>
  <si>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</si>
  <si>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</si>
  <si>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</si>
  <si>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</si>
  <si>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</si>
  <si>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</si>
  <si>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</si>
  <si>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</si>
  <si>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</si>
  <si>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</si>
  <si>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</si>
  <si>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</si>
  <si>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</si>
  <si>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</si>
  <si>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</si>
  <si>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</si>
  <si>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</si>
  <si>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</si>
  <si>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</si>
  <si>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</si>
  <si>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</si>
  <si>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</si>
  <si>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</si>
  <si>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</si>
  <si>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</si>
  <si>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</si>
  <si>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</si>
  <si>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</si>
  <si>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</si>
  <si>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</si>
  <si>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</si>
  <si>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</si>
  <si>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</si>
  <si>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</si>
  <si>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</si>
  <si>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</si>
  <si>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</si>
  <si>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</si>
  <si>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</si>
  <si>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</si>
  <si>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</si>
  <si>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</si>
  <si>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</si>
  <si>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</si>
  <si>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</si>
  <si>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</si>
  <si>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</si>
  <si>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</si>
  <si>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</si>
  <si>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</si>
  <si>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</si>
  <si>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</si>
  <si>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</si>
  <si>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</si>
  <si>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</si>
  <si>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</si>
  <si>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</si>
  <si>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</si>
  <si>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</si>
  <si>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</si>
  <si>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</si>
  <si>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</si>
  <si>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</si>
  <si>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</si>
  <si>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</si>
  <si>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</si>
  <si>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</si>
  <si>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</si>
  <si>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</si>
  <si>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</si>
  <si>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</si>
  <si>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</si>
  <si>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</si>
  <si>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</si>
  <si>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</si>
  <si>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</si>
  <si>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</si>
  <si>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</si>
  <si>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</si>
  <si>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</si>
  <si>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</si>
  <si>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</si>
  <si>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</si>
  <si>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</si>
  <si>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</si>
  <si>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</si>
  <si>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</si>
  <si>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</si>
  <si>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</si>
  <si>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</si>
  <si>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</si>
  <si>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</si>
  <si>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</si>
  <si>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</si>
  <si>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</si>
  <si>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</si>
  <si>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</si>
  <si>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</si>
  <si>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</si>
  <si>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</si>
  <si>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</si>
  <si>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</si>
  <si>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</si>
  <si>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</si>
  <si>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</si>
  <si>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</si>
  <si>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</si>
  <si>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</si>
  <si>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</si>
  <si>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</si>
  <si>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</si>
  <si>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</si>
  <si>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</si>
  <si>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</si>
  <si>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</si>
  <si>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</si>
  <si>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</si>
  <si>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</si>
  <si>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</si>
  <si>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</si>
  <si>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</si>
  <si>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</si>
  <si>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</si>
  <si>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</si>
  <si>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</si>
  <si>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</si>
  <si>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</si>
  <si>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</si>
  <si>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</si>
  <si>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</si>
  <si>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</si>
  <si>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</si>
  <si>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</si>
  <si>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</si>
  <si>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</si>
  <si>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</si>
  <si>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</si>
  <si>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</si>
  <si>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</si>
  <si>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</si>
  <si>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</si>
  <si>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</si>
  <si>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</si>
  <si>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</si>
  <si>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</si>
  <si>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</si>
  <si>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</si>
  <si>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</si>
  <si>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</si>
  <si>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</si>
  <si>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</si>
  <si>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</si>
  <si>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</si>
  <si>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</si>
  <si>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</si>
  <si>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</si>
  <si>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</si>
  <si>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</si>
  <si>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</si>
  <si>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</si>
  <si>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</si>
  <si>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</si>
  <si>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</si>
  <si>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</si>
  <si>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</si>
  <si>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</si>
  <si>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</si>
  <si>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</si>
  <si>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</si>
  <si>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</si>
  <si>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</si>
  <si>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</si>
  <si>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</si>
  <si>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</si>
  <si>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</si>
  <si>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</si>
  <si>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</si>
  <si>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</si>
  <si>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</si>
  <si>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</si>
  <si>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</si>
  <si>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</si>
  <si>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</si>
  <si>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</si>
  <si>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</si>
  <si>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</si>
  <si>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</si>
  <si>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</si>
  <si>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</si>
  <si>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</si>
  <si>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</si>
  <si>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</si>
  <si>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</si>
  <si>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</si>
  <si>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</si>
  <si>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</si>
  <si>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</si>
  <si>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</si>
  <si>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</si>
  <si>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</si>
  <si>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</si>
  <si>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</si>
  <si>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</si>
  <si>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</si>
  <si>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</si>
  <si>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</si>
  <si>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</si>
  <si>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</si>
  <si>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</si>
  <si>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</si>
  <si>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</si>
  <si>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</si>
  <si>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</si>
  <si>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</si>
  <si>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</si>
  <si>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</si>
  <si>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</si>
  <si>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</si>
  <si>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</si>
  <si>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</si>
  <si>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</si>
  <si>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</si>
  <si>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</si>
  <si>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</si>
  <si>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</si>
  <si>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</si>
  <si>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</si>
  <si>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</si>
  <si>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</si>
  <si>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</si>
  <si>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</si>
  <si>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</si>
  <si>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</si>
  <si>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</si>
  <si>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</si>
  <si>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</si>
  <si>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</si>
  <si>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</si>
  <si>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</si>
  <si>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</si>
  <si>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</si>
  <si>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</si>
  <si>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</si>
  <si>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</si>
  <si>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</si>
  <si>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</si>
  <si>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</si>
  <si>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</si>
  <si>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</si>
  <si>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</si>
  <si>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</si>
  <si>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</si>
  <si>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</si>
  <si>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</si>
  <si>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</si>
  <si>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</si>
  <si>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</si>
  <si>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</si>
  <si>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</si>
  <si>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</si>
  <si>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</si>
  <si>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</si>
  <si>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</si>
  <si>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</si>
  <si>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</si>
  <si>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</si>
  <si>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</si>
  <si>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</si>
  <si>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</si>
  <si>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</si>
  <si>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</si>
  <si>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</si>
  <si>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</si>
  <si>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</si>
  <si>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</si>
  <si>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</si>
  <si>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</si>
  <si>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</si>
  <si>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</si>
  <si>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</si>
  <si>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</si>
  <si>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</si>
  <si>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</si>
  <si>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</si>
  <si>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</si>
  <si>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</si>
  <si>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</si>
  <si>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</si>
  <si>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</si>
  <si>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</si>
  <si>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</si>
  <si>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</si>
  <si>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</si>
  <si>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</si>
  <si>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</si>
  <si>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</si>
  <si>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</si>
  <si>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</si>
  <si>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</si>
  <si>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</si>
  <si>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</si>
  <si>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</si>
  <si>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</si>
  <si>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</si>
  <si>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</si>
  <si>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</si>
  <si>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</si>
  <si>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</si>
  <si>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</si>
  <si>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</si>
  <si>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</si>
  <si>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</si>
  <si>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</si>
  <si>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</si>
  <si>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</si>
  <si>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</si>
  <si>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</si>
  <si>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</si>
  <si>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</si>
  <si>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</si>
  <si>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</si>
  <si>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</si>
  <si>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</si>
  <si>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</si>
  <si>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</si>
  <si>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</si>
  <si>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</si>
  <si>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</si>
  <si>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</si>
  <si>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</si>
  <si>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</si>
  <si>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</si>
  <si>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</si>
  <si>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</si>
  <si>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</si>
  <si>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</si>
  <si>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</si>
  <si>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</si>
  <si>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</si>
  <si>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</si>
  <si>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</si>
  <si>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</si>
  <si>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</si>
  <si>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</si>
  <si>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</si>
  <si>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</si>
  <si>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</si>
  <si>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</si>
  <si>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</si>
  <si>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</si>
  <si>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</si>
  <si>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</si>
  <si>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</si>
  <si>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</si>
  <si>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</si>
  <si>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</si>
  <si>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</si>
  <si>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</si>
  <si>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</si>
  <si>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</si>
  <si>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</si>
  <si>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</si>
  <si>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</si>
  <si>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</si>
  <si>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</si>
  <si>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</si>
  <si>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</si>
  <si>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</si>
  <si>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</si>
  <si>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</si>
  <si>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</si>
  <si>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</si>
  <si>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</si>
  <si>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</si>
  <si>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</si>
  <si>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</si>
  <si>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</si>
  <si>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</si>
  <si>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</si>
  <si>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</si>
  <si>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</si>
  <si>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</si>
  <si>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</si>
  <si>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</si>
  <si>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</si>
  <si>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</si>
  <si>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</si>
  <si>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</si>
  <si>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</si>
  <si>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</si>
  <si>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</si>
  <si>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</si>
  <si>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</si>
  <si>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</si>
  <si>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</si>
  <si>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</si>
  <si>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</si>
  <si>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</si>
  <si>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</si>
  <si>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</si>
  <si>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</si>
  <si>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</si>
  <si>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</si>
  <si>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</si>
  <si>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</si>
  <si>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</si>
  <si>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</si>
  <si>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</si>
  <si>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</si>
  <si>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</si>
  <si>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</si>
  <si>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</si>
  <si>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</si>
  <si>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</si>
  <si>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</si>
  <si>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</si>
  <si>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</si>
  <si>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</si>
  <si>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</si>
  <si>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</si>
  <si>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</si>
  <si>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</si>
  <si>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</si>
  <si>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</si>
  <si>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</si>
  <si>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</si>
  <si>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</si>
  <si>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</si>
  <si>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</si>
  <si>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</si>
  <si>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</si>
  <si>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</si>
  <si>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</si>
  <si>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</si>
  <si>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</si>
  <si>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</si>
  <si>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</si>
  <si>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</si>
  <si>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</si>
  <si>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</si>
  <si>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</si>
  <si>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</si>
  <si>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</si>
  <si>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</si>
  <si>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</si>
  <si>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</si>
  <si>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</si>
  <si>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</si>
  <si>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</si>
  <si>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</si>
  <si>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</si>
  <si>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</si>
  <si>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</si>
  <si>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</si>
  <si>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</si>
  <si>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</si>
  <si>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</si>
  <si>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</si>
  <si>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</si>
  <si>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</si>
  <si>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</si>
  <si>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</si>
  <si>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</si>
  <si>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</si>
  <si>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</si>
  <si>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</si>
  <si>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</si>
  <si>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</si>
  <si>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</si>
  <si>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</si>
  <si>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</si>
  <si>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</si>
  <si>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</si>
  <si>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</si>
  <si>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</si>
  <si>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</si>
  <si>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</si>
  <si>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</si>
  <si>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</si>
  <si>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</si>
  <si>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</si>
  <si>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</si>
  <si>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</si>
  <si>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</si>
  <si>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</si>
  <si>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</si>
  <si>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</si>
  <si>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</si>
  <si>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</si>
  <si>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</si>
  <si>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</si>
  <si>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</si>
  <si>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</si>
  <si>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</si>
  <si>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</si>
  <si>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</si>
  <si>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</si>
  <si>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</si>
  <si>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</si>
  <si>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</si>
  <si>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</si>
  <si>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</si>
  <si>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</si>
  <si>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</si>
  <si>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</si>
  <si>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</si>
  <si>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</si>
  <si>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</si>
  <si>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</si>
  <si>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</si>
  <si>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</si>
  <si>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</si>
  <si>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</si>
  <si>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</si>
  <si>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</si>
  <si>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</si>
  <si>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</si>
  <si>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</si>
  <si>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</si>
  <si>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</si>
  <si>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</si>
  <si>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</si>
  <si>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</si>
  <si>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</si>
  <si>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</si>
  <si>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</si>
  <si>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</si>
  <si>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</si>
  <si>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</si>
  <si>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</si>
  <si>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</si>
  <si>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</si>
  <si>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</si>
  <si>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</si>
  <si>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</si>
  <si>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</si>
  <si>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</si>
  <si>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</si>
  <si>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</si>
  <si>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</si>
  <si>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</si>
  <si>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</si>
  <si>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</si>
  <si>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</si>
  <si>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</si>
  <si>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</si>
  <si>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</si>
  <si>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</si>
  <si>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</si>
  <si>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</si>
  <si>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</si>
  <si>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</si>
  <si>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</si>
  <si>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</si>
  <si>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</si>
  <si>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</si>
  <si>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</si>
  <si>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</si>
  <si>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</si>
  <si>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</si>
  <si>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</si>
  <si>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</si>
  <si>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</si>
  <si>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</si>
  <si>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</si>
  <si>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</si>
  <si>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</si>
  <si>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</si>
  <si>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</si>
  <si>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</si>
  <si>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</si>
  <si>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</si>
  <si>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</si>
  <si>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</si>
  <si>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</si>
  <si>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</si>
  <si>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</si>
  <si>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</si>
  <si>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</si>
  <si>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</si>
  <si>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</si>
  <si>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</si>
  <si>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</si>
  <si>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</si>
  <si>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</si>
  <si>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</si>
  <si>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</si>
  <si>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</si>
  <si>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</si>
  <si>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</si>
  <si>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</si>
  <si>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</si>
  <si>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</si>
  <si>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</si>
  <si>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</si>
  <si>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</si>
  <si>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</si>
  <si>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</si>
  <si>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</si>
  <si>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</si>
  <si>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</si>
  <si>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</si>
  <si>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</si>
  <si>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</si>
  <si>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</si>
  <si>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</si>
  <si>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</si>
  <si>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</si>
  <si>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</si>
  <si>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</si>
  <si>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</si>
  <si>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</si>
  <si>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</si>
  <si>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</si>
  <si>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</si>
  <si>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</si>
  <si>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</si>
  <si>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</si>
  <si>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</si>
  <si>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</si>
  <si>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</si>
  <si>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</si>
  <si>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</si>
  <si>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</si>
  <si>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</si>
  <si>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</si>
  <si>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</si>
  <si>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</si>
  <si>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</si>
  <si>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</si>
  <si>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</si>
  <si>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</si>
  <si>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</si>
  <si>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</si>
  <si>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</si>
  <si>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</si>
  <si>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</si>
  <si>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</si>
  <si>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</si>
  <si>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</si>
  <si>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</si>
  <si>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</si>
  <si>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</si>
  <si>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</si>
  <si>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</si>
  <si>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</si>
  <si>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</si>
  <si>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</si>
  <si>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</si>
  <si>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</si>
  <si>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</si>
  <si>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</si>
  <si>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</si>
  <si>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</si>
  <si>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</si>
  <si>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</si>
  <si>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</si>
  <si>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</si>
  <si>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</si>
  <si>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</si>
  <si>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</si>
  <si>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</si>
  <si>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</si>
  <si>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</si>
  <si>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</si>
  <si>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</si>
  <si>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</si>
  <si>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</si>
  <si>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</si>
  <si>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</si>
  <si>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</si>
  <si>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</si>
  <si>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</si>
  <si>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</si>
  <si>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</si>
  <si>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</si>
  <si>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</si>
  <si>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</si>
  <si>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</si>
  <si>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</si>
  <si>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</si>
  <si>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</si>
  <si>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</si>
  <si>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</si>
  <si>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</si>
  <si>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</si>
  <si>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</si>
  <si>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</si>
  <si>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</si>
  <si>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</si>
  <si>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</si>
  <si>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</si>
  <si>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</si>
  <si>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</si>
  <si>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</si>
  <si>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</si>
  <si>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</si>
  <si>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</si>
  <si>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</si>
  <si>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</si>
  <si>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</si>
  <si>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</si>
  <si>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</si>
  <si>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</si>
  <si>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</si>
  <si>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</si>
  <si>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</si>
  <si>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</si>
  <si>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</si>
  <si>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</si>
  <si>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</si>
  <si>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</si>
  <si>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</si>
  <si>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</si>
  <si>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</si>
  <si>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</si>
  <si>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</si>
  <si>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</si>
  <si>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</si>
  <si>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</si>
  <si>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</si>
  <si>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</si>
  <si>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</si>
  <si>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</si>
  <si>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</si>
  <si>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</si>
  <si>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</si>
  <si>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</si>
  <si>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</si>
  <si>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</si>
  <si>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</si>
  <si>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</si>
  <si>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</si>
  <si>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</si>
  <si>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</si>
  <si>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</si>
  <si>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</si>
  <si>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</si>
  <si>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</si>
  <si>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</si>
  <si>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</si>
  <si>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</si>
  <si>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</si>
  <si>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</si>
  <si>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</si>
  <si>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</si>
  <si>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</si>
  <si>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</si>
  <si>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</si>
  <si>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</si>
  <si>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</si>
  <si>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</si>
  <si>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</si>
  <si>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</si>
  <si>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</si>
  <si>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</si>
  <si>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</si>
  <si>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</si>
  <si>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</si>
  <si>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</si>
  <si>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</si>
  <si>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</si>
  <si>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</si>
  <si>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</si>
  <si>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</si>
  <si>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</si>
  <si>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</si>
  <si>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</si>
  <si>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</si>
  <si>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</si>
  <si>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</si>
  <si>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</si>
  <si>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</si>
  <si>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</si>
  <si>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</si>
  <si>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</si>
  <si>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</si>
  <si>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</si>
  <si>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</si>
  <si>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</si>
  <si>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</si>
  <si>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</si>
  <si>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</si>
  <si>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</si>
  <si>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</si>
  <si>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</si>
  <si>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</si>
  <si>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</si>
  <si>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</si>
  <si>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</si>
  <si>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</si>
  <si>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</si>
  <si>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</si>
  <si>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</si>
  <si>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</si>
  <si>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</si>
  <si>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</si>
  <si>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</si>
  <si>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</si>
  <si>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</si>
  <si>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</si>
  <si>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</si>
  <si>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</si>
  <si>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</si>
  <si>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</si>
  <si>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</si>
  <si>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</si>
  <si>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</si>
  <si>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</si>
  <si>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</si>
  <si>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</si>
  <si>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</si>
  <si>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</si>
  <si>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</si>
  <si>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</si>
  <si>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</si>
  <si>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</si>
  <si>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</si>
  <si>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</si>
  <si>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</si>
  <si>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</si>
  <si>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</si>
  <si>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</si>
  <si>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</si>
  <si>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</si>
  <si>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</si>
  <si>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</si>
  <si>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</si>
  <si>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</si>
  <si>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</si>
  <si>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</si>
  <si>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</si>
  <si>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</si>
  <si>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</si>
  <si>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</si>
  <si>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</si>
  <si>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</si>
  <si>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</si>
  <si>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</si>
  <si>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</si>
  <si>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</si>
  <si>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</si>
  <si>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</si>
  <si>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</si>
  <si>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</si>
  <si>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</si>
  <si>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</si>
  <si>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</si>
  <si>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</si>
  <si>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</si>
  <si>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</si>
  <si>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</si>
  <si>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</si>
  <si>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</si>
  <si>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</si>
  <si>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</si>
  <si>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</si>
  <si>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</si>
  <si>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</si>
  <si>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</si>
  <si>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</si>
  <si>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</si>
  <si>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</si>
  <si>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</si>
  <si>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</si>
  <si>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</si>
  <si>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</si>
  <si>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</si>
  <si>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</si>
  <si>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</si>
  <si>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</si>
  <si>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</si>
  <si>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</si>
  <si>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</si>
  <si>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</si>
  <si>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</si>
  <si>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</si>
  <si>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</si>
  <si>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</si>
  <si>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</si>
  <si>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</si>
  <si>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</si>
  <si>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</si>
  <si>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</si>
  <si>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</si>
  <si>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</si>
  <si>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</si>
  <si>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</si>
  <si>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</si>
  <si>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</si>
  <si>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</si>
  <si>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</si>
  <si>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</si>
  <si>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</si>
  <si>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</si>
  <si>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</si>
  <si>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</si>
  <si>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</si>
  <si>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</si>
  <si>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</si>
  <si>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</si>
  <si>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</si>
  <si>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</si>
  <si>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</si>
  <si>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</si>
  <si>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</si>
  <si>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</si>
  <si>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</si>
  <si>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</si>
  <si>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</si>
  <si>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</si>
  <si>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</si>
  <si>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</si>
  <si>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</si>
  <si>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</si>
  <si>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</si>
  <si>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</si>
  <si>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</si>
  <si>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</si>
  <si>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</si>
  <si>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</si>
  <si>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</si>
  <si>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</si>
  <si>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</si>
  <si>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</si>
  <si>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</si>
  <si>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</si>
  <si>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</si>
  <si>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</si>
  <si>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</si>
  <si>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</si>
  <si>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</si>
  <si>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</si>
  <si>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</si>
  <si>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</si>
  <si>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</si>
  <si>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</si>
  <si>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</si>
  <si>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</si>
  <si>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</si>
  <si>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</si>
  <si>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</si>
  <si>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</si>
  <si>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</si>
  <si>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</si>
  <si>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</si>
  <si>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</si>
  <si>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</si>
  <si>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</si>
  <si>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</si>
  <si>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</si>
  <si>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</si>
  <si>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</si>
  <si>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</si>
  <si>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</si>
  <si>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</si>
  <si>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</si>
  <si>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</si>
  <si>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</si>
  <si>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</si>
  <si>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</si>
  <si>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</si>
  <si>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</si>
  <si>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</si>
  <si>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</si>
  <si>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</si>
  <si>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</si>
  <si>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</si>
  <si>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</si>
  <si>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</si>
  <si>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</si>
  <si>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</si>
  <si>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</si>
  <si>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</si>
  <si>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</si>
  <si>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</si>
  <si>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</si>
  <si>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</si>
  <si>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</si>
  <si>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</si>
  <si>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</si>
  <si>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</si>
  <si>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</si>
  <si>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</si>
  <si>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</si>
  <si>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</si>
  <si>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</si>
  <si>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</si>
  <si>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</si>
  <si>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</si>
  <si>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</si>
  <si>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</si>
  <si>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</si>
  <si>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</si>
  <si>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</si>
  <si>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</si>
  <si>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</si>
  <si>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</si>
  <si>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</si>
  <si>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</si>
  <si>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</si>
  <si>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</si>
  <si>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</si>
  <si>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</si>
  <si>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</si>
  <si>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</si>
  <si>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</si>
  <si>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</si>
  <si>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</si>
  <si>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</si>
  <si>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</si>
  <si>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</si>
  <si>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</si>
  <si>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</si>
  <si>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</si>
  <si>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</si>
  <si>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</si>
  <si>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</si>
  <si>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</si>
  <si>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</si>
  <si>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</si>
  <si>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</si>
  <si>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</si>
  <si>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</si>
  <si>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</si>
  <si>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</si>
  <si>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</si>
  <si>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</si>
  <si>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</si>
  <si>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</si>
  <si>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</si>
  <si>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</si>
  <si>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</si>
  <si>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</si>
  <si>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</si>
  <si>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</si>
  <si>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</si>
  <si>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</si>
  <si>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</si>
  <si>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</si>
  <si>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</si>
  <si>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</si>
  <si>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</si>
  <si>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</si>
  <si>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</si>
  <si>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</si>
  <si>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</si>
  <si>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</si>
  <si>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</si>
  <si>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</si>
  <si>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</si>
  <si>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</si>
  <si>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</si>
  <si>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</si>
  <si>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</si>
  <si>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</si>
  <si>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</si>
  <si>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</si>
  <si>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</si>
  <si>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</si>
  <si>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</si>
  <si>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</si>
  <si>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</si>
  <si>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</si>
  <si>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</si>
  <si>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</si>
  <si>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</si>
  <si>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</si>
  <si>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</si>
  <si>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</si>
  <si>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</si>
  <si>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</si>
  <si>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</si>
  <si>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</si>
  <si>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</si>
  <si>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</si>
  <si>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</si>
  <si>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</si>
  <si>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</si>
  <si>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</si>
  <si>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</si>
  <si>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</si>
  <si>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</si>
  <si>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</si>
  <si>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</si>
  <si>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</si>
  <si>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</si>
  <si>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</si>
  <si>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</si>
  <si>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</si>
  <si>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</si>
  <si>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</si>
  <si>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</si>
  <si>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</si>
  <si>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</si>
  <si>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</si>
  <si>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</si>
  <si>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</si>
  <si>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</si>
  <si>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</si>
  <si>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</si>
  <si>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</si>
  <si>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</si>
  <si>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</si>
  <si>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</si>
  <si>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</si>
  <si>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</si>
  <si>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</si>
  <si>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</si>
  <si>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</si>
  <si>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</si>
  <si>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</si>
  <si>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</si>
  <si>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</si>
  <si>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</si>
  <si>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</si>
  <si>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</si>
  <si>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</si>
  <si>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</si>
  <si>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</si>
  <si>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</si>
  <si>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</si>
  <si>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</si>
  <si>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</si>
  <si>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</si>
  <si>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</si>
  <si>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</si>
  <si>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</si>
  <si>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</si>
  <si>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</si>
  <si>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</si>
  <si>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</si>
  <si>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</si>
  <si>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</si>
  <si>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</si>
  <si>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</si>
  <si>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</si>
  <si>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</si>
  <si>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</si>
  <si>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</si>
  <si>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</si>
  <si>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</si>
  <si>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</si>
  <si>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</si>
  <si>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</si>
  <si>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</si>
  <si>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</si>
  <si>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</si>
  <si>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</si>
  <si>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</si>
  <si>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</si>
  <si>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</si>
  <si>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</si>
  <si>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</si>
  <si>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</si>
  <si>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</si>
  <si>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</si>
  <si>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</si>
  <si>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</si>
  <si>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</si>
  <si>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</si>
  <si>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</si>
  <si>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</si>
  <si>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</si>
  <si>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</si>
  <si>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</si>
  <si>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</si>
  <si>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</si>
  <si>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</si>
  <si>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</si>
  <si>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</si>
  <si>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</si>
  <si>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</si>
  <si>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</si>
  <si>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</si>
  <si>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</si>
  <si>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</si>
  <si>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</si>
  <si>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</si>
  <si>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</si>
  <si>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</si>
  <si>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</si>
  <si>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</si>
  <si>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</si>
  <si>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</si>
  <si>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</si>
  <si>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</si>
  <si>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</si>
  <si>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</si>
  <si>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</si>
  <si>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</si>
  <si>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</si>
  <si>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</si>
  <si>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</si>
  <si>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</si>
  <si>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</si>
  <si>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</si>
  <si>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</si>
  <si>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</si>
  <si>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</si>
  <si>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</si>
  <si>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</si>
  <si>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</si>
  <si>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</si>
  <si>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</si>
  <si>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</si>
  <si>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</si>
  <si>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</si>
  <si>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</si>
  <si>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</si>
  <si>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</si>
  <si>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</si>
  <si>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</si>
  <si>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</si>
  <si>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</si>
  <si>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</si>
  <si>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</si>
  <si>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</si>
  <si>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</si>
  <si>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</si>
  <si>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</si>
  <si>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</si>
  <si>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</si>
  <si>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</si>
  <si>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</si>
  <si>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</si>
  <si>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</si>
  <si>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</si>
  <si>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</si>
  <si>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</si>
  <si>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</si>
  <si>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</si>
  <si>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</si>
  <si>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</si>
  <si>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</si>
  <si>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</si>
  <si>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</si>
  <si>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</si>
  <si>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</si>
  <si>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</si>
  <si>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</si>
  <si>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</si>
  <si>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</si>
  <si>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</si>
  <si>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</si>
  <si>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</si>
  <si>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</si>
  <si>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</si>
  <si>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</si>
  <si>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</si>
  <si>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</si>
  <si>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</si>
  <si>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</si>
  <si>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</si>
  <si>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</si>
  <si>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</si>
  <si>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</si>
  <si>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</si>
  <si>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</si>
  <si>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</si>
  <si>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</si>
  <si>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</si>
  <si>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</si>
  <si>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</si>
  <si>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</si>
  <si>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</si>
  <si>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</si>
  <si>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</si>
  <si>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</si>
  <si>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</si>
  <si>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</si>
  <si>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</si>
  <si>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</si>
  <si>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</si>
  <si>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</si>
  <si>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</si>
  <si>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</si>
  <si>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</si>
  <si>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</si>
  <si>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</si>
  <si>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</si>
  <si>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</si>
  <si>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</si>
  <si>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</si>
  <si>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</si>
  <si>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</si>
  <si>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</si>
  <si>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</si>
  <si>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</si>
  <si>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</si>
  <si>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</si>
  <si>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</si>
  <si>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</si>
  <si>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</si>
  <si>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</si>
  <si>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</si>
  <si>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</si>
  <si>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</si>
  <si>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</si>
  <si>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</si>
  <si>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</si>
  <si>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</si>
  <si>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</si>
  <si>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</si>
  <si>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</si>
  <si>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</si>
  <si>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</si>
  <si>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</si>
  <si>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</si>
  <si>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</si>
  <si>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</si>
  <si>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</si>
  <si>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</si>
  <si>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</si>
  <si>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</si>
  <si>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</si>
  <si>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</si>
  <si>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</si>
  <si>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</si>
  <si>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</si>
  <si>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</si>
  <si>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</si>
  <si>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</si>
  <si>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</si>
  <si>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</si>
  <si>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</si>
  <si>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</si>
  <si>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</si>
  <si>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</si>
  <si>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</si>
  <si>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</si>
  <si>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</si>
  <si>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</si>
  <si>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</si>
  <si>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</si>
  <si>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</si>
  <si>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</si>
  <si>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</si>
  <si>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</si>
  <si>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</si>
  <si>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</si>
  <si>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</si>
  <si>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</si>
  <si>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</si>
  <si>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</si>
  <si>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</si>
  <si>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</si>
  <si>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</si>
  <si>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</si>
  <si>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</si>
  <si>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</si>
  <si>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</si>
  <si>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</si>
  <si>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</si>
  <si>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</si>
  <si>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</si>
  <si>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</si>
  <si>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</si>
  <si>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</si>
  <si>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</si>
  <si>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</si>
  <si>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</si>
  <si>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</si>
  <si>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</si>
  <si>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</si>
  <si>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</si>
  <si>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</si>
  <si>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</si>
  <si>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</si>
  <si>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</si>
  <si>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</si>
  <si>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</si>
  <si>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</si>
  <si>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</si>
  <si>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</si>
  <si>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</si>
  <si>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</si>
  <si>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</si>
  <si>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</si>
  <si>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</si>
  <si>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</si>
  <si>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</si>
  <si>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</si>
  <si>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</si>
  <si>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</si>
  <si>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</si>
  <si>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</si>
  <si>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</si>
  <si>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</si>
  <si>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</si>
  <si>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</si>
  <si>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</si>
  <si>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</si>
  <si>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</si>
  <si>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</si>
  <si>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</si>
  <si>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</si>
  <si>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</si>
  <si>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</si>
  <si>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</si>
  <si>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</si>
  <si>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</si>
  <si>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</si>
  <si>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</si>
  <si>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</si>
  <si>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</si>
  <si>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</si>
  <si>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</si>
  <si>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</si>
  <si>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</si>
  <si>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</si>
  <si>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</si>
  <si>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</si>
  <si>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</si>
  <si>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</si>
  <si>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</si>
  <si>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</si>
  <si>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</si>
  <si>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</si>
  <si>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</si>
  <si>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</si>
  <si>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</si>
  <si>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</si>
  <si>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</si>
  <si>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</si>
  <si>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</si>
  <si>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</si>
  <si>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</si>
  <si>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</si>
  <si>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</si>
  <si>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</si>
  <si>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</si>
  <si>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</si>
  <si>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</si>
  <si>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</si>
  <si>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</si>
  <si>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</si>
  <si>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</si>
  <si>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</si>
  <si>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</si>
  <si>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</si>
  <si>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</si>
  <si>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</si>
  <si>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</si>
  <si>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</si>
  <si>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</si>
  <si>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</si>
  <si>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</si>
  <si>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</si>
  <si>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</si>
  <si>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</si>
  <si>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</si>
  <si>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</si>
  <si>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</si>
  <si>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</si>
  <si>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</si>
  <si>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</si>
  <si>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</si>
  <si>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</si>
  <si>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</si>
  <si>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</si>
  <si>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</si>
  <si>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</si>
  <si>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</si>
  <si>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</si>
  <si>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</si>
  <si>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</si>
  <si>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</si>
  <si>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</si>
  <si>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</si>
  <si>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</si>
  <si>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</si>
  <si>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</si>
  <si>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</si>
  <si>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</si>
  <si>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</si>
  <si>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</si>
  <si>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</si>
  <si>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</si>
  <si>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</si>
  <si>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</si>
  <si>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</si>
  <si>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</si>
  <si>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</si>
  <si>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</si>
  <si>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</si>
  <si>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</si>
  <si>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</si>
  <si>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</si>
  <si>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</si>
  <si>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</si>
  <si>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</si>
  <si>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</si>
  <si>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</si>
  <si>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</si>
  <si>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</si>
  <si>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</si>
  <si>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</si>
  <si>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</si>
  <si>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</si>
  <si>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</si>
  <si>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</si>
  <si>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</si>
  <si>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</si>
  <si>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</si>
  <si>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</si>
  <si>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</si>
  <si>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</si>
  <si>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</si>
  <si>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</si>
  <si>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</si>
  <si>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</si>
  <si>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</si>
  <si>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</si>
  <si>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</si>
  <si>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</si>
  <si>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</si>
  <si>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</si>
  <si>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</si>
  <si>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</si>
  <si>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</si>
  <si>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</si>
  <si>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</si>
  <si>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</si>
  <si>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</si>
  <si>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</si>
  <si>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</si>
  <si>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</si>
  <si>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</si>
  <si>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</si>
  <si>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</si>
  <si>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</si>
  <si>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</si>
  <si>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</si>
  <si>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</si>
  <si>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</si>
  <si>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</si>
  <si>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</si>
  <si>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</si>
  <si>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</si>
  <si>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</si>
  <si>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</si>
  <si>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</si>
  <si>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</si>
  <si>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</si>
  <si>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</si>
  <si>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</si>
  <si>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</si>
  <si>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</si>
  <si>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</si>
  <si>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</si>
  <si>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</si>
  <si>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</si>
  <si>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</si>
  <si>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</si>
  <si>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</si>
  <si>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</si>
  <si>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</si>
  <si>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</si>
  <si>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</si>
  <si>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</si>
  <si>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</si>
  <si>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</si>
  <si>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</si>
  <si>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</si>
  <si>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</si>
  <si>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</si>
  <si>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</si>
  <si>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</si>
  <si>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</si>
  <si>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</si>
  <si>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</si>
  <si>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</si>
  <si>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</si>
  <si>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</si>
  <si>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</si>
  <si>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</si>
  <si>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</si>
  <si>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</si>
  <si>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</si>
  <si>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</si>
  <si>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</si>
  <si>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</si>
  <si>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</si>
  <si>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</si>
  <si>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</si>
  <si>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</si>
  <si>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</si>
  <si>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</si>
  <si>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</si>
  <si>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</si>
  <si>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</si>
  <si>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</si>
  <si>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</si>
  <si>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</si>
  <si>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</si>
  <si>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</si>
  <si>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</si>
  <si>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</si>
  <si>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</si>
  <si>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</si>
  <si>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</si>
  <si>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</si>
  <si>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</si>
  <si>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</si>
  <si>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</si>
  <si>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</si>
  <si>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</si>
  <si>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</si>
  <si>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</si>
  <si>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</si>
  <si>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</si>
  <si>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</si>
  <si>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</si>
  <si>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</si>
  <si>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</si>
  <si>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</si>
  <si>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</si>
  <si>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</si>
  <si>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</si>
  <si>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</si>
  <si>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</si>
  <si>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</si>
  <si>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</si>
  <si>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</si>
  <si>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</si>
  <si>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</si>
  <si>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</si>
  <si>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</si>
  <si>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</si>
  <si>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</si>
  <si>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</si>
  <si>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</si>
  <si>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</si>
  <si>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</si>
  <si>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</si>
  <si>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</si>
  <si>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</si>
  <si>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</si>
  <si>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</si>
  <si>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</si>
  <si>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</si>
  <si>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</si>
  <si>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</si>
  <si>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</si>
  <si>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</si>
  <si>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</si>
  <si>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</si>
  <si>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</si>
  <si>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</si>
  <si>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</si>
  <si>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</si>
  <si>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</si>
  <si>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</si>
  <si>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</si>
  <si>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</si>
  <si>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</si>
  <si>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</si>
  <si>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</si>
  <si>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</si>
  <si>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</si>
  <si>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</si>
  <si>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</si>
  <si>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</si>
  <si>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</si>
  <si>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</si>
  <si>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</si>
  <si>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</si>
  <si>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</si>
  <si>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</si>
  <si>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</si>
  <si>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</si>
  <si>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</si>
  <si>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</si>
  <si>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</si>
  <si>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</si>
  <si>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</si>
  <si>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</si>
  <si>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</si>
  <si>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</si>
  <si>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</si>
  <si>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</si>
  <si>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</si>
  <si>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</si>
  <si>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</si>
  <si>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</si>
  <si>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</si>
  <si>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</si>
  <si>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</si>
  <si>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</si>
  <si>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</si>
  <si>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</si>
  <si>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</si>
  <si>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</si>
  <si>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</si>
  <si>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</si>
  <si>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</si>
  <si>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</si>
  <si>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</si>
  <si>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</si>
  <si>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</si>
  <si>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</si>
  <si>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</si>
  <si>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</si>
  <si>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</si>
  <si>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</si>
  <si>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</si>
  <si>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</si>
  <si>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</si>
  <si>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</si>
  <si>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</si>
  <si>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</si>
  <si>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</si>
  <si>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</si>
  <si>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</si>
  <si>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</si>
  <si>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</si>
  <si>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</si>
  <si>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</si>
  <si>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</si>
  <si>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</si>
  <si>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</si>
  <si>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</si>
  <si>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</si>
  <si>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</si>
  <si>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</si>
  <si>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</si>
  <si>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</si>
  <si>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</si>
  <si>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</si>
  <si>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</si>
  <si>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</si>
  <si>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</si>
  <si>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</si>
  <si>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</si>
  <si>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</si>
  <si>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</si>
  <si>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</si>
  <si>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</si>
  <si>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</si>
  <si>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</si>
  <si>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</si>
  <si>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</si>
  <si>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</si>
  <si>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</si>
  <si>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</si>
  <si>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</si>
  <si>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</si>
  <si>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</si>
  <si>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</si>
  <si>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</si>
  <si>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</si>
  <si>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</si>
  <si>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</si>
  <si>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</si>
  <si>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</si>
  <si>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</si>
  <si>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</si>
  <si>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</si>
  <si>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</si>
  <si>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</si>
  <si>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</si>
  <si>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</si>
  <si>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</si>
  <si>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</si>
  <si>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</si>
  <si>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</si>
  <si>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</si>
  <si>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</si>
  <si>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</si>
  <si>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</si>
  <si>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</si>
  <si>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</si>
  <si>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</si>
  <si>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</si>
  <si>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</si>
  <si>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</si>
  <si>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</si>
  <si>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</si>
  <si>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</si>
  <si>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</si>
  <si>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</si>
  <si>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</si>
  <si>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</si>
  <si>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</si>
  <si>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</si>
  <si>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</si>
  <si>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</si>
  <si>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</si>
  <si>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</si>
  <si>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</si>
  <si>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</si>
  <si>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</si>
  <si>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</si>
  <si>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</si>
  <si>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</si>
  <si>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</si>
  <si>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</si>
  <si>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</si>
  <si>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</si>
  <si>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</si>
  <si>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</si>
  <si>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</si>
  <si>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</si>
  <si>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</si>
  <si>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</si>
  <si>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</si>
  <si>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</si>
  <si>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</si>
  <si>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</si>
  <si>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</si>
  <si>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</si>
  <si>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</si>
  <si>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</si>
  <si>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</si>
  <si>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</si>
  <si>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</si>
  <si>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</si>
  <si>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</si>
  <si>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</si>
  <si>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</si>
  <si>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</si>
  <si>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</si>
  <si>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</si>
  <si>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</si>
  <si>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</si>
  <si>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</si>
  <si>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</si>
  <si>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</si>
  <si>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</si>
  <si>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</si>
  <si>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</si>
  <si>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</si>
  <si>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</si>
  <si>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</si>
  <si>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</si>
  <si>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</si>
  <si>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</si>
  <si>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</si>
  <si>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</si>
  <si>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</si>
  <si>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</si>
  <si>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</si>
  <si>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</si>
  <si>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</si>
  <si>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</si>
  <si>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</si>
  <si>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</si>
  <si>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</si>
  <si>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</si>
  <si>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</si>
  <si>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</si>
  <si>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</si>
  <si>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</si>
  <si>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</si>
  <si>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</si>
  <si>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</si>
  <si>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</si>
  <si>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</si>
  <si>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</si>
  <si>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</si>
  <si>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</si>
  <si>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</si>
  <si>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</si>
  <si>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</si>
  <si>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</si>
  <si>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</si>
  <si>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</si>
  <si>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</si>
  <si>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</si>
  <si>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</si>
  <si>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</si>
  <si>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</si>
  <si>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</si>
  <si>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</si>
  <si>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</si>
  <si>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</si>
  <si>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</si>
  <si>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</si>
  <si>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</si>
  <si>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</si>
  <si>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</si>
  <si>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</si>
  <si>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</si>
  <si>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</si>
  <si>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</si>
  <si>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</si>
  <si>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</si>
  <si>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</si>
  <si>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</si>
  <si>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</si>
  <si>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</si>
  <si>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</si>
  <si>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</si>
  <si>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</si>
  <si>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</si>
  <si>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</si>
  <si>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</si>
  <si>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</si>
  <si>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</si>
  <si>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</si>
  <si>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</si>
  <si>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</si>
  <si>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</si>
  <si>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</si>
  <si>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</si>
  <si>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</si>
  <si>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</si>
  <si>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</si>
  <si>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</si>
  <si>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</si>
  <si>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</si>
  <si>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</si>
  <si>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</si>
  <si>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</si>
  <si>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</si>
  <si>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</si>
  <si>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</si>
  <si>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</si>
  <si>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</si>
  <si>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</si>
  <si>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</si>
  <si>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</si>
  <si>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</si>
  <si>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</si>
  <si>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</si>
  <si>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</si>
  <si>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</si>
  <si>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</si>
  <si>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</si>
  <si>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</si>
  <si>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</si>
  <si>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</si>
  <si>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</si>
  <si>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</si>
  <si>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</si>
  <si>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</si>
  <si>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</si>
  <si>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</si>
  <si>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</si>
  <si>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</si>
  <si>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</si>
  <si>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</si>
  <si>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</si>
  <si>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</si>
  <si>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</si>
  <si>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</si>
  <si>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</si>
  <si>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</si>
  <si>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</si>
  <si>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</si>
  <si>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</si>
  <si>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</si>
  <si>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</si>
  <si>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</si>
  <si>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</si>
  <si>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</si>
  <si>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</si>
  <si>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</si>
  <si>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</si>
  <si>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</si>
  <si>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</si>
  <si>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</si>
  <si>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</si>
  <si>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</si>
  <si>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</si>
  <si>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</si>
  <si>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</si>
  <si>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</si>
  <si>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</si>
  <si>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</si>
  <si>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</si>
  <si>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</si>
  <si>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</si>
  <si>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</si>
  <si>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</si>
  <si>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</si>
  <si>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</si>
  <si>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</si>
  <si>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</si>
  <si>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</si>
  <si>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</si>
  <si>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</si>
  <si>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</si>
  <si>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</si>
  <si>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</si>
  <si>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</si>
  <si>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</si>
  <si>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</si>
  <si>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</si>
  <si>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</si>
  <si>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</si>
  <si>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</si>
  <si>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</si>
  <si>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</si>
  <si>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</si>
  <si>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</si>
  <si>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</si>
  <si>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</si>
  <si>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</si>
  <si>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</si>
  <si>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</si>
  <si>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</si>
  <si>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</si>
  <si>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</si>
  <si>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</si>
  <si>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</si>
  <si>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</si>
  <si>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</si>
  <si>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</si>
  <si>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</si>
  <si>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</si>
  <si>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</si>
  <si>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</si>
  <si>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</si>
  <si>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</si>
  <si>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</si>
  <si>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</si>
  <si>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</si>
  <si>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</si>
  <si>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</si>
  <si>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</si>
  <si>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</si>
  <si>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</si>
  <si>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</si>
  <si>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</si>
  <si>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</si>
  <si>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</si>
  <si>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</si>
  <si>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</si>
  <si>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</si>
  <si>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</si>
  <si>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</si>
  <si>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</si>
  <si>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</si>
  <si>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</si>
  <si>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</si>
  <si>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</si>
  <si>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</si>
  <si>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</si>
  <si>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</si>
  <si>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</si>
  <si>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</si>
  <si>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</si>
  <si>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</si>
  <si>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</si>
  <si>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</si>
  <si>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</si>
  <si>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</si>
  <si>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</si>
  <si>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</si>
  <si>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</si>
  <si>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</si>
  <si>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</si>
  <si>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</si>
  <si>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</si>
  <si>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</si>
  <si>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</si>
  <si>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</si>
  <si>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</si>
  <si>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</si>
  <si>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</si>
  <si>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</si>
  <si>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</si>
  <si>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</si>
  <si>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</si>
  <si>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</si>
  <si>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</si>
  <si>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</si>
  <si>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</si>
  <si>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</si>
  <si>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</si>
  <si>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</si>
  <si>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</si>
  <si>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</si>
  <si>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</si>
  <si>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</si>
  <si>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</si>
  <si>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</si>
  <si>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</si>
  <si>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</si>
  <si>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</si>
  <si>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</si>
  <si>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</si>
  <si>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</si>
  <si>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</si>
  <si>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</si>
  <si>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</si>
  <si>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</si>
  <si>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</si>
  <si>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</si>
  <si>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</si>
  <si>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</si>
  <si>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</si>
  <si>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</si>
  <si>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</si>
  <si>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</si>
  <si>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</si>
  <si>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</si>
  <si>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</si>
  <si>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</si>
  <si>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</si>
  <si>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</si>
  <si>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</si>
  <si>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</si>
  <si>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</si>
  <si>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</si>
  <si>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</si>
  <si>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</si>
  <si>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</si>
  <si>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</si>
  <si>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</si>
  <si>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</si>
  <si>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</si>
  <si>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</si>
  <si>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</si>
  <si>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</si>
  <si>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</si>
  <si>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</si>
  <si>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</si>
  <si>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</si>
  <si>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</si>
  <si>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</si>
  <si>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</si>
  <si>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</si>
  <si>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</si>
  <si>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</si>
  <si>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</si>
  <si>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</si>
  <si>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</si>
  <si>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</si>
  <si>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</si>
  <si>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</si>
  <si>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</si>
  <si>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</si>
  <si>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</si>
  <si>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</si>
  <si>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</si>
  <si>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</si>
  <si>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</si>
  <si>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</si>
  <si>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</si>
  <si>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</si>
  <si>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</si>
  <si>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</si>
  <si>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</si>
  <si>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</si>
  <si>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</si>
  <si>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</si>
  <si>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</si>
  <si>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</si>
  <si>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</si>
  <si>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</si>
  <si>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</si>
  <si>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</si>
  <si>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</si>
  <si>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</si>
  <si>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</si>
  <si>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</si>
  <si>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</si>
  <si>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</si>
  <si>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</si>
  <si>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</si>
  <si>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</si>
  <si>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</si>
  <si>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</si>
  <si>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</si>
  <si>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</si>
  <si>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</si>
  <si>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</si>
  <si>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</si>
  <si>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</si>
  <si>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</si>
  <si>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</si>
  <si>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</si>
  <si>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</si>
  <si>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</si>
  <si>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</si>
  <si>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</si>
  <si>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</si>
  <si>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</si>
  <si>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</si>
  <si>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</si>
  <si>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</si>
  <si>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</si>
  <si>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</si>
  <si>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</si>
  <si>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</si>
  <si>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</si>
  <si>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</si>
  <si>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</si>
  <si>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</si>
  <si>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</si>
  <si>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</si>
  <si>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</si>
  <si>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</si>
  <si>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</si>
  <si>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</si>
  <si>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</si>
  <si>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</si>
  <si>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</si>
  <si>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</si>
  <si>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</si>
  <si>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</si>
  <si>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</si>
  <si>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</si>
  <si>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</si>
  <si>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</si>
  <si>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</si>
  <si>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</si>
  <si>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</si>
  <si>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</si>
  <si>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</si>
  <si>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</si>
  <si>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</si>
  <si>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</si>
  <si>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</si>
  <si>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</si>
  <si>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</si>
  <si>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</si>
  <si>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</si>
  <si>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</si>
  <si>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</si>
  <si>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</si>
  <si>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</si>
  <si>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</si>
  <si>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</si>
  <si>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</si>
  <si>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</si>
  <si>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</si>
  <si>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</si>
  <si>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</si>
  <si>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</si>
  <si>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</si>
  <si>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</si>
  <si>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</si>
  <si>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</si>
  <si>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</si>
  <si>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</si>
  <si>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</si>
  <si>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</si>
  <si>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</si>
  <si>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</si>
  <si>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</si>
  <si>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</si>
  <si>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</si>
  <si>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</si>
  <si>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</si>
  <si>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</si>
  <si>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</si>
  <si>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</si>
  <si>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</si>
  <si>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</si>
  <si>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</si>
  <si>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</si>
  <si>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</si>
  <si>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</si>
  <si>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</si>
  <si>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</si>
  <si>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</si>
  <si>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</si>
  <si>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</si>
  <si>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</si>
  <si>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</si>
  <si>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</si>
  <si>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</si>
  <si>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</si>
  <si>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</si>
  <si>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</si>
  <si>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</si>
  <si>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</si>
  <si>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</si>
  <si>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</si>
  <si>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</si>
  <si>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</si>
  <si>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</si>
  <si>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</si>
  <si>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</si>
  <si>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</si>
  <si>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</si>
  <si>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</si>
  <si>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</si>
  <si>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</si>
  <si>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</si>
  <si>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</si>
  <si>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</si>
  <si>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</si>
  <si>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</si>
  <si>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</si>
  <si>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</si>
  <si>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</si>
  <si>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</si>
  <si>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</si>
  <si>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</si>
  <si>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</si>
  <si>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</si>
  <si>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</si>
  <si>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</si>
  <si>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</si>
  <si>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</si>
  <si>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</si>
  <si>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</si>
  <si>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</si>
  <si>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</si>
  <si>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</si>
  <si>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</si>
  <si>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</si>
  <si>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</si>
  <si>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</si>
  <si>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</si>
  <si>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</si>
  <si>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</si>
  <si>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</si>
  <si>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</si>
  <si>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</si>
  <si>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</si>
  <si>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</si>
  <si>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</si>
  <si>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</si>
  <si>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</si>
  <si>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</si>
  <si>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</si>
  <si>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</si>
  <si>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</si>
  <si>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</si>
  <si>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</si>
  <si>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</si>
  <si>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</si>
  <si>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</si>
  <si>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</si>
  <si>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</si>
  <si>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</si>
  <si>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</si>
  <si>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</si>
  <si>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</si>
  <si>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</si>
  <si>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</si>
  <si>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</si>
  <si>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</si>
  <si>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</si>
  <si>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</si>
  <si>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</si>
  <si>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</si>
  <si>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</si>
  <si>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</si>
  <si>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</si>
  <si>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</si>
  <si>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</si>
  <si>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</si>
  <si>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</si>
  <si>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</si>
  <si>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</si>
  <si>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</si>
  <si>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</si>
  <si>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</si>
  <si>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</si>
  <si>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</si>
  <si>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</si>
  <si>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</si>
  <si>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</si>
  <si>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</si>
  <si>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</si>
  <si>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</si>
  <si>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</si>
  <si>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</si>
  <si>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</si>
  <si>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</si>
  <si>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</si>
  <si>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</si>
  <si>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</si>
  <si>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</si>
  <si>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</si>
  <si>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</si>
  <si>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</si>
  <si>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</si>
  <si>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</si>
  <si>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</si>
  <si>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</si>
  <si>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</si>
  <si>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</si>
  <si>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</si>
  <si>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</si>
  <si>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</si>
  <si>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</si>
  <si>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</si>
  <si>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</si>
  <si>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</si>
  <si>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</si>
  <si>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</si>
  <si>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</si>
  <si>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</si>
  <si>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</si>
  <si>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</si>
  <si>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</si>
  <si>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</si>
  <si>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</si>
  <si>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</si>
  <si>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</si>
  <si>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</si>
  <si>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</si>
  <si>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</si>
  <si>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</si>
  <si>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</si>
  <si>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</si>
  <si>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</si>
  <si>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</si>
  <si>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</si>
  <si>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</si>
  <si>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</si>
  <si>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</si>
  <si>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</si>
  <si>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</si>
  <si>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</si>
  <si>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</si>
  <si>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</si>
  <si>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</si>
  <si>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</si>
  <si>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</si>
  <si>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</si>
  <si>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</si>
  <si>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</si>
  <si>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</si>
  <si>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</si>
  <si>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</si>
  <si>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</si>
  <si>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</si>
  <si>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</si>
  <si>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</si>
  <si>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</si>
  <si>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</si>
  <si>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</si>
  <si>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</si>
  <si>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</si>
  <si>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</si>
  <si>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</si>
  <si>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</si>
  <si>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</si>
  <si>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</si>
  <si>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</si>
  <si>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</si>
  <si>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</si>
  <si>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</si>
  <si>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</si>
  <si>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</si>
  <si>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</si>
  <si>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</si>
  <si>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</si>
  <si>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</si>
  <si>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</si>
  <si>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</si>
  <si>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</si>
  <si>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</si>
  <si>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</si>
  <si>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</si>
  <si>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</si>
  <si>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</si>
  <si>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</si>
  <si>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</si>
  <si>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</si>
  <si>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</si>
  <si>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</si>
  <si>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</si>
  <si>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</si>
  <si>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</si>
  <si>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</si>
  <si>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</si>
  <si>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</si>
  <si>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</si>
  <si>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</si>
  <si>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</si>
  <si>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</si>
  <si>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</si>
  <si>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</si>
  <si>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</si>
  <si>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</si>
  <si>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</si>
  <si>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</si>
  <si>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</si>
  <si>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</si>
  <si>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</si>
  <si>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</si>
  <si>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</si>
  <si>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</si>
  <si>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</si>
  <si>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</si>
  <si>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</si>
  <si>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</si>
  <si>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</si>
  <si>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</si>
  <si>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</si>
  <si>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</si>
  <si>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</si>
  <si>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</si>
  <si>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</si>
  <si>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</si>
  <si>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</si>
  <si>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</si>
  <si>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</si>
  <si>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</si>
  <si>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</si>
  <si>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</si>
  <si>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</si>
  <si>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</si>
  <si>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</si>
  <si>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</si>
  <si>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</si>
  <si>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</si>
  <si>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</si>
  <si>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</si>
  <si>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</si>
  <si>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</si>
  <si>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</si>
  <si>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</si>
  <si>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</si>
  <si>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</si>
  <si>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</si>
  <si>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</si>
  <si>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</si>
  <si>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</si>
  <si>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</si>
  <si>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</si>
  <si>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</si>
  <si>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</si>
  <si>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</si>
  <si>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</si>
  <si>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</si>
  <si>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</si>
  <si>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</si>
  <si>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</si>
  <si>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</si>
  <si>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</si>
  <si>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</si>
  <si>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</si>
  <si>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</si>
  <si>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</si>
  <si>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</si>
  <si>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</si>
  <si>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</si>
  <si>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</si>
  <si>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</si>
  <si>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</si>
  <si>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</si>
  <si>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</si>
  <si>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</si>
  <si>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</si>
  <si>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</si>
  <si>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</si>
  <si>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</si>
  <si>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</si>
  <si>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</si>
  <si>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</si>
  <si>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</si>
  <si>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</si>
  <si>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</si>
  <si>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</si>
  <si>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</si>
  <si>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</si>
  <si>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</si>
  <si>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</si>
  <si>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</si>
  <si>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</si>
  <si>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</si>
  <si>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</si>
  <si>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</si>
  <si>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</si>
  <si>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</si>
  <si>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</si>
  <si>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</si>
  <si>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</si>
  <si>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</si>
  <si>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</si>
  <si>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</si>
  <si>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</si>
  <si>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</si>
  <si>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</si>
  <si>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</si>
  <si>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</si>
  <si>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</si>
  <si>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</si>
  <si>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</si>
  <si>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</si>
  <si>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</si>
  <si>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</si>
  <si>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</si>
  <si>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</si>
  <si>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</si>
  <si>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</si>
  <si>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</si>
  <si>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</si>
  <si>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</si>
  <si>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</si>
  <si>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</si>
  <si>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</si>
  <si>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</si>
  <si>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</si>
  <si>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</si>
  <si>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</si>
  <si>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</si>
  <si>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</si>
  <si>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</si>
  <si>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</si>
  <si>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</si>
  <si>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</si>
  <si>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</si>
  <si>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</si>
  <si>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</si>
  <si>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</si>
  <si>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</si>
  <si>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</si>
  <si>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</si>
  <si>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</si>
  <si>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</si>
  <si>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</si>
  <si>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</si>
  <si>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</si>
  <si>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</si>
  <si>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</si>
  <si>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</si>
  <si>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</si>
  <si>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</si>
  <si>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</si>
  <si>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</si>
  <si>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</si>
  <si>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</si>
  <si>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</si>
  <si>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</si>
  <si>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</si>
  <si>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</si>
  <si>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</si>
  <si>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</si>
  <si>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</si>
  <si>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</si>
  <si>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</si>
  <si>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</si>
  <si>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</si>
  <si>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</si>
  <si>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</si>
  <si>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</si>
  <si>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</si>
  <si>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</si>
  <si>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</si>
  <si>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</si>
  <si>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</si>
  <si>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</si>
  <si>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</si>
  <si>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</si>
  <si>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</si>
  <si>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</si>
  <si>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</si>
  <si>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</si>
  <si>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</si>
  <si>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</si>
  <si>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</si>
  <si>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</si>
  <si>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</si>
  <si>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</si>
  <si>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</si>
  <si>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</si>
  <si>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</si>
  <si>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</si>
  <si>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</si>
  <si>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</si>
  <si>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</si>
  <si>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</si>
  <si>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</si>
  <si>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</si>
  <si>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</si>
  <si>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</si>
  <si>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</si>
  <si>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</si>
  <si>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</si>
  <si>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</si>
  <si>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</si>
  <si>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</si>
  <si>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</si>
  <si>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</si>
  <si>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</si>
  <si>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</si>
  <si>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</si>
  <si>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</si>
  <si>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</si>
  <si>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</si>
  <si>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</si>
  <si>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</si>
  <si>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</si>
  <si>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</si>
  <si>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</si>
  <si>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</si>
  <si>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</si>
  <si>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</si>
  <si>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</si>
  <si>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</si>
  <si>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</si>
  <si>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</si>
  <si>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</si>
  <si>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</si>
  <si>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</si>
  <si>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</si>
  <si>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</si>
  <si>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</si>
  <si>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</si>
  <si>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</si>
  <si>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</si>
  <si>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</si>
  <si>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</si>
  <si>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</si>
  <si>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</si>
  <si>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</si>
  <si>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</si>
  <si>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</si>
  <si>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</si>
  <si>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</si>
  <si>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</si>
  <si>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</si>
  <si>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</si>
  <si>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</si>
  <si>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</si>
  <si>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</si>
  <si>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</si>
  <si>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</si>
  <si>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</si>
  <si>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</si>
  <si>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</si>
  <si>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</si>
  <si>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</si>
  <si>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</si>
  <si>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</si>
  <si>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</si>
  <si>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</si>
  <si>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</si>
  <si>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</si>
  <si>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</si>
  <si>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</si>
  <si>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</si>
  <si>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</si>
  <si>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</si>
  <si>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</si>
  <si>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</si>
  <si>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</si>
  <si>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</si>
  <si>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</si>
  <si>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</si>
  <si>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</si>
  <si>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</si>
  <si>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</si>
  <si>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</si>
  <si>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</si>
  <si>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</si>
  <si>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</si>
  <si>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</si>
  <si>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</si>
  <si>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</si>
  <si>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</si>
  <si>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</si>
  <si>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</si>
  <si>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</si>
  <si>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</si>
  <si>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</si>
  <si>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</si>
  <si>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</si>
  <si>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</si>
  <si>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</si>
  <si>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</si>
  <si>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</si>
  <si>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</si>
  <si>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</si>
  <si>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</si>
  <si>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</si>
  <si>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</si>
  <si>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</si>
  <si>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</si>
  <si>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</si>
  <si>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</si>
  <si>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</si>
  <si>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</si>
  <si>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</si>
  <si>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</si>
  <si>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</si>
  <si>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</si>
  <si>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</si>
  <si>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</si>
  <si>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</si>
  <si>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</si>
  <si>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</si>
  <si>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</si>
  <si>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</si>
  <si>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</si>
  <si>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</si>
  <si>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</si>
  <si>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</si>
  <si>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</si>
  <si>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</si>
  <si>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</si>
  <si>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</si>
  <si>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</si>
  <si>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</si>
  <si>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</si>
  <si>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</si>
  <si>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</si>
  <si>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</si>
  <si>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</si>
  <si>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</si>
  <si>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</si>
  <si>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</si>
  <si>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</si>
  <si>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</si>
  <si>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</si>
  <si>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</si>
  <si>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</si>
  <si>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</si>
  <si>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</si>
  <si>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</si>
  <si>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</si>
  <si>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</si>
  <si>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</si>
  <si>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</si>
  <si>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</si>
  <si>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</si>
  <si>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</si>
  <si>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</si>
  <si>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</si>
  <si>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</si>
  <si>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</si>
  <si>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</si>
  <si>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</si>
  <si>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</si>
  <si>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</si>
  <si>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</si>
  <si>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</si>
  <si>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</si>
  <si>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</si>
  <si>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</si>
  <si>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</si>
  <si>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</si>
  <si>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</si>
  <si>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</si>
  <si>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</si>
  <si>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</si>
  <si>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</si>
  <si>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</si>
  <si>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</si>
  <si>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</si>
  <si>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</si>
  <si>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</si>
  <si>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</si>
  <si>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</si>
  <si>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</si>
  <si>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</si>
  <si>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</si>
  <si>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</si>
  <si>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</si>
  <si>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</si>
  <si>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</si>
  <si>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</si>
  <si>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</si>
  <si>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</si>
  <si>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</si>
  <si>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</si>
  <si>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</si>
  <si>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</si>
  <si>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</si>
  <si>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</si>
  <si>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</si>
  <si>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</si>
  <si>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</si>
  <si>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</si>
  <si>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</si>
  <si>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</si>
  <si>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</si>
  <si>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</si>
  <si>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</si>
  <si>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</si>
  <si>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</si>
  <si>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</si>
  <si>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</si>
  <si>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</si>
  <si>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</si>
  <si>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</si>
  <si>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</si>
  <si>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</si>
  <si>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</si>
  <si>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</si>
  <si>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</si>
  <si>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</si>
  <si>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</si>
  <si>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</si>
  <si>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</si>
  <si>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</si>
  <si>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</si>
  <si>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</si>
  <si>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</si>
  <si>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</si>
  <si>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</si>
  <si>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</si>
  <si>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</si>
  <si>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</si>
  <si>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</si>
  <si>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</si>
  <si>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</si>
  <si>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</si>
  <si>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</si>
  <si>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</si>
  <si>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</si>
  <si>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</si>
  <si>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</si>
  <si>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</si>
  <si>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</si>
  <si>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</si>
  <si>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</si>
  <si>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</si>
  <si>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</si>
  <si>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</si>
  <si>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</si>
  <si>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</si>
  <si>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</si>
  <si>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</si>
  <si>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</si>
  <si>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</si>
  <si>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</si>
  <si>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</si>
  <si>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</si>
  <si>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</si>
  <si>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</si>
  <si>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</si>
  <si>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</si>
  <si>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</si>
  <si>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</si>
  <si>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</si>
  <si>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</si>
  <si>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</si>
  <si>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</si>
  <si>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</si>
  <si>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</si>
  <si>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</si>
  <si>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</si>
  <si>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</si>
  <si>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</si>
  <si>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</si>
  <si>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</si>
  <si>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</si>
  <si>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</si>
  <si>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</si>
  <si>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</si>
  <si>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</si>
  <si>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</si>
  <si>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</si>
  <si>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</si>
  <si>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</si>
  <si>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</si>
  <si>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</si>
  <si>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</si>
  <si>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</si>
  <si>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</si>
  <si>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</si>
  <si>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</si>
  <si>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</si>
  <si>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</si>
  <si>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</si>
  <si>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</si>
  <si>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</si>
  <si>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</si>
  <si>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</si>
  <si>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</si>
  <si>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</si>
  <si>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</si>
  <si>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</si>
  <si>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</si>
  <si>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</si>
  <si>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</si>
  <si>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</si>
  <si>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</si>
  <si>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</si>
  <si>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</si>
  <si>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</si>
  <si>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</si>
  <si>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</si>
  <si>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</si>
  <si>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</si>
  <si>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</si>
  <si>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</si>
  <si>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</si>
  <si>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</si>
  <si>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</si>
  <si>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</si>
  <si>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</si>
  <si>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</si>
  <si>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</si>
  <si>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</si>
  <si>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</si>
  <si>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</si>
  <si>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</si>
  <si>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</si>
  <si>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</si>
  <si>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</si>
  <si>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</si>
  <si>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</si>
  <si>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</si>
  <si>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</si>
  <si>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</si>
  <si>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</si>
  <si>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</si>
  <si>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</si>
  <si>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</si>
  <si>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</si>
  <si>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</si>
  <si>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</si>
  <si>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</si>
  <si>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</si>
  <si>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</si>
  <si>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</si>
  <si>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</si>
  <si>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</si>
  <si>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</si>
  <si>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</si>
  <si>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</si>
  <si>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</si>
  <si>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</si>
  <si>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</si>
  <si>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</si>
  <si>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</si>
  <si>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</si>
  <si>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</si>
  <si>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</si>
  <si>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</si>
  <si>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</si>
  <si>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</si>
  <si>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</si>
  <si>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</si>
  <si>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</si>
  <si>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</si>
  <si>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</si>
  <si>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</si>
  <si>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</si>
  <si>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</si>
  <si>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</si>
  <si>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</si>
  <si>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</si>
  <si>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</si>
  <si>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</si>
  <si>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</si>
  <si>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</si>
  <si>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</si>
  <si>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</si>
  <si>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</si>
  <si>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</si>
  <si>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</si>
  <si>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</si>
  <si>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</si>
  <si>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</si>
  <si>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</si>
  <si>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</si>
  <si>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</si>
  <si>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</si>
  <si>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</si>
  <si>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</si>
  <si>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</si>
  <si>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</si>
  <si>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</si>
  <si>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</si>
  <si>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</si>
  <si>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</si>
  <si>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</si>
  <si>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</si>
  <si>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</si>
  <si>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</si>
  <si>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</si>
  <si>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</si>
  <si>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</si>
  <si>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</si>
  <si>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</si>
  <si>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</si>
  <si>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</si>
  <si>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</si>
  <si>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</si>
  <si>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</si>
  <si>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</si>
  <si>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</si>
  <si>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</si>
  <si>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</si>
  <si>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</si>
  <si>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</si>
  <si>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</si>
  <si>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</si>
  <si>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</si>
  <si>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</si>
  <si>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</si>
  <si>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</si>
  <si>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</si>
  <si>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</si>
  <si>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</si>
  <si>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</si>
  <si>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</si>
  <si>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</si>
  <si>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</si>
  <si>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</si>
  <si>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</si>
  <si>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</si>
  <si>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</si>
  <si>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</si>
  <si>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</si>
  <si>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</si>
  <si>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</si>
  <si>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</si>
  <si>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</si>
  <si>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</si>
  <si>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</si>
  <si>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</si>
  <si>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</si>
  <si>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</si>
  <si>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</si>
  <si>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</si>
  <si>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</si>
  <si>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</si>
  <si>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</si>
  <si>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</si>
  <si>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</si>
  <si>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</si>
  <si>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</si>
  <si>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</si>
  <si>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</si>
  <si>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</si>
  <si>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</si>
  <si>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</si>
  <si>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</si>
  <si>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</si>
  <si>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</si>
  <si>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</si>
  <si>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</si>
  <si>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</si>
  <si>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</si>
  <si>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</si>
  <si>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</si>
  <si>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</si>
  <si>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</si>
  <si>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</si>
  <si>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</si>
  <si>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</si>
  <si>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</si>
  <si>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</si>
  <si>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</si>
  <si>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</si>
  <si>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</si>
  <si>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</si>
  <si>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</si>
  <si>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</si>
  <si>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</si>
  <si>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</si>
  <si>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</si>
  <si>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</si>
  <si>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</si>
  <si>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</si>
  <si>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</si>
  <si>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</si>
  <si>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</si>
  <si>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</si>
  <si>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</si>
  <si>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</si>
  <si>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</si>
  <si>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</si>
  <si>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</si>
  <si>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</si>
  <si>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</si>
  <si>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</si>
  <si>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</si>
  <si>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</si>
  <si>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</si>
  <si>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</si>
  <si>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</si>
  <si>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</si>
  <si>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</si>
  <si>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</si>
  <si>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</si>
  <si>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</si>
  <si>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</si>
  <si>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</si>
  <si>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</si>
  <si>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</si>
  <si>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</si>
  <si>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</si>
  <si>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</si>
  <si>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</si>
  <si>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</si>
  <si>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</si>
  <si>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</si>
  <si>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</si>
  <si>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</si>
  <si>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</si>
  <si>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</si>
  <si>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</si>
  <si>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</si>
  <si>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</si>
  <si>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</si>
  <si>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</si>
  <si>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</si>
  <si>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</si>
  <si>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</si>
  <si>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</si>
  <si>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</si>
  <si>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</si>
  <si>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</si>
  <si>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</si>
  <si>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</si>
  <si>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</si>
  <si>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</si>
  <si>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</si>
  <si>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</si>
  <si>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</si>
  <si>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</si>
  <si>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</si>
  <si>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</si>
  <si>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</si>
  <si>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</si>
  <si>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</si>
  <si>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</si>
  <si>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</si>
  <si>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</si>
  <si>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</si>
  <si>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</si>
  <si>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</si>
  <si>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</si>
  <si>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</si>
  <si>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</si>
  <si>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</si>
  <si>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</si>
  <si>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</si>
  <si>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</si>
  <si>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</si>
  <si>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</si>
  <si>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</si>
  <si>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</si>
  <si>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</si>
  <si>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</si>
  <si>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</si>
  <si>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</si>
  <si>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</si>
  <si>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</si>
  <si>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</si>
  <si>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</si>
  <si>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</si>
  <si>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</si>
  <si>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</si>
  <si>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</si>
  <si>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</si>
  <si>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</si>
  <si>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</si>
  <si>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</si>
  <si>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</si>
  <si>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</si>
  <si>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</si>
  <si>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</si>
  <si>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</si>
  <si>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</si>
  <si>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</si>
  <si>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</si>
  <si>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</si>
  <si>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</si>
  <si>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</si>
  <si>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</si>
  <si>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</si>
  <si>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</si>
  <si>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</si>
  <si>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</si>
  <si>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</si>
  <si>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</si>
  <si>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</si>
  <si>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</si>
  <si>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</si>
  <si>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</si>
  <si>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</si>
  <si>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</si>
  <si>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</si>
  <si>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</si>
  <si>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</si>
  <si>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</si>
  <si>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</si>
  <si>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</si>
  <si>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</si>
  <si>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</si>
  <si>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</si>
  <si>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</si>
  <si>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</si>
  <si>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</si>
  <si>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</si>
  <si>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</si>
  <si>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</si>
  <si>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</si>
  <si>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</si>
  <si>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</si>
  <si>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</si>
  <si>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</si>
  <si>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</si>
  <si>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</si>
  <si>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</si>
  <si>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</si>
  <si>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</si>
  <si>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</si>
  <si>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</si>
  <si>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</si>
  <si>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</si>
  <si>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</si>
  <si>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</si>
  <si>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</si>
  <si>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</si>
  <si>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</si>
  <si>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</si>
  <si>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</si>
  <si>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</si>
  <si>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</si>
  <si>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</si>
  <si>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</si>
  <si>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</si>
  <si>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</si>
  <si>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</si>
  <si>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</si>
  <si>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</si>
  <si>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</si>
  <si>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</si>
  <si>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</si>
  <si>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</si>
  <si>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</si>
  <si>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</si>
  <si>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</si>
  <si>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</si>
  <si>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</si>
  <si>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</si>
  <si>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</si>
  <si>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</si>
  <si>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</si>
  <si>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</si>
  <si>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</si>
  <si>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</si>
  <si>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</si>
  <si>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</si>
  <si>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</si>
  <si>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</si>
  <si>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</si>
  <si>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</si>
  <si>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</si>
  <si>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</si>
  <si>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</si>
  <si>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</si>
  <si>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</si>
  <si>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</si>
  <si>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</si>
  <si>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</si>
  <si>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</si>
  <si>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</si>
  <si>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</si>
  <si>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</si>
  <si>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</si>
  <si>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</si>
  <si>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</si>
  <si>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</si>
  <si>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</si>
  <si>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</si>
  <si>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</si>
  <si>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</si>
  <si>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</si>
  <si>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</si>
  <si>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</si>
  <si>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</si>
  <si>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</si>
  <si>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</si>
  <si>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</si>
  <si>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</si>
  <si>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</si>
  <si>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</si>
  <si>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</si>
  <si>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</si>
  <si>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</si>
  <si>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</si>
  <si>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</si>
  <si>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</si>
  <si>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</si>
  <si>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</si>
  <si>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</si>
  <si>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</si>
  <si>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</si>
  <si>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</si>
  <si>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</si>
  <si>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</si>
  <si>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</si>
  <si>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</si>
  <si>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</si>
  <si>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</si>
  <si>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</si>
  <si>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</si>
  <si>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</si>
  <si>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</si>
  <si>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</si>
  <si>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</si>
  <si>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</si>
  <si>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</si>
  <si>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</si>
  <si>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</si>
  <si>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</si>
  <si>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</si>
  <si>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</si>
  <si>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</si>
  <si>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</si>
  <si>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</si>
  <si>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</si>
  <si>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</si>
  <si>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</si>
  <si>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</si>
  <si>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</si>
  <si>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</si>
  <si>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</si>
  <si>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</si>
  <si>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</si>
  <si>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</si>
  <si>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</si>
  <si>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</si>
  <si>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</si>
  <si>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</si>
  <si>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</si>
  <si>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</si>
  <si>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</si>
  <si>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</si>
  <si>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</si>
  <si>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</si>
  <si>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</si>
  <si>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</si>
  <si>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</si>
  <si>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</si>
  <si>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</si>
  <si>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</si>
  <si>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</si>
  <si>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</si>
  <si>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</si>
  <si>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</si>
  <si>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</si>
  <si>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</si>
  <si>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</si>
  <si>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</si>
  <si>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</si>
  <si>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</si>
  <si>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</si>
  <si>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</si>
  <si>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</si>
  <si>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</si>
  <si>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</si>
  <si>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</si>
  <si>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</si>
  <si>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</si>
  <si>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</si>
  <si>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</si>
  <si>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</si>
  <si>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</si>
  <si>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</si>
  <si>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</si>
  <si>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</si>
  <si>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</si>
  <si>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</si>
  <si>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</si>
  <si>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</si>
  <si>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</si>
  <si>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</si>
  <si>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</si>
  <si>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</si>
  <si>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</si>
  <si>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</si>
  <si>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</si>
  <si>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</si>
  <si>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</si>
  <si>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</si>
  <si>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</si>
  <si>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</si>
  <si>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</si>
  <si>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</si>
  <si>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</si>
  <si>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</si>
  <si>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</si>
  <si>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</si>
  <si>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</si>
  <si>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</si>
  <si>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</si>
  <si>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</si>
  <si>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</si>
  <si>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</si>
  <si>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</si>
  <si>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</si>
  <si>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</si>
  <si>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</si>
  <si>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</si>
  <si>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</si>
  <si>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</si>
  <si>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</si>
  <si>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</si>
  <si>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</si>
  <si>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</si>
  <si>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</si>
  <si>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</si>
  <si>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</si>
  <si>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</si>
  <si>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</si>
  <si>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</si>
  <si>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</si>
  <si>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</si>
  <si>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</si>
  <si>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</si>
  <si>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</si>
  <si>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</si>
  <si>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</si>
  <si>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</si>
  <si>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</si>
  <si>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</si>
  <si>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</si>
  <si>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</si>
  <si>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</si>
  <si>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</si>
  <si>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</si>
  <si>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</si>
  <si>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</si>
  <si>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</si>
  <si>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</si>
  <si>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</si>
  <si>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</si>
  <si>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</si>
  <si>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</si>
  <si>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</si>
  <si>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</si>
  <si>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</si>
  <si>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</si>
  <si>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</si>
  <si>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</si>
  <si>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</si>
  <si>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</si>
  <si>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</si>
  <si>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</si>
  <si>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</si>
  <si>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</si>
  <si>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</si>
  <si>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</si>
  <si>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</si>
  <si>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</si>
  <si>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</si>
  <si>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</si>
  <si>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</si>
  <si>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</si>
  <si>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</si>
  <si>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</si>
  <si>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</si>
  <si>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</si>
  <si>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</si>
  <si>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</si>
  <si>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</si>
  <si>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</si>
  <si>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</si>
  <si>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</si>
  <si>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</si>
  <si>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</si>
  <si>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</si>
  <si>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</si>
  <si>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</si>
  <si>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</si>
  <si>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</si>
  <si>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</si>
  <si>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</si>
  <si>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</si>
  <si>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</si>
  <si>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</si>
  <si>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</si>
  <si>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</si>
  <si>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</si>
  <si>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</si>
  <si>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</si>
  <si>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</si>
  <si>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</si>
  <si>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</si>
  <si>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</si>
  <si>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</si>
  <si>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</si>
  <si>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</si>
  <si>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</si>
  <si>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</si>
  <si>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</si>
  <si>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</si>
  <si>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</si>
  <si>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</si>
  <si>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</si>
  <si>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</si>
  <si>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</si>
  <si>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</si>
  <si>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</si>
  <si>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</si>
  <si>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</si>
  <si>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</si>
  <si>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</si>
  <si>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</si>
  <si>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</si>
  <si>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</si>
  <si>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</si>
  <si>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</si>
  <si>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</si>
  <si>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</si>
  <si>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</si>
  <si>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</si>
  <si>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</si>
  <si>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</si>
  <si>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</si>
  <si>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</si>
  <si>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</si>
  <si>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</si>
  <si>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</si>
  <si>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</si>
  <si>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</si>
  <si>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</si>
  <si>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</si>
  <si>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</si>
  <si>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</si>
  <si>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</si>
  <si>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</si>
  <si>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</si>
  <si>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</si>
  <si>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</si>
  <si>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</si>
  <si>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</si>
  <si>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</si>
  <si>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</si>
  <si>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</si>
  <si>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</si>
  <si>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</si>
  <si>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</si>
  <si>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</si>
  <si>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</si>
  <si>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</si>
  <si>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</si>
  <si>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</si>
  <si>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</si>
  <si>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</si>
  <si>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</si>
  <si>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</si>
  <si>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</si>
  <si>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</si>
  <si>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</si>
  <si>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</si>
  <si>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</si>
  <si>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</si>
  <si>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</si>
  <si>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</si>
  <si>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</si>
  <si>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</si>
  <si>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</si>
  <si>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</si>
  <si>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</si>
  <si>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</si>
  <si>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</si>
  <si>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</si>
  <si>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</si>
  <si>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</si>
  <si>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</si>
  <si>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</si>
  <si>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</si>
  <si>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</si>
  <si>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</si>
  <si>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</si>
  <si>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</si>
  <si>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</si>
  <si>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</si>
  <si>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</si>
  <si>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</si>
  <si>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</si>
  <si>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</si>
  <si>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</si>
  <si>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</si>
  <si>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</si>
  <si>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</si>
  <si>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</si>
  <si>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</si>
  <si>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</si>
  <si>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</si>
  <si>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</si>
  <si>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</si>
  <si>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</si>
  <si>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</si>
  <si>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</si>
  <si>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</si>
  <si>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</si>
  <si>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</si>
  <si>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</si>
  <si>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</si>
  <si>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</si>
  <si>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</si>
  <si>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</si>
  <si>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</si>
  <si>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</si>
  <si>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</si>
  <si>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</si>
  <si>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</si>
  <si>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</si>
  <si>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</si>
  <si>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</si>
  <si>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</si>
  <si>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</si>
  <si>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</si>
  <si>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</si>
  <si>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</si>
  <si>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</si>
  <si>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</si>
  <si>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</si>
  <si>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</si>
  <si>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</si>
  <si>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</si>
  <si>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</si>
  <si>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</si>
  <si>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</si>
  <si>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</si>
  <si>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</si>
  <si>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</si>
  <si>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</si>
  <si>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</si>
  <si>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</si>
  <si>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</si>
  <si>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</si>
  <si>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</si>
  <si>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</si>
  <si>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</si>
  <si>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</si>
  <si>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</si>
  <si>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</si>
  <si>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</si>
  <si>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</si>
  <si>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</si>
  <si>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</si>
  <si>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</si>
  <si>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</si>
  <si>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</si>
  <si>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</si>
  <si>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</si>
  <si>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</si>
  <si>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</si>
  <si>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</si>
  <si>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</si>
  <si>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</si>
  <si>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</si>
  <si>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</si>
  <si>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</si>
  <si>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</si>
  <si>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</si>
  <si>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</si>
  <si>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</si>
  <si>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</si>
  <si>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</si>
  <si>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</si>
  <si>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</si>
  <si>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</si>
  <si>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</si>
  <si>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</si>
  <si>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</si>
  <si>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</si>
  <si>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</si>
  <si>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</si>
  <si>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</si>
  <si>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</si>
  <si>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</si>
  <si>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</si>
  <si>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</si>
  <si>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</si>
  <si>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</si>
  <si>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</si>
  <si>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</si>
  <si>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</si>
  <si>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</si>
  <si>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</si>
  <si>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</si>
  <si>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</si>
  <si>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</si>
  <si>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</si>
  <si>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</si>
  <si>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</si>
  <si>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</si>
  <si>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</si>
  <si>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</si>
  <si>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</si>
  <si>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</si>
  <si>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</si>
  <si>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</si>
  <si>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</si>
  <si>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</si>
  <si>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</si>
  <si>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</si>
  <si>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</si>
  <si>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</si>
  <si>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</si>
  <si>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</si>
  <si>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</si>
  <si>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</si>
  <si>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</si>
  <si>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</si>
  <si>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</si>
  <si>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</si>
  <si>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</si>
  <si>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</si>
  <si>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</si>
  <si>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</si>
  <si>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</si>
  <si>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</si>
  <si>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</si>
  <si>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</si>
  <si>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</si>
  <si>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</si>
  <si>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</si>
  <si>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</si>
  <si>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</si>
  <si>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</si>
  <si>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</si>
  <si>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</si>
  <si>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</si>
  <si>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</si>
  <si>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</si>
  <si>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</si>
  <si>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</si>
  <si>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</si>
  <si>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</si>
  <si>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</si>
  <si>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</si>
  <si>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</si>
  <si>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</si>
  <si>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</si>
  <si>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</si>
  <si>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</si>
  <si>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</si>
  <si>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</si>
  <si>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</si>
  <si>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</si>
  <si>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</si>
  <si>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</si>
  <si>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</si>
  <si>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</si>
  <si>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</si>
  <si>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</si>
  <si>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</si>
  <si>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</si>
  <si>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</si>
  <si>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</si>
  <si>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</si>
  <si>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</si>
  <si>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</si>
  <si>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</si>
  <si>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</si>
  <si>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</si>
  <si>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</si>
  <si>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</si>
  <si>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</si>
  <si>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</si>
  <si>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</si>
  <si>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</si>
  <si>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</si>
  <si>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</si>
  <si>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</si>
  <si>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</si>
  <si>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</si>
  <si>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</si>
  <si>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</si>
  <si>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</si>
  <si>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</si>
  <si>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</si>
  <si>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</si>
  <si>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</si>
  <si>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</si>
  <si>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</si>
  <si>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</si>
  <si>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</si>
  <si>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</si>
  <si>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</si>
  <si>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</si>
  <si>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</si>
  <si>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</si>
  <si>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</si>
  <si>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</si>
  <si>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</si>
  <si>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</si>
  <si>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</si>
  <si>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</si>
  <si>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</si>
  <si>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</si>
  <si>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</si>
  <si>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</si>
  <si>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</si>
  <si>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</si>
  <si>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</si>
  <si>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</si>
  <si>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</si>
  <si>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</si>
  <si>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</si>
  <si>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</si>
  <si>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</si>
  <si>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</si>
  <si>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</si>
  <si>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</si>
  <si>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</si>
  <si>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</si>
  <si>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</si>
  <si>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</si>
  <si>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</si>
  <si>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</si>
  <si>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</si>
  <si>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</si>
  <si>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</si>
  <si>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</si>
  <si>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</si>
  <si>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</si>
  <si>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</si>
  <si>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</si>
  <si>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</si>
  <si>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</si>
  <si>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</si>
  <si>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</si>
  <si>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</si>
  <si>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</si>
  <si>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</si>
  <si>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</si>
  <si>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</si>
  <si>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</si>
  <si>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</si>
  <si>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</si>
  <si>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</si>
  <si>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</si>
  <si>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</si>
  <si>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</si>
  <si>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</si>
  <si>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</si>
  <si>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</si>
  <si>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</si>
  <si>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</si>
  <si>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</si>
  <si>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</si>
  <si>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</si>
  <si>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</si>
  <si>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</si>
  <si>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</si>
  <si>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</si>
  <si>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</si>
  <si>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</si>
  <si>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</si>
  <si>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</si>
  <si>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</si>
  <si>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</si>
  <si>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</si>
  <si>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</si>
  <si>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</si>
  <si>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</si>
  <si>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</si>
  <si>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</si>
  <si>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</si>
  <si>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</si>
  <si>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</si>
  <si>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</si>
  <si>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</si>
  <si>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</si>
  <si>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</si>
  <si>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</si>
  <si>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</si>
  <si>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</si>
  <si>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</si>
  <si>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</si>
  <si>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</si>
  <si>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</si>
  <si>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</si>
  <si>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</si>
  <si>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</si>
  <si>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</si>
  <si>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</si>
  <si>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</si>
  <si>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</si>
  <si>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</si>
  <si>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</si>
  <si>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</si>
  <si>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</si>
  <si>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</si>
  <si>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</si>
  <si>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</si>
  <si>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</si>
  <si>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</si>
  <si>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</si>
  <si>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</si>
  <si>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</si>
  <si>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</si>
  <si>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</si>
  <si>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</si>
  <si>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</si>
  <si>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</si>
  <si>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</si>
  <si>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</si>
  <si>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</si>
  <si>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</si>
  <si>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</si>
  <si>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</si>
  <si>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</si>
  <si>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</si>
  <si>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</si>
  <si>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</si>
  <si>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</si>
  <si>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</si>
  <si>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</si>
  <si>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</si>
  <si>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</si>
  <si>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</si>
  <si>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</si>
  <si>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</si>
  <si>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</si>
  <si>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</si>
  <si>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</si>
  <si>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</si>
  <si>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</si>
  <si>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</si>
  <si>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</si>
  <si>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</si>
  <si>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</si>
  <si>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</si>
  <si>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</si>
  <si>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</si>
  <si>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</si>
  <si>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</si>
  <si>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</si>
  <si>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</si>
  <si>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</si>
  <si>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</si>
  <si>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</si>
  <si>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</si>
  <si>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</si>
  <si>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</si>
  <si>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</si>
  <si>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</si>
  <si>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</si>
  <si>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</si>
  <si>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</si>
  <si>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</si>
  <si>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</si>
  <si>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</si>
  <si>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</si>
  <si>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</si>
  <si>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</si>
  <si>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</si>
  <si>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</si>
  <si>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</si>
  <si>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</si>
  <si>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</si>
  <si>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</si>
  <si>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</si>
  <si>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</si>
  <si>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</si>
  <si>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</si>
  <si>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</si>
  <si>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</si>
  <si>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</si>
  <si>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</si>
  <si>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</si>
  <si>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</si>
  <si>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</si>
  <si>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</si>
  <si>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</si>
  <si>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</si>
  <si>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</si>
  <si>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</si>
  <si>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</si>
  <si>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</si>
  <si>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</si>
  <si>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</si>
  <si>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</si>
  <si>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</si>
  <si>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</si>
  <si>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</si>
  <si>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</si>
  <si>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</si>
  <si>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</si>
  <si>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</si>
  <si>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</si>
  <si>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</si>
  <si>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</si>
  <si>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</si>
  <si>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</si>
  <si>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</si>
  <si>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</si>
  <si>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</si>
  <si>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</si>
  <si>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</si>
  <si>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</si>
  <si>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</si>
  <si>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</si>
  <si>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</si>
  <si>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</si>
  <si>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</si>
  <si>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</si>
  <si>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</si>
  <si>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</si>
  <si>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</si>
  <si>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</si>
  <si>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</si>
  <si>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</si>
  <si>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</si>
  <si>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</si>
  <si>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</si>
  <si>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</si>
  <si>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</si>
  <si>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</si>
  <si>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</si>
  <si>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</si>
  <si>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</si>
  <si>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</si>
  <si>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</si>
  <si>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</si>
  <si>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</si>
  <si>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</si>
  <si>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</si>
  <si>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</si>
  <si>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</si>
  <si>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</si>
  <si>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</si>
  <si>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</si>
  <si>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</si>
  <si>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</si>
  <si>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</si>
  <si>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</si>
  <si>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</si>
  <si>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</si>
  <si>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</si>
  <si>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</si>
  <si>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</si>
  <si>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</si>
  <si>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</si>
  <si>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</si>
  <si>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</si>
  <si>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</si>
  <si>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</si>
  <si>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</si>
  <si>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</si>
  <si>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</si>
  <si>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</si>
  <si>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</si>
  <si>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</si>
  <si>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</si>
  <si>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</si>
  <si>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</si>
  <si>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</si>
  <si>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</si>
  <si>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</si>
  <si>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</si>
  <si>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</si>
  <si>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</si>
  <si>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</si>
  <si>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</si>
  <si>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</si>
  <si>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</si>
  <si>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</si>
  <si>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</si>
  <si>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</si>
  <si>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</si>
  <si>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</si>
  <si>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</si>
  <si>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</si>
  <si>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</si>
  <si>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</si>
  <si>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</si>
  <si>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</si>
  <si>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</si>
  <si>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</si>
  <si>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</si>
  <si>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</si>
  <si>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</si>
  <si>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</si>
  <si>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</si>
  <si>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</si>
  <si>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</si>
  <si>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</si>
  <si>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</si>
  <si>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</si>
  <si>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</si>
  <si>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</si>
  <si>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</si>
  <si>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</si>
  <si>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</si>
  <si>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</si>
  <si>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</si>
  <si>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</si>
  <si>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</si>
  <si>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</si>
  <si>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</si>
  <si>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</si>
  <si>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</si>
  <si>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</si>
  <si>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</si>
  <si>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</si>
  <si>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</si>
  <si>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</si>
  <si>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</si>
  <si>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</si>
  <si>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</si>
  <si>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</si>
  <si>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</si>
  <si>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</si>
  <si>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</si>
  <si>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</si>
  <si>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</si>
  <si>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</si>
  <si>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</si>
  <si>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</si>
  <si>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</si>
  <si>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</si>
  <si>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</si>
  <si>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</si>
  <si>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</si>
  <si>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</si>
  <si>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</si>
  <si>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</si>
  <si>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</si>
  <si>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</si>
  <si>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</si>
  <si>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</si>
  <si>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</si>
  <si>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</si>
  <si>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</si>
  <si>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</si>
  <si>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</si>
  <si>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</si>
  <si>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</si>
  <si>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</si>
  <si>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</si>
  <si>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</si>
  <si>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</si>
  <si>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</si>
  <si>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</si>
  <si>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</si>
  <si>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</si>
  <si>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</si>
  <si>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</si>
  <si>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</si>
  <si>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</si>
  <si>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</si>
  <si>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</si>
  <si>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</si>
  <si>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</si>
  <si>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</si>
  <si>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</si>
  <si>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</si>
  <si>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</si>
  <si>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</si>
  <si>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</si>
  <si>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</si>
  <si>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</si>
  <si>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</si>
  <si>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</si>
  <si>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</si>
  <si>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</si>
  <si>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</si>
  <si>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</si>
  <si>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</si>
  <si>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</si>
  <si>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</si>
  <si>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</si>
  <si>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</si>
  <si>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</si>
  <si>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</si>
  <si>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</si>
  <si>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</si>
  <si>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</si>
  <si>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</si>
  <si>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</si>
  <si>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</si>
  <si>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</si>
  <si>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</si>
  <si>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</si>
  <si>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</si>
  <si>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</si>
  <si>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</si>
  <si>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</si>
  <si>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</si>
  <si>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</si>
  <si>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</si>
  <si>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</si>
  <si>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</si>
  <si>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</si>
  <si>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</si>
  <si>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</si>
  <si>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</si>
  <si>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</si>
  <si>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</si>
  <si>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</si>
  <si>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</si>
  <si>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</si>
  <si>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</si>
  <si>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</si>
  <si>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</si>
  <si>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</si>
  <si>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</si>
  <si>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</si>
  <si>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</si>
  <si>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</si>
  <si>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</si>
  <si>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</si>
  <si>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</si>
  <si>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</si>
  <si>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</si>
  <si>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</si>
  <si>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</si>
  <si>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</si>
  <si>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</si>
  <si>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</si>
  <si>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</si>
  <si>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</si>
  <si>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</si>
  <si>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</si>
  <si>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</si>
  <si>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</si>
  <si>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</si>
  <si>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</si>
  <si>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</si>
  <si>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</si>
  <si>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</si>
  <si>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</si>
  <si>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</si>
  <si>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</si>
  <si>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</si>
  <si>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</si>
  <si>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</si>
  <si>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</si>
  <si>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</si>
  <si>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</si>
  <si>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</si>
  <si>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</si>
  <si>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</si>
  <si>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</si>
  <si>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</si>
  <si>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</si>
  <si>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</si>
  <si>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</si>
  <si>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</si>
  <si>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</si>
  <si>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</si>
  <si>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</si>
  <si>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</si>
  <si>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</si>
  <si>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</si>
  <si>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</si>
  <si>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</si>
  <si>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</si>
  <si>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</si>
  <si>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</si>
  <si>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</si>
  <si>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</si>
  <si>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</si>
  <si>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</si>
  <si>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</si>
  <si>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</si>
  <si>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</si>
  <si>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</si>
  <si>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</si>
  <si>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</si>
  <si>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</si>
  <si>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</si>
  <si>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</si>
  <si>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</si>
  <si>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</si>
  <si>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</si>
  <si>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</si>
  <si>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</si>
  <si>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</si>
  <si>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</si>
  <si>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</si>
  <si>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</si>
  <si>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</si>
  <si>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</si>
  <si>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</si>
  <si>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</si>
  <si>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</si>
  <si>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</si>
  <si>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</si>
  <si>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</si>
  <si>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</si>
  <si>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</si>
  <si>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</si>
  <si>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</si>
  <si>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</si>
  <si>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</si>
  <si>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</si>
  <si>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</si>
  <si>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</si>
  <si>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</si>
  <si>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</si>
  <si>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</si>
  <si>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</si>
  <si>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</si>
  <si>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</si>
  <si>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</si>
  <si>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</si>
  <si>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</si>
  <si>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</si>
  <si>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</si>
  <si>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</si>
  <si>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</si>
  <si>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</si>
  <si>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</si>
  <si>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</si>
  <si>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</si>
  <si>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</si>
  <si>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</si>
  <si>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</si>
  <si>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</si>
  <si>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</si>
  <si>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</si>
  <si>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</si>
  <si>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</si>
  <si>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</si>
  <si>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</si>
  <si>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</si>
  <si>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</si>
  <si>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</si>
  <si>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</si>
  <si>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</si>
  <si>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</si>
  <si>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</si>
  <si>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</si>
  <si>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</si>
  <si>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</si>
  <si>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</si>
  <si>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</si>
  <si>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</si>
  <si>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</si>
  <si>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</si>
  <si>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</si>
  <si>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</si>
  <si>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</si>
  <si>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</si>
  <si>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</si>
  <si>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</si>
  <si>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</si>
  <si>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</si>
  <si>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</si>
  <si>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</si>
  <si>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</si>
  <si>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</si>
  <si>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</si>
  <si>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</si>
  <si>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</si>
  <si>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</si>
  <si>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</si>
  <si>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</si>
  <si>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</si>
  <si>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</si>
  <si>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</si>
  <si>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</si>
  <si>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</si>
  <si>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</si>
  <si>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</si>
  <si>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</si>
  <si>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</si>
  <si>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</si>
  <si>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</si>
  <si>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</si>
  <si>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</si>
  <si>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</si>
  <si>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</si>
  <si>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</si>
  <si>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</si>
  <si>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</si>
  <si>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</si>
  <si>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</si>
  <si>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</si>
  <si>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</si>
  <si>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</si>
  <si>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</si>
  <si>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</si>
  <si>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</si>
  <si>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</si>
  <si>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</si>
  <si>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</si>
  <si>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</si>
  <si>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</si>
  <si>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</si>
  <si>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</si>
  <si>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</si>
  <si>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</si>
  <si>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</si>
  <si>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</si>
  <si>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</si>
  <si>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</si>
  <si>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</si>
  <si>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</si>
  <si>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</si>
  <si>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</si>
  <si>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</si>
  <si>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</si>
  <si>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</si>
  <si>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</si>
  <si>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</si>
  <si>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</si>
  <si>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</si>
  <si>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</si>
  <si>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</si>
  <si>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</si>
  <si>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</si>
  <si>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</si>
  <si>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</si>
  <si>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</si>
  <si>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</si>
  <si>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</si>
  <si>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</si>
  <si>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</si>
  <si>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</si>
  <si>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</si>
  <si>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</si>
  <si>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</si>
  <si>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</si>
  <si>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</si>
  <si>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</si>
  <si>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</si>
  <si>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</si>
  <si>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</si>
  <si>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</si>
  <si>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</si>
  <si>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</si>
  <si>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</si>
  <si>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</si>
  <si>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</si>
  <si>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</si>
  <si>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</si>
  <si>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</si>
  <si>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</si>
  <si>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</si>
  <si>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</si>
  <si>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</si>
  <si>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</si>
  <si>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</si>
  <si>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</si>
  <si>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</si>
  <si>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</si>
  <si>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</si>
  <si>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</si>
  <si>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</si>
  <si>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</si>
  <si>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</si>
  <si>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</si>
  <si>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</si>
  <si>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</si>
  <si>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</si>
  <si>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</si>
  <si>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</si>
  <si>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</si>
  <si>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</si>
  <si>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</si>
  <si>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</si>
  <si>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</si>
  <si>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</si>
  <si>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</si>
  <si>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</si>
  <si>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</si>
  <si>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</si>
  <si>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</si>
  <si>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</si>
  <si>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</si>
  <si>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</si>
  <si>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</si>
  <si>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</si>
  <si>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</si>
  <si>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</si>
  <si>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</si>
  <si>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</si>
  <si>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</si>
  <si>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</si>
  <si>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</si>
  <si>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</si>
  <si>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</si>
  <si>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</si>
  <si>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</si>
  <si>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</si>
  <si>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</si>
  <si>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</si>
  <si>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</si>
  <si>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</si>
  <si>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</si>
  <si>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</si>
  <si>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</si>
  <si>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</si>
  <si>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</si>
  <si>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</si>
  <si>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</si>
  <si>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</si>
  <si>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</si>
  <si>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</si>
  <si>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</si>
  <si>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</si>
  <si>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</si>
  <si>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</si>
  <si>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</si>
  <si>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</si>
  <si>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</si>
  <si>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</si>
  <si>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</si>
  <si>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</si>
  <si>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</si>
  <si>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</si>
  <si>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</si>
  <si>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</si>
  <si>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</si>
  <si>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</si>
  <si>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</si>
  <si>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</si>
  <si>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</si>
  <si>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</si>
  <si>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</si>
  <si>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</si>
  <si>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</si>
  <si>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</si>
  <si>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</si>
  <si>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</si>
  <si>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</si>
  <si>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</si>
  <si>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</si>
  <si>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</si>
  <si>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</si>
  <si>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</si>
  <si>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</si>
  <si>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</si>
  <si>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</si>
  <si>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</si>
  <si>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</si>
  <si>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</si>
  <si>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</si>
  <si>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</si>
  <si>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</si>
  <si>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</si>
  <si>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</si>
  <si>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</si>
  <si>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</si>
  <si>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</si>
  <si>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</si>
  <si>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</si>
  <si>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</si>
  <si>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</si>
  <si>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</si>
  <si>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</si>
  <si>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</si>
  <si>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</si>
  <si>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</si>
  <si>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</si>
  <si>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</si>
  <si>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</si>
  <si>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</si>
  <si>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</si>
  <si>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</si>
  <si>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</si>
  <si>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</si>
  <si>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</si>
  <si>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</si>
  <si>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</si>
  <si>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</si>
  <si>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</si>
  <si>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</si>
  <si>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</si>
  <si>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</si>
  <si>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</si>
  <si>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</si>
  <si>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</si>
  <si>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</si>
  <si>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</si>
  <si>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</si>
  <si>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</si>
  <si>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</si>
  <si>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</si>
  <si>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</si>
  <si>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</si>
  <si>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</si>
  <si>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</si>
  <si>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</si>
  <si>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</si>
  <si>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</si>
  <si>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</si>
  <si>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</si>
  <si>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</si>
  <si>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</si>
  <si>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</si>
  <si>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</si>
  <si>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</si>
  <si>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</si>
  <si>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</si>
  <si>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</si>
  <si>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</si>
  <si>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</si>
  <si>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</si>
  <si>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</si>
  <si>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</si>
  <si>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</si>
  <si>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</si>
  <si>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</si>
  <si>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</si>
  <si>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</si>
  <si>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</si>
  <si>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</si>
  <si>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</si>
  <si>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</si>
  <si>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</si>
  <si>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</si>
  <si>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</si>
  <si>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</si>
  <si>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</si>
  <si>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</si>
  <si>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</si>
  <si>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</si>
  <si>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</si>
  <si>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</si>
  <si>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</si>
  <si>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</si>
  <si>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</si>
  <si>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</si>
  <si>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</si>
  <si>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</si>
  <si>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</si>
  <si>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</si>
  <si>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</si>
  <si>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</si>
  <si>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</si>
  <si>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</si>
  <si>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</si>
  <si>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</si>
  <si>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</si>
  <si>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</si>
  <si>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</si>
  <si>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</si>
  <si>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</si>
  <si>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</si>
  <si>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</si>
  <si>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</si>
  <si>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</si>
  <si>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</si>
  <si>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</si>
  <si>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</si>
  <si>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</si>
  <si>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</si>
  <si>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</si>
  <si>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</si>
  <si>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</si>
  <si>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</si>
  <si>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</si>
  <si>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</si>
  <si>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</si>
  <si>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</si>
  <si>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</si>
  <si>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</si>
  <si>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</si>
  <si>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</si>
  <si>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</si>
  <si>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</si>
  <si>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</si>
  <si>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</si>
  <si>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</si>
  <si>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</si>
  <si>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</si>
  <si>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</si>
  <si>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</si>
  <si>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</si>
  <si>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</si>
  <si>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</si>
  <si>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</si>
  <si>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</si>
  <si>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</si>
  <si>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</si>
  <si>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</si>
  <si>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</si>
  <si>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</si>
  <si>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</si>
  <si>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</si>
  <si>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</si>
  <si>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</si>
  <si>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</si>
  <si>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</si>
  <si>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</si>
  <si>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</si>
  <si>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</si>
  <si>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</si>
  <si>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</si>
  <si>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</si>
  <si>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</si>
  <si>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</si>
  <si>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</si>
  <si>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</si>
  <si>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</si>
  <si>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</si>
  <si>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</si>
  <si>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</si>
  <si>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</si>
  <si>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</si>
  <si>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</si>
  <si>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</si>
  <si>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</si>
  <si>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</si>
  <si>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</si>
  <si>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</si>
  <si>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</si>
  <si>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</si>
  <si>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</si>
  <si>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</si>
  <si>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</si>
  <si>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</si>
  <si>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</si>
  <si>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</si>
  <si>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</si>
  <si>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</si>
  <si>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</si>
  <si>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</si>
  <si>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</si>
  <si>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</si>
  <si>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</si>
  <si>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</si>
  <si>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</si>
  <si>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</si>
  <si>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</si>
  <si>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</si>
  <si>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</si>
  <si>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</si>
  <si>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</si>
  <si>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</si>
  <si>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</si>
  <si>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</si>
  <si>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</si>
  <si>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</si>
  <si>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</si>
  <si>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</si>
  <si>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</si>
  <si>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</si>
  <si>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</si>
  <si>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</si>
  <si>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</si>
  <si>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</si>
  <si>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</si>
  <si>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</si>
  <si>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</si>
  <si>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</si>
  <si>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</si>
  <si>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</si>
  <si>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</si>
  <si>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</si>
  <si>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</si>
  <si>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</si>
  <si>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</si>
  <si>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</si>
  <si>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</si>
  <si>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</si>
  <si>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</si>
  <si>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</si>
  <si>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</si>
  <si>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</si>
  <si>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</si>
  <si>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</si>
  <si>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</si>
  <si>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</si>
  <si>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</si>
  <si>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</si>
  <si>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</si>
  <si>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</si>
  <si>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</si>
  <si>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</si>
  <si>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</si>
  <si>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</si>
  <si>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</si>
  <si>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</si>
  <si>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</si>
  <si>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</si>
  <si>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</si>
  <si>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</si>
  <si>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</si>
  <si>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</si>
  <si>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</si>
  <si>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</si>
  <si>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</si>
  <si>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</si>
  <si>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</si>
  <si>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</si>
  <si>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</si>
  <si>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</si>
  <si>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</si>
  <si>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</si>
  <si>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</si>
  <si>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</si>
  <si>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</si>
  <si>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</si>
  <si>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</si>
  <si>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</si>
  <si>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</si>
  <si>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</si>
  <si>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</si>
  <si>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</si>
  <si>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</si>
  <si>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</si>
  <si>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</si>
  <si>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</si>
  <si>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</si>
  <si>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</si>
  <si>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</si>
  <si>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</si>
  <si>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</si>
  <si>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</si>
  <si>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</si>
  <si>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</si>
  <si>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</si>
  <si>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</si>
  <si>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</si>
  <si>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</si>
  <si>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</si>
  <si>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</si>
  <si>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</si>
  <si>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</si>
  <si>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</si>
  <si>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</si>
  <si>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</si>
  <si>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</si>
  <si>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</si>
  <si>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</si>
  <si>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</si>
  <si>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</si>
  <si>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</si>
  <si>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</si>
  <si>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</si>
  <si>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</si>
  <si>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</si>
  <si>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</si>
  <si>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</si>
  <si>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</si>
  <si>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</si>
  <si>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</si>
  <si>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</si>
  <si>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</si>
  <si>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</si>
  <si>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</si>
  <si>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</si>
  <si>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</si>
  <si>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</si>
  <si>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</si>
  <si>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</si>
  <si>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</si>
  <si>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</si>
  <si>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</si>
  <si>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</si>
  <si>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</si>
  <si>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</si>
  <si>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</si>
  <si>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</si>
  <si>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</si>
  <si>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</si>
  <si>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</si>
  <si>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</si>
  <si>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</si>
  <si>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</si>
  <si>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</si>
  <si>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</si>
  <si>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</si>
  <si>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</si>
  <si>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</si>
  <si>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</si>
  <si>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</si>
  <si>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</si>
  <si>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</si>
  <si>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</si>
  <si>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</si>
  <si>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</si>
  <si>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</si>
  <si>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</si>
  <si>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</si>
  <si>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</si>
  <si>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</si>
  <si>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</si>
  <si>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</si>
  <si>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</si>
  <si>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</si>
  <si>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</si>
  <si>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</si>
  <si>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</si>
  <si>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</si>
  <si>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</si>
  <si>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</si>
  <si>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</si>
  <si>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</si>
  <si>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</si>
  <si>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</si>
  <si>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</si>
  <si>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</si>
  <si>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</si>
  <si>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</si>
  <si>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</si>
  <si>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</si>
  <si>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</si>
  <si>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</si>
  <si>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</si>
  <si>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</si>
  <si>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</si>
  <si>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</si>
  <si>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</si>
  <si>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</si>
  <si>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</si>
  <si>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</si>
  <si>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</si>
  <si>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</si>
  <si>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</si>
  <si>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</si>
  <si>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</si>
  <si>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</si>
  <si>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</si>
  <si>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</si>
  <si>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</si>
  <si>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</si>
  <si>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</si>
  <si>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</si>
  <si>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</si>
  <si>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</si>
  <si>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</si>
  <si>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</si>
  <si>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</si>
  <si>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</si>
  <si>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</si>
  <si>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</si>
  <si>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</si>
  <si>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</si>
  <si>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</si>
  <si>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</si>
  <si>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</si>
  <si>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</si>
  <si>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</si>
  <si>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</si>
  <si>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</si>
  <si>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</si>
  <si>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</si>
  <si>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</si>
  <si>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</si>
  <si>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</si>
  <si>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</si>
  <si>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</si>
  <si>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</si>
  <si>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</si>
  <si>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</si>
  <si>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</si>
  <si>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</si>
  <si>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</si>
  <si>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</si>
  <si>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</si>
  <si>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</si>
  <si>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</si>
  <si>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</si>
  <si>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</si>
  <si>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</si>
  <si>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</si>
  <si>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</si>
  <si>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</si>
  <si>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</si>
  <si>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</si>
  <si>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</si>
  <si>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</si>
  <si>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</si>
  <si>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</si>
  <si>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</si>
  <si>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</si>
  <si>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</si>
  <si>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</si>
  <si>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</si>
  <si>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</si>
  <si>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</si>
  <si>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</si>
  <si>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</si>
  <si>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</si>
  <si>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</si>
  <si>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</si>
  <si>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</si>
  <si>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</si>
  <si>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</si>
  <si>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</si>
  <si>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</si>
  <si>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</si>
  <si>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</si>
  <si>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</si>
  <si>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</si>
  <si>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</si>
  <si>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</si>
  <si>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</si>
  <si>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</si>
  <si>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</si>
  <si>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</si>
  <si>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</si>
  <si>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</si>
  <si>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</si>
  <si>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</si>
  <si>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</si>
  <si>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</si>
  <si>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</si>
  <si>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</si>
  <si>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</si>
  <si>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</si>
  <si>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</si>
  <si>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</si>
  <si>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</si>
  <si>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</si>
  <si>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</si>
  <si>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</si>
  <si>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</si>
  <si>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</si>
  <si>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</si>
  <si>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</si>
  <si>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</si>
  <si>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</si>
  <si>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</si>
  <si>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</si>
  <si>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</si>
  <si>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</si>
  <si>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</si>
  <si>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</si>
  <si>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</si>
  <si>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</si>
  <si>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</si>
  <si>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</si>
  <si>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</si>
  <si>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</si>
  <si>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</si>
  <si>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</si>
  <si>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</si>
  <si>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</si>
  <si>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</si>
  <si>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</si>
  <si>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</si>
  <si>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</si>
  <si>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</si>
  <si>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</si>
  <si>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</si>
  <si>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</si>
  <si>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</si>
  <si>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</si>
  <si>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</si>
  <si>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</si>
  <si>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</si>
  <si>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</si>
  <si>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</si>
  <si>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</si>
  <si>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</si>
  <si>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</si>
  <si>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</si>
  <si>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</si>
  <si>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</si>
  <si>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</si>
  <si>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</si>
  <si>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</si>
  <si>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</si>
  <si>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</si>
  <si>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</si>
  <si>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</si>
  <si>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</si>
  <si>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</si>
  <si>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</si>
  <si>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</si>
  <si>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</si>
  <si>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</si>
  <si>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</si>
  <si>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</si>
  <si>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</si>
  <si>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</si>
  <si>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</si>
  <si>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</si>
  <si>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</si>
  <si>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</si>
  <si>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</si>
  <si>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</si>
  <si>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</si>
  <si>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</si>
  <si>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</si>
  <si>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</si>
  <si>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</si>
  <si>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</si>
  <si>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</si>
  <si>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</si>
  <si>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</si>
  <si>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</si>
  <si>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</si>
  <si>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</si>
  <si>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</si>
  <si>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</si>
  <si>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</si>
  <si>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</si>
  <si>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</si>
  <si>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</si>
  <si>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</si>
  <si>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</si>
  <si>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</si>
  <si>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</si>
  <si>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</si>
  <si>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</si>
  <si>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</si>
  <si>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</si>
  <si>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</si>
  <si>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</si>
  <si>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</si>
  <si>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</si>
  <si>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</si>
  <si>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</si>
  <si>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</si>
  <si>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</si>
  <si>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</si>
  <si>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</si>
  <si>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</si>
  <si>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</si>
  <si>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</si>
  <si>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</si>
  <si>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</si>
  <si>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</si>
  <si>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</si>
  <si>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</si>
  <si>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</si>
  <si>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</si>
  <si>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</si>
  <si>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</si>
  <si>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</si>
  <si>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</si>
  <si>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</si>
  <si>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</si>
  <si>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</si>
  <si>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</si>
  <si>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</si>
  <si>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</si>
  <si>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</si>
  <si>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</si>
  <si>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</si>
  <si>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</si>
  <si>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</si>
  <si>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</si>
  <si>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</si>
  <si>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</si>
  <si>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</si>
  <si>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</si>
  <si>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</si>
  <si>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</si>
  <si>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</si>
  <si>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</si>
  <si>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</si>
  <si>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</si>
  <si>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</si>
  <si>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</si>
  <si>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</si>
  <si>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</si>
  <si>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</si>
  <si>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</si>
  <si>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</si>
  <si>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</si>
  <si>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</si>
  <si>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</si>
  <si>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</si>
  <si>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</si>
  <si>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</si>
  <si>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</si>
  <si>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</si>
  <si>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</si>
  <si>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</si>
  <si>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</si>
  <si>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</si>
  <si>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</si>
  <si>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</si>
  <si>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</si>
  <si>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</si>
  <si>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</si>
  <si>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</si>
  <si>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</si>
  <si>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</si>
  <si>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</si>
  <si>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</si>
  <si>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</si>
  <si>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</si>
  <si>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</si>
  <si>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</si>
  <si>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</si>
  <si>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</si>
  <si>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</si>
  <si>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</si>
  <si>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</si>
  <si>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</si>
  <si>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</si>
  <si>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</si>
  <si>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</si>
  <si>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</si>
  <si>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</si>
  <si>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</si>
  <si>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</si>
  <si>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</si>
  <si>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</si>
  <si>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</si>
  <si>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</si>
  <si>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</si>
  <si>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</si>
  <si>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</si>
  <si>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</si>
  <si>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</si>
  <si>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</si>
  <si>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</si>
  <si>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</si>
  <si>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</si>
  <si>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</si>
  <si>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</si>
  <si>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</si>
  <si>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</si>
  <si>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</si>
  <si>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</si>
  <si>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</si>
  <si>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</si>
  <si>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</si>
  <si>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</si>
  <si>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</si>
  <si>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</si>
  <si>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</si>
  <si>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</si>
  <si>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</si>
  <si>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</si>
  <si>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</si>
  <si>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</si>
  <si>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</si>
  <si>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</si>
  <si>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</si>
  <si>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</si>
  <si>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</si>
  <si>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</si>
  <si>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</si>
  <si>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</si>
  <si>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</si>
  <si>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</si>
  <si>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</si>
  <si>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</si>
  <si>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</si>
  <si>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</si>
  <si>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</si>
  <si>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</si>
  <si>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</si>
  <si>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</si>
  <si>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</si>
  <si>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</si>
  <si>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</si>
  <si>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</si>
  <si>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</si>
  <si>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</si>
  <si>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</si>
  <si>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</si>
  <si>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</si>
  <si>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</si>
  <si>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</si>
  <si>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</si>
  <si>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</si>
  <si>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</si>
  <si>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</si>
  <si>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</si>
  <si>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</si>
  <si>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</si>
  <si>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</si>
  <si>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</si>
  <si>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</si>
  <si>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</si>
  <si>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</si>
  <si>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</si>
  <si>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</si>
  <si>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</si>
  <si>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</si>
  <si>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</si>
  <si>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</si>
  <si>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</si>
  <si>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</si>
  <si>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</si>
  <si>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</si>
  <si>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</si>
  <si>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</si>
  <si>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</si>
  <si>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</si>
  <si>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</si>
  <si>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</si>
  <si>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</si>
  <si>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</si>
  <si>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</si>
  <si>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</si>
  <si>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</si>
  <si>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</si>
  <si>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</si>
  <si>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</si>
  <si>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</si>
  <si>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</si>
  <si>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</si>
  <si>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</si>
  <si>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</si>
  <si>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</si>
  <si>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</si>
  <si>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</si>
  <si>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</si>
  <si>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</si>
  <si>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</si>
  <si>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</si>
  <si>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</si>
  <si>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</si>
  <si>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</si>
  <si>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</si>
  <si>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</si>
  <si>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</si>
  <si>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</si>
  <si>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</si>
  <si>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</si>
  <si>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</si>
  <si>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</si>
  <si>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</si>
  <si>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</si>
  <si>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</si>
  <si>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</si>
  <si>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</si>
  <si>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</si>
  <si>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</si>
  <si>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</si>
  <si>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</si>
  <si>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</si>
  <si>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</si>
  <si>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</si>
  <si>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</si>
  <si>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</si>
  <si>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</si>
  <si>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</si>
  <si>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</si>
  <si>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</si>
  <si>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</si>
  <si>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</si>
  <si>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</si>
  <si>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</si>
  <si>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</si>
  <si>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</si>
  <si>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</si>
  <si>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</si>
  <si>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</si>
  <si>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</si>
  <si>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</si>
  <si>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</si>
  <si>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</si>
  <si>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</si>
  <si>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</si>
  <si>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</si>
  <si>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</si>
  <si>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</si>
  <si>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</si>
  <si>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</si>
  <si>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</si>
  <si>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</si>
  <si>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</si>
  <si>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</si>
  <si>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</si>
  <si>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</si>
  <si>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</si>
  <si>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</si>
  <si>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</si>
  <si>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</si>
  <si>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</si>
  <si>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</si>
  <si>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</si>
  <si>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</si>
  <si>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</si>
  <si>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</si>
  <si>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</si>
  <si>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</si>
  <si>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</si>
  <si>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</si>
  <si>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</si>
  <si>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</si>
  <si>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</si>
  <si>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</si>
  <si>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</si>
  <si>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</si>
  <si>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</si>
  <si>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</si>
  <si>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</si>
  <si>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</si>
  <si>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</si>
  <si>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</si>
  <si>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</si>
  <si>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</si>
  <si>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</si>
  <si>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</si>
  <si>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</si>
  <si>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</si>
  <si>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</si>
  <si>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</si>
  <si>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</si>
  <si>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</si>
  <si>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</si>
  <si>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</si>
  <si>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</si>
  <si>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</si>
  <si>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</si>
  <si>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</si>
  <si>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</si>
  <si>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</si>
  <si>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</si>
  <si>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</si>
  <si>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</si>
  <si>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</si>
  <si>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</si>
  <si>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</si>
  <si>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</si>
  <si>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</si>
  <si>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</si>
  <si>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</si>
  <si>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</si>
  <si>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</si>
  <si>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</si>
  <si>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</si>
  <si>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</si>
  <si>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</si>
  <si>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</si>
  <si>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</si>
  <si>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</si>
  <si>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</si>
  <si>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</si>
  <si>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</si>
  <si>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</si>
  <si>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</si>
  <si>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</si>
  <si>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</si>
  <si>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</si>
  <si>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</si>
  <si>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</si>
  <si>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</si>
  <si>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</si>
  <si>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</si>
  <si>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</si>
  <si>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</si>
  <si>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</si>
  <si>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</si>
  <si>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</si>
  <si>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</si>
  <si>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</si>
  <si>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</si>
  <si>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</si>
  <si>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</si>
  <si>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</si>
  <si>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</si>
  <si>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</si>
  <si>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</si>
  <si>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</si>
  <si>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</si>
  <si>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</si>
  <si>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</si>
  <si>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</si>
  <si>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</si>
  <si>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</si>
  <si>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</si>
  <si>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</si>
  <si>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</si>
  <si>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</si>
  <si>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</si>
  <si>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</si>
  <si>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</si>
  <si>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</si>
  <si>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</si>
  <si>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</si>
  <si>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</si>
  <si>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</si>
  <si>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</si>
  <si>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</si>
  <si>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</si>
  <si>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</si>
  <si>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</si>
  <si>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</si>
  <si>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</si>
  <si>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</si>
  <si>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</si>
  <si>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</si>
  <si>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</si>
  <si>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</si>
  <si>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</si>
  <si>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</si>
  <si>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</si>
  <si>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</si>
  <si>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</si>
  <si>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</si>
  <si>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</si>
  <si>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</si>
  <si>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</si>
  <si>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</si>
  <si>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</si>
  <si>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</si>
  <si>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</si>
  <si>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</si>
  <si>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</si>
  <si>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</si>
  <si>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</si>
  <si>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</si>
  <si>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</si>
  <si>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</si>
  <si>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</si>
  <si>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</si>
  <si>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</si>
  <si>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</si>
  <si>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</si>
  <si>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</si>
  <si>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</si>
  <si>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</si>
  <si>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</si>
  <si>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</si>
  <si>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</si>
  <si>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</si>
  <si>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</si>
  <si>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</si>
  <si>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</si>
  <si>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</si>
  <si>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</si>
  <si>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</si>
  <si>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</si>
  <si>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</si>
  <si>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</si>
  <si>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</si>
  <si>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</si>
  <si>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</si>
  <si>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</si>
  <si>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</si>
  <si>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</si>
  <si>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</si>
  <si>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</si>
  <si>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</si>
  <si>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</si>
  <si>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</si>
  <si>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</si>
  <si>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</si>
  <si>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</si>
  <si>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</si>
  <si>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</si>
  <si>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</si>
  <si>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</si>
  <si>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</si>
  <si>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</si>
  <si>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</si>
  <si>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</si>
  <si>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</si>
  <si>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</si>
  <si>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</si>
  <si>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</si>
  <si>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</si>
  <si>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</si>
  <si>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</si>
  <si>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</si>
  <si>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</si>
  <si>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</si>
  <si>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</si>
  <si>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</si>
  <si>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</si>
  <si>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</si>
  <si>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</si>
  <si>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</si>
  <si>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</si>
  <si>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</si>
  <si>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</si>
  <si>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</si>
  <si>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</si>
  <si>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</si>
  <si>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</si>
  <si>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</si>
  <si>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</si>
  <si>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</si>
  <si>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</si>
  <si>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</si>
  <si>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</si>
  <si>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</si>
  <si>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</si>
  <si>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</si>
  <si>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</si>
  <si>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</si>
  <si>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</si>
  <si>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</si>
  <si>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</si>
  <si>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</si>
  <si>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</si>
  <si>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</si>
  <si>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</si>
  <si>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</si>
  <si>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</si>
  <si>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</si>
  <si>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</si>
  <si>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</si>
  <si>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</si>
  <si>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</si>
  <si>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</si>
  <si>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</si>
  <si>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</si>
  <si>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</si>
  <si>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</si>
  <si>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</si>
  <si>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</si>
  <si>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</si>
  <si>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</si>
  <si>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</si>
  <si>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</si>
  <si>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</si>
  <si>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</si>
  <si>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</si>
  <si>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</si>
  <si>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</si>
  <si>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</si>
  <si>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</si>
  <si>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</si>
  <si>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</si>
  <si>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</si>
  <si>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</si>
  <si>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</si>
  <si>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</si>
  <si>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</si>
  <si>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</si>
  <si>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</si>
  <si>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</si>
  <si>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</si>
  <si>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</si>
  <si>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</si>
  <si>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</si>
  <si>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</si>
  <si>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</si>
  <si>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</si>
  <si>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</si>
  <si>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</si>
  <si>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</si>
  <si>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</si>
  <si>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</si>
  <si>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</si>
  <si>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</si>
  <si>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</si>
  <si>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</si>
  <si>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</si>
  <si>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</si>
  <si>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</si>
  <si>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</si>
  <si>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</si>
  <si>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</si>
  <si>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</si>
  <si>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</si>
  <si>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</si>
  <si>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</si>
  <si>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</si>
  <si>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</si>
  <si>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</si>
  <si>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</si>
  <si>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</si>
  <si>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</si>
  <si>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</si>
  <si>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</si>
  <si>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</si>
  <si>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</si>
  <si>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</si>
  <si>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</si>
  <si>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</si>
  <si>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</si>
  <si>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</si>
  <si>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</si>
  <si>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</si>
  <si>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</si>
  <si>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</si>
  <si>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</si>
  <si>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</si>
  <si>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</si>
  <si>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</si>
  <si>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</si>
  <si>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</si>
  <si>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</si>
  <si>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</si>
  <si>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</si>
  <si>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</si>
  <si>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</si>
  <si>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</si>
  <si>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</si>
  <si>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</si>
  <si>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</si>
  <si>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</si>
  <si>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</si>
  <si>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</si>
  <si>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</si>
  <si>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</si>
  <si>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</si>
  <si>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</si>
  <si>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</si>
  <si>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</si>
  <si>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</si>
  <si>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</si>
  <si>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</si>
  <si>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</si>
  <si>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</si>
  <si>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</si>
  <si>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</si>
  <si>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</si>
  <si>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</si>
  <si>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</si>
  <si>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</si>
  <si>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</si>
  <si>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</si>
  <si>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</si>
  <si>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</si>
  <si>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</si>
  <si>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</si>
  <si>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</si>
  <si>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</si>
  <si>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</si>
  <si>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</si>
  <si>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</si>
  <si>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</si>
  <si>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</si>
  <si>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</si>
  <si>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</si>
  <si>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</si>
  <si>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</si>
  <si>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</si>
  <si>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</si>
  <si>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</si>
  <si>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</si>
  <si>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</si>
  <si>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</si>
  <si>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</si>
  <si>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</si>
  <si>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</si>
  <si>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</si>
  <si>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</si>
  <si>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</si>
  <si>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</si>
  <si>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</si>
  <si>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</si>
  <si>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</si>
  <si>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</si>
  <si>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</si>
  <si>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</si>
  <si>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</si>
  <si>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</si>
  <si>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</si>
  <si>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</si>
  <si>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</si>
  <si>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</si>
  <si>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</si>
  <si>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</si>
  <si>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</si>
  <si>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</si>
  <si>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</si>
  <si>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</si>
  <si>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</si>
  <si>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</si>
  <si>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</si>
  <si>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</si>
  <si>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</si>
  <si>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</si>
  <si>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</si>
  <si>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</si>
  <si>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</si>
  <si>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</si>
  <si>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</si>
  <si>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</si>
  <si>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</si>
  <si>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</si>
  <si>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</si>
  <si>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</si>
  <si>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</si>
  <si>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</si>
  <si>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</si>
  <si>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</si>
  <si>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</si>
  <si>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</si>
  <si>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</si>
  <si>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</si>
  <si>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</si>
  <si>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</si>
  <si>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</si>
  <si>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</si>
  <si>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</si>
  <si>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</si>
  <si>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</si>
  <si>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</si>
  <si>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</si>
  <si>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</si>
  <si>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</si>
  <si>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</si>
  <si>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</si>
  <si>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</si>
  <si>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</si>
  <si>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</si>
  <si>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</si>
  <si>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</si>
  <si>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</si>
  <si>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</si>
  <si>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</si>
  <si>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</si>
  <si>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</si>
  <si>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</si>
  <si>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</si>
  <si>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</si>
  <si>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</si>
  <si>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</si>
  <si>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</si>
  <si>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</si>
  <si>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</si>
  <si>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</si>
  <si>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</si>
  <si>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</si>
  <si>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</si>
  <si>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</si>
  <si>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</si>
  <si>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</si>
  <si>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</si>
  <si>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</si>
  <si>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</si>
  <si>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</si>
  <si>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</si>
  <si>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</si>
  <si>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</si>
  <si>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</si>
  <si>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</si>
  <si>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</si>
  <si>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</si>
  <si>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</si>
  <si>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</si>
  <si>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</si>
  <si>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</si>
  <si>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</si>
  <si>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</si>
  <si>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</si>
  <si>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</si>
  <si>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</si>
  <si>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</si>
  <si>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</si>
  <si>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</si>
  <si>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</si>
  <si>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</si>
  <si>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</si>
  <si>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</si>
  <si>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</si>
  <si>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</si>
  <si>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</si>
  <si>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</si>
  <si>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</si>
  <si>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</si>
  <si>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</si>
  <si>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</si>
  <si>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</si>
  <si>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</si>
  <si>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</si>
  <si>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</si>
  <si>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</si>
  <si>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</si>
  <si>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</si>
  <si>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</si>
  <si>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</si>
  <si>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</si>
  <si>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</si>
  <si>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</si>
  <si>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</si>
  <si>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</si>
  <si>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</si>
  <si>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</si>
  <si>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</si>
  <si>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</si>
  <si>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</si>
  <si>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</si>
  <si>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</si>
  <si>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</si>
  <si>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</si>
  <si>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</si>
  <si>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</si>
  <si>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</si>
  <si>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</si>
  <si>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</si>
  <si>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</si>
  <si>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</si>
  <si>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</si>
  <si>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</si>
  <si>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</si>
  <si>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</si>
  <si>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</si>
  <si>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</si>
  <si>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</si>
  <si>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</si>
  <si>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</si>
  <si>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</si>
  <si>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</si>
  <si>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</si>
  <si>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</si>
  <si>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</si>
  <si>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</si>
  <si>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</si>
  <si>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</si>
  <si>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</si>
  <si>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</si>
  <si>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</si>
  <si>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</si>
  <si>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</si>
  <si>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</si>
  <si>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</si>
  <si>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</si>
  <si>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</si>
  <si>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</si>
  <si>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</si>
  <si>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</si>
  <si>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</si>
  <si>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</si>
  <si>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</si>
  <si>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</si>
  <si>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</si>
  <si>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</si>
  <si>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</si>
  <si>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</si>
  <si>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</si>
  <si>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</si>
  <si>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</si>
  <si>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</si>
  <si>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</si>
  <si>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</si>
  <si>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</si>
  <si>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</si>
  <si>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</si>
  <si>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</si>
  <si>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</si>
  <si>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</si>
  <si>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</si>
  <si>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</si>
  <si>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</si>
  <si>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</si>
  <si>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</si>
  <si>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</si>
  <si>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</si>
  <si>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</si>
  <si>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</si>
  <si>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</si>
  <si>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</si>
  <si>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</si>
  <si>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</si>
  <si>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</si>
  <si>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</si>
  <si>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</si>
  <si>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</si>
  <si>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</si>
  <si>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</si>
  <si>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</si>
  <si>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</si>
  <si>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</si>
  <si>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</si>
  <si>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</si>
  <si>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</si>
  <si>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</si>
  <si>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</si>
  <si>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</si>
  <si>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</si>
  <si>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</si>
  <si>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</si>
  <si>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</si>
  <si>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</si>
  <si>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</si>
  <si>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</si>
  <si>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</si>
  <si>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</si>
  <si>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</si>
  <si>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</si>
  <si>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</si>
  <si>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</si>
  <si>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</si>
  <si>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</si>
  <si>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</si>
  <si>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</si>
  <si>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</si>
  <si>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</si>
  <si>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</si>
  <si>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</si>
  <si>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</si>
  <si>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</si>
  <si>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</si>
  <si>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</si>
  <si>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</si>
  <si>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</si>
  <si>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</si>
  <si>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</si>
  <si>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</si>
  <si>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</si>
  <si>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</si>
  <si>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</si>
  <si>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</si>
  <si>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</si>
  <si>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</si>
  <si>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</si>
  <si>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</si>
  <si>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</si>
  <si>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</si>
  <si>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</si>
  <si>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</si>
  <si>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</si>
  <si>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</si>
  <si>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</si>
  <si>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</si>
  <si>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</si>
  <si>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</si>
  <si>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</si>
  <si>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</si>
  <si>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</si>
  <si>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</si>
  <si>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</si>
  <si>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</si>
  <si>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</si>
  <si>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</si>
  <si>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</si>
  <si>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</si>
  <si>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</si>
  <si>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</si>
  <si>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</si>
  <si>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</si>
  <si>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</si>
  <si>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</si>
  <si>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</si>
  <si>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</si>
  <si>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</si>
  <si>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</si>
  <si>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</si>
  <si>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</si>
  <si>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</si>
  <si>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</si>
  <si>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</si>
  <si>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</si>
  <si>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</si>
  <si>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</si>
  <si>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</si>
  <si>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</si>
  <si>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</si>
  <si>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</si>
  <si>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</si>
  <si>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</si>
  <si>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</si>
  <si>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</si>
  <si>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</si>
  <si>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</si>
  <si>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</si>
  <si>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</si>
  <si>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</si>
  <si>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</si>
  <si>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</si>
  <si>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</si>
  <si>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</si>
  <si>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</si>
  <si>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</si>
  <si>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</si>
  <si>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</si>
  <si>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</si>
  <si>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</si>
  <si>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</si>
  <si>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</si>
  <si>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</si>
  <si>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</si>
  <si>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</si>
  <si>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</si>
  <si>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</si>
  <si>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</si>
  <si>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</si>
  <si>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</si>
  <si>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</si>
  <si>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</si>
  <si>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</si>
  <si>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</si>
  <si>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</si>
  <si>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</si>
  <si>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</si>
  <si>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</si>
  <si>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</si>
  <si>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</si>
  <si>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</si>
  <si>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</si>
  <si>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</si>
  <si>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</si>
  <si>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</si>
  <si>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</si>
  <si>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</si>
  <si>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</si>
  <si>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</si>
  <si>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</si>
  <si>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</si>
  <si>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</si>
  <si>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</si>
  <si>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</si>
  <si>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</si>
  <si>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</si>
  <si>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</si>
  <si>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</si>
  <si>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</si>
  <si>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</si>
  <si>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</si>
  <si>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</si>
  <si>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</si>
  <si>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</si>
  <si>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</si>
  <si>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</si>
  <si>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</si>
  <si>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</si>
  <si>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</si>
  <si>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</si>
  <si>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</si>
  <si>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</si>
  <si>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</si>
  <si>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</si>
  <si>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</si>
  <si>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</si>
  <si>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</si>
  <si>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</si>
  <si>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</si>
  <si>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</si>
  <si>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</si>
  <si>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</si>
  <si>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</si>
  <si>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</si>
  <si>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</si>
  <si>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</si>
  <si>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</si>
  <si>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</si>
  <si>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</si>
  <si>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</si>
  <si>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</si>
  <si>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</si>
  <si>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</si>
  <si>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</si>
  <si>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</si>
  <si>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</si>
  <si>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</si>
  <si>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</si>
  <si>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</si>
  <si>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</si>
  <si>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</si>
  <si>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</si>
  <si>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</si>
  <si>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</si>
  <si>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</si>
  <si>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</si>
  <si>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</si>
  <si>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</si>
  <si>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</si>
  <si>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</si>
  <si>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</si>
  <si>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</si>
  <si>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</si>
  <si>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</si>
  <si>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</si>
  <si>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</si>
  <si>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</si>
  <si>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</si>
  <si>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</si>
  <si>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</si>
  <si>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</si>
  <si>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</si>
  <si>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</si>
  <si>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</si>
  <si>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</si>
  <si>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</si>
  <si>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</si>
  <si>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</si>
  <si>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</si>
  <si>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</si>
  <si>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</si>
  <si>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</si>
  <si>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</si>
  <si>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</si>
  <si>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</si>
  <si>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</si>
  <si>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</si>
  <si>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</si>
  <si>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</si>
  <si>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</si>
  <si>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</si>
  <si>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</si>
  <si>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</si>
  <si>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</si>
  <si>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</si>
  <si>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</si>
  <si>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</si>
  <si>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</si>
  <si>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</si>
  <si>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</si>
  <si>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</si>
  <si>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</si>
  <si>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</si>
  <si>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</si>
  <si>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</si>
  <si>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</si>
  <si>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</si>
  <si>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</si>
  <si>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</si>
  <si>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</si>
  <si>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</si>
  <si>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</si>
  <si>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</si>
  <si>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</si>
  <si>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</si>
  <si>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</si>
  <si>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</si>
  <si>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</si>
  <si>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</si>
  <si>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</si>
  <si>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</si>
  <si>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</si>
  <si>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</si>
  <si>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</si>
  <si>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</si>
  <si>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</si>
  <si>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</si>
  <si>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</si>
  <si>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</si>
  <si>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</si>
  <si>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</si>
  <si>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</si>
  <si>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</si>
  <si>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</si>
  <si>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</si>
  <si>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</si>
  <si>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</si>
  <si>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</si>
  <si>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</si>
  <si>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</si>
  <si>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</si>
  <si>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</si>
  <si>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</si>
  <si>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</si>
  <si>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</si>
  <si>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</si>
  <si>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</si>
  <si>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</si>
  <si>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</si>
  <si>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</si>
  <si>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</si>
  <si>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</si>
  <si>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</si>
  <si>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</si>
  <si>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</si>
  <si>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</si>
  <si>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</si>
  <si>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</si>
  <si>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</si>
  <si>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</si>
  <si>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</si>
  <si>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</si>
  <si>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</si>
  <si>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</si>
  <si>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</si>
  <si>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</si>
  <si>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</si>
  <si>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</si>
  <si>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</si>
  <si>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</si>
  <si>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</si>
  <si>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</si>
  <si>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</si>
  <si>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</si>
  <si>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</si>
  <si>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</si>
  <si>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</si>
  <si>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</si>
  <si>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</si>
  <si>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</si>
  <si>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</si>
  <si>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</si>
  <si>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</si>
  <si>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</si>
  <si>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</si>
  <si>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</si>
  <si>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</si>
  <si>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</si>
  <si>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</si>
  <si>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</si>
  <si>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</si>
  <si>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</si>
  <si>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</si>
  <si>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</si>
  <si>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</si>
  <si>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</si>
  <si>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</si>
  <si>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</si>
  <si>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</si>
  <si>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</si>
  <si>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</si>
  <si>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</si>
  <si>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</si>
  <si>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</si>
  <si>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</si>
  <si>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</si>
  <si>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</si>
  <si>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</si>
  <si>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</si>
  <si>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</si>
  <si>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</si>
  <si>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</si>
  <si>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</si>
  <si>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</si>
  <si>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</si>
  <si>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</si>
  <si>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</si>
  <si>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</si>
  <si>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</si>
  <si>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</si>
  <si>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</si>
  <si>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</si>
  <si>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</si>
  <si>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</si>
  <si>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</si>
  <si>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</si>
  <si>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</si>
  <si>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</si>
  <si>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</si>
  <si>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</si>
  <si>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</si>
  <si>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</si>
  <si>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</si>
  <si>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</si>
  <si>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</si>
  <si>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</si>
  <si>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</si>
  <si>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</si>
  <si>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</si>
  <si>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</si>
  <si>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</si>
  <si>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</si>
  <si>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</si>
  <si>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</si>
  <si>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</si>
  <si>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</si>
  <si>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</si>
  <si>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</si>
  <si>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</si>
  <si>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</si>
  <si>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</si>
  <si>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</si>
  <si>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</si>
  <si>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</si>
  <si>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</si>
  <si>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</si>
  <si>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</si>
  <si>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</si>
  <si>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</si>
  <si>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</si>
  <si>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</si>
  <si>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</si>
  <si>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</si>
  <si>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</si>
  <si>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</si>
  <si>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</si>
  <si>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</si>
  <si>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</si>
  <si>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</si>
  <si>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</si>
  <si>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</si>
  <si>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</si>
  <si>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</si>
  <si>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</si>
  <si>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</si>
  <si>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</si>
  <si>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</si>
  <si>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</si>
  <si>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</si>
  <si>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</si>
  <si>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</si>
  <si>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</si>
  <si>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</si>
  <si>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</si>
  <si>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</si>
  <si>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</si>
  <si>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</si>
  <si>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</si>
  <si>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</si>
  <si>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</si>
  <si>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</si>
  <si>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</si>
  <si>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</si>
  <si>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</si>
  <si>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</si>
  <si>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</si>
  <si>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</si>
  <si>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</si>
  <si>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</si>
  <si>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</si>
  <si>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</si>
  <si>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</si>
  <si>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</si>
  <si>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</si>
  <si>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</si>
  <si>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</si>
  <si>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</si>
  <si>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</si>
  <si>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</si>
  <si>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</si>
  <si>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</si>
  <si>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</si>
  <si>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</si>
  <si>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</si>
  <si>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</si>
  <si>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</si>
  <si>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</si>
  <si>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</si>
  <si>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</si>
  <si>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</si>
  <si>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</si>
  <si>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</si>
  <si>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</si>
  <si>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</si>
  <si>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</si>
  <si>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</si>
  <si>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</si>
  <si>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</si>
  <si>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</si>
  <si>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</si>
  <si>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</si>
  <si>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</si>
  <si>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</si>
  <si>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</si>
  <si>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</si>
  <si>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</si>
  <si>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</si>
  <si>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</si>
  <si>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</si>
  <si>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</si>
  <si>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</si>
  <si>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</si>
  <si>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</si>
  <si>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</si>
  <si>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</si>
  <si>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</si>
  <si>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</si>
  <si>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</si>
  <si>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</si>
  <si>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</si>
  <si>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</si>
  <si>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</si>
  <si>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</si>
  <si>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</si>
  <si>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</si>
  <si>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</si>
  <si>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</si>
  <si>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</si>
  <si>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</si>
  <si>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</si>
  <si>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</si>
  <si>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</si>
  <si>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</si>
  <si>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</si>
  <si>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</si>
  <si>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</si>
  <si>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</si>
  <si>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</si>
  <si>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</si>
  <si>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</si>
  <si>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</si>
  <si>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</si>
  <si>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</si>
  <si>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</si>
  <si>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</si>
  <si>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</si>
  <si>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</si>
  <si>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</si>
  <si>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</si>
  <si>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</si>
  <si>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</si>
  <si>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</si>
  <si>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</si>
  <si>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</si>
  <si>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</si>
  <si>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</si>
  <si>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</si>
  <si>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</si>
  <si>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</si>
  <si>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</si>
  <si>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</si>
  <si>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</si>
  <si>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</si>
  <si>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</si>
  <si>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</si>
  <si>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</si>
  <si>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</si>
  <si>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</si>
  <si>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</si>
  <si>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</si>
  <si>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</si>
  <si>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</si>
  <si>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</si>
  <si>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</si>
  <si>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</si>
  <si>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</si>
  <si>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</si>
  <si>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</si>
  <si>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</si>
  <si>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</si>
  <si>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</si>
  <si>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</si>
  <si>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</si>
  <si>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</si>
  <si>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</si>
  <si>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</si>
  <si>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</si>
  <si>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</si>
  <si>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</si>
  <si>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</si>
  <si>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</si>
  <si>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</si>
  <si>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</si>
  <si>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</si>
  <si>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</si>
  <si>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</si>
  <si>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</si>
  <si>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</si>
  <si>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</si>
  <si>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</si>
  <si>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</si>
  <si>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</si>
  <si>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</si>
  <si>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</si>
  <si>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</si>
  <si>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</si>
  <si>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</si>
  <si>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</si>
  <si>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</si>
  <si>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</si>
  <si>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</si>
  <si>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</si>
  <si>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</si>
  <si>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</si>
  <si>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</si>
  <si>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</si>
  <si>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</si>
  <si>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</si>
  <si>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</si>
  <si>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</si>
  <si>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</si>
  <si>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</si>
  <si>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</si>
  <si>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</si>
  <si>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</si>
  <si>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</si>
  <si>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</si>
  <si>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</si>
  <si>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</si>
  <si>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</si>
  <si>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</si>
  <si>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</si>
  <si>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</si>
  <si>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</si>
  <si>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</si>
  <si>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</si>
  <si>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</si>
  <si>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</si>
  <si>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</si>
  <si>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</si>
  <si>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</si>
  <si>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</si>
  <si>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</si>
  <si>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</si>
  <si>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</si>
  <si>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</si>
  <si>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</si>
  <si>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</si>
  <si>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</si>
  <si>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</si>
  <si>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</si>
  <si>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</si>
  <si>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</si>
  <si>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</si>
  <si>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</si>
  <si>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</si>
  <si>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</si>
  <si>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</si>
  <si>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</si>
  <si>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</si>
  <si>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</si>
  <si>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</si>
  <si>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</si>
  <si>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</si>
  <si>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</si>
  <si>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</si>
  <si>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</si>
  <si>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</si>
  <si>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</si>
  <si>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</si>
  <si>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</si>
  <si>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</si>
  <si>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</si>
  <si>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</si>
  <si>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</si>
  <si>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</si>
  <si>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</si>
  <si>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</si>
  <si>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</si>
  <si>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</si>
  <si>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</si>
  <si>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</si>
  <si>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</si>
  <si>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</si>
  <si>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</si>
  <si>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</si>
  <si>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</si>
  <si>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</si>
  <si>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</si>
  <si>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</si>
  <si>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</si>
  <si>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</si>
  <si>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</si>
  <si>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</si>
  <si>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</si>
  <si>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</si>
  <si>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</si>
  <si>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</si>
  <si>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</si>
  <si>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</si>
  <si>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</si>
  <si>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</si>
  <si>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</si>
  <si>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</si>
  <si>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</si>
  <si>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</si>
  <si>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</si>
  <si>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</si>
  <si>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</si>
  <si>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</si>
  <si>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</si>
  <si>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</si>
  <si>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</si>
  <si>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</si>
  <si>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</si>
  <si>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</si>
  <si>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</si>
  <si>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</si>
  <si>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</si>
  <si>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</si>
  <si>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</si>
  <si>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</si>
  <si>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</si>
  <si>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</si>
  <si>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</si>
  <si>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</si>
  <si>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</si>
  <si>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</si>
  <si>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</si>
  <si>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</si>
  <si>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</si>
  <si>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</si>
  <si>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</si>
  <si>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</si>
  <si>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</si>
  <si>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</si>
  <si>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</si>
  <si>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</si>
  <si>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</si>
  <si>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</si>
  <si>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</si>
  <si>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</si>
  <si>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</si>
  <si>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</si>
  <si>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</si>
  <si>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</si>
  <si>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</si>
  <si>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</si>
  <si>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</si>
  <si>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</si>
  <si>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</si>
  <si>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</si>
  <si>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</si>
  <si>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</si>
  <si>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</si>
  <si>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</si>
  <si>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</si>
  <si>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</si>
  <si>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</si>
  <si>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</si>
  <si>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</si>
  <si>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</si>
  <si>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</si>
  <si>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</si>
  <si>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</si>
  <si>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</si>
  <si>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</si>
  <si>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</si>
  <si>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</si>
  <si>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</si>
  <si>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</si>
  <si>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</si>
  <si>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</si>
  <si>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</si>
  <si>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</si>
  <si>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</si>
  <si>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</si>
  <si>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</si>
  <si>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</si>
  <si>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</si>
  <si>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</si>
  <si>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</si>
  <si>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</si>
  <si>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</si>
  <si>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</si>
  <si>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</si>
  <si>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</si>
  <si>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</si>
  <si>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</si>
  <si>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</si>
  <si>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</si>
  <si>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</si>
  <si>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</si>
  <si>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</si>
  <si>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</si>
  <si>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</si>
  <si>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</si>
  <si>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</si>
  <si>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</si>
  <si>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</si>
  <si>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</si>
  <si>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</si>
  <si>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</si>
  <si>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</si>
  <si>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</si>
  <si>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</si>
  <si>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</si>
  <si>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</si>
  <si>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</si>
  <si>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</si>
  <si>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</si>
  <si>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</si>
  <si>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</si>
  <si>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</si>
  <si>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</si>
  <si>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</si>
  <si>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</si>
  <si>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</si>
  <si>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</si>
  <si>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</si>
  <si>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</si>
  <si>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</si>
  <si>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</si>
  <si>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</si>
  <si>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</si>
  <si>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</si>
  <si>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</si>
  <si>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</si>
  <si>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</si>
  <si>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</si>
  <si>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</si>
  <si>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</si>
  <si>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</si>
  <si>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</si>
  <si>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</si>
  <si>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</si>
  <si>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</si>
  <si>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</si>
  <si>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</si>
  <si>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</si>
  <si>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</si>
  <si>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</si>
  <si>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</si>
  <si>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</si>
  <si>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</si>
  <si>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</si>
  <si>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</si>
  <si>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</si>
  <si>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</si>
  <si>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</si>
  <si>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</si>
  <si>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</si>
  <si>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</si>
  <si>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</si>
  <si>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</si>
  <si>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</si>
  <si>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</si>
  <si>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</si>
  <si>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</si>
  <si>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</si>
  <si>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</si>
  <si>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</si>
  <si>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</si>
  <si>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</si>
  <si>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</si>
  <si>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</si>
  <si>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</si>
  <si>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</si>
  <si>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</si>
  <si>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</si>
  <si>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</si>
  <si>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</si>
  <si>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</si>
  <si>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</si>
  <si>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</si>
  <si>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</si>
  <si>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</si>
  <si>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</si>
  <si>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</si>
  <si>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</si>
  <si>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</si>
  <si>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</si>
  <si>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</si>
  <si>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</si>
  <si>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</si>
  <si>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</si>
  <si>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</si>
  <si>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</si>
  <si>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</si>
  <si>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</si>
  <si>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</si>
  <si>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</si>
  <si>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</si>
  <si>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</si>
  <si>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</si>
  <si>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</si>
  <si>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</si>
  <si>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</si>
  <si>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</si>
  <si>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</si>
  <si>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</si>
  <si>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</si>
  <si>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</si>
  <si>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</si>
  <si>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</si>
  <si>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</si>
  <si>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</si>
  <si>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</si>
  <si>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</si>
  <si>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</si>
  <si>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</si>
  <si>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</si>
  <si>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</si>
  <si>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</si>
  <si>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</si>
  <si>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</si>
  <si>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</si>
  <si>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</si>
  <si>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</si>
  <si>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</si>
  <si>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</si>
  <si>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</si>
  <si>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</si>
  <si>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</si>
  <si>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</si>
  <si>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</si>
  <si>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</si>
  <si>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</si>
  <si>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</si>
  <si>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</si>
  <si>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</si>
  <si>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</si>
  <si>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</si>
  <si>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</si>
  <si>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</si>
  <si>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</si>
  <si>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</si>
  <si>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</si>
  <si>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</si>
  <si>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</si>
  <si>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</si>
  <si>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</si>
  <si>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</si>
  <si>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</si>
  <si>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</si>
  <si>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</si>
  <si>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</si>
  <si>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</si>
  <si>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</si>
  <si>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</si>
  <si>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</si>
  <si>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</si>
  <si>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</si>
  <si>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</si>
  <si>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</si>
  <si>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</si>
  <si>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</si>
  <si>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</si>
  <si>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</si>
  <si>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</si>
  <si>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</si>
  <si>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</si>
  <si>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</si>
  <si>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</si>
  <si>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</si>
  <si>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</si>
  <si>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</si>
  <si>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</si>
  <si>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</si>
  <si>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</si>
  <si>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</si>
  <si>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</si>
  <si>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</si>
  <si>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</si>
  <si>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</si>
  <si>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</si>
  <si>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</si>
  <si>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</si>
  <si>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</si>
  <si>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</si>
  <si>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</si>
  <si>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</si>
  <si>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</si>
  <si>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</si>
  <si>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</si>
  <si>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</si>
  <si>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</si>
  <si>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</si>
  <si>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</si>
  <si>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</si>
  <si>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</si>
  <si>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</si>
  <si>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</si>
  <si>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</si>
  <si>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</si>
  <si>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</si>
  <si>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</si>
  <si>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</si>
  <si>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</si>
  <si>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</si>
  <si>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</si>
  <si>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</si>
  <si>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</si>
  <si>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</si>
  <si>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</si>
  <si>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</si>
  <si>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</si>
  <si>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</si>
  <si>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</si>
  <si>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</si>
  <si>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</si>
  <si>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</si>
  <si>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</si>
  <si>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</si>
  <si>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</si>
  <si>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</si>
  <si>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</si>
  <si>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</si>
  <si>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</si>
  <si>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</si>
  <si>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</si>
  <si>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</si>
  <si>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</si>
  <si>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</si>
  <si>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</si>
  <si>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</si>
  <si>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</si>
  <si>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</si>
  <si>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</si>
  <si>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</si>
  <si>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</si>
  <si>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</si>
  <si>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</si>
  <si>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</si>
  <si>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</si>
  <si>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</si>
  <si>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</si>
  <si>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</si>
  <si>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</si>
  <si>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</si>
  <si>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</si>
  <si>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</si>
  <si>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</si>
  <si>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</si>
  <si>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</si>
  <si>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</si>
  <si>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</si>
  <si>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</si>
  <si>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</si>
  <si>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</si>
  <si>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</si>
  <si>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</si>
  <si>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</si>
  <si>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</si>
  <si>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</si>
  <si>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</si>
  <si>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</si>
  <si>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</si>
  <si>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</si>
  <si>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</si>
  <si>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</si>
  <si>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</si>
  <si>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</si>
  <si>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</si>
  <si>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</si>
  <si>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</si>
  <si>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</si>
  <si>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</si>
  <si>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</si>
  <si>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</si>
  <si>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</si>
  <si>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</si>
  <si>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</si>
  <si>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</si>
  <si>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</si>
  <si>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</si>
  <si>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</si>
  <si>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</si>
  <si>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</si>
  <si>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</si>
  <si>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</si>
  <si>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</si>
  <si>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</si>
  <si>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</si>
  <si>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</si>
  <si>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</si>
  <si>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</si>
  <si>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</si>
  <si>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</si>
  <si>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</si>
  <si>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</si>
  <si>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</si>
  <si>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</si>
  <si>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</si>
  <si>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</si>
  <si>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</si>
  <si>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</si>
  <si>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</si>
  <si>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</si>
  <si>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</si>
  <si>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</si>
  <si>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</si>
  <si>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</si>
  <si>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</si>
  <si>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</si>
  <si>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</si>
  <si>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</si>
  <si>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</si>
  <si>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</si>
  <si>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</si>
  <si>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</si>
  <si>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</si>
  <si>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</si>
  <si>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</si>
  <si>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</si>
  <si>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</si>
  <si>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</si>
  <si>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</si>
  <si>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</si>
  <si>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</si>
  <si>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</si>
  <si>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</si>
  <si>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</si>
  <si>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</si>
  <si>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</si>
  <si>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</si>
  <si>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</si>
  <si>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</si>
  <si>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</si>
  <si>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</si>
  <si>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</si>
  <si>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</si>
  <si>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</si>
  <si>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</si>
  <si>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</si>
  <si>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</si>
  <si>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</si>
  <si>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</si>
  <si>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</si>
  <si>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</si>
  <si>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</si>
  <si>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</si>
  <si>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</si>
  <si>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</si>
  <si>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</si>
  <si>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</si>
  <si>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</si>
  <si>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</si>
  <si>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</si>
  <si>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</si>
  <si>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</si>
  <si>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</si>
  <si>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</si>
  <si>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</si>
  <si>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</si>
  <si>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</si>
  <si>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</si>
  <si>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</si>
  <si>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</si>
  <si>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</si>
  <si>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</si>
  <si>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</si>
  <si>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</si>
  <si>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</si>
  <si>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</si>
  <si>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</si>
  <si>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</si>
  <si>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</si>
  <si>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</si>
  <si>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</si>
  <si>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</si>
  <si>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</si>
  <si>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</si>
  <si>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</si>
  <si>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</si>
  <si>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</si>
  <si>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</si>
  <si>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</si>
  <si>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</si>
  <si>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</si>
  <si>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</si>
  <si>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</si>
  <si>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</si>
  <si>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</si>
  <si>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</si>
  <si>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</si>
  <si>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</si>
  <si>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</si>
  <si>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</si>
  <si>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</si>
  <si>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</si>
  <si>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</si>
  <si>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</si>
  <si>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</si>
  <si>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</si>
  <si>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</si>
  <si>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</si>
  <si>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</si>
  <si>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</si>
  <si>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</si>
  <si>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</si>
  <si>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</si>
  <si>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</si>
  <si>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</si>
  <si>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</si>
  <si>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</si>
  <si>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</si>
  <si>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</si>
  <si>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</si>
  <si>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</si>
  <si>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</si>
  <si>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</si>
  <si>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</si>
  <si>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</si>
  <si>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</si>
  <si>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</si>
  <si>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</si>
  <si>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</si>
  <si>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</si>
  <si>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</si>
  <si>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</si>
  <si>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</si>
  <si>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</si>
  <si>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</si>
  <si>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</si>
  <si>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</si>
  <si>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</si>
  <si>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</si>
  <si>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</si>
  <si>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</si>
  <si>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</si>
  <si>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</si>
  <si>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</si>
  <si>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</si>
  <si>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</si>
  <si>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</si>
  <si>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</si>
  <si>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</si>
  <si>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</si>
  <si>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</si>
  <si>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</si>
  <si>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</si>
  <si>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</si>
  <si>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</si>
  <si>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</si>
  <si>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</si>
  <si>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</si>
  <si>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</si>
  <si>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</si>
  <si>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</si>
  <si>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</si>
  <si>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</si>
  <si>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</si>
  <si>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</si>
  <si>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</si>
  <si>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</si>
  <si>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</si>
  <si>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</si>
  <si>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</si>
  <si>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</si>
  <si>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</si>
  <si>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</si>
  <si>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</si>
  <si>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</si>
  <si>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</si>
  <si>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</si>
  <si>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</si>
  <si>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</si>
  <si>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</si>
  <si>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</si>
  <si>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</si>
  <si>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</si>
  <si>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</si>
  <si>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</si>
  <si>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</si>
  <si>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</si>
  <si>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</si>
  <si>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</si>
  <si>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</si>
  <si>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</si>
  <si>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</si>
  <si>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</si>
  <si>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</si>
  <si>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</si>
  <si>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</si>
  <si>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</si>
  <si>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</si>
  <si>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</si>
  <si>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</si>
  <si>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</si>
  <si>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</si>
  <si>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</si>
  <si>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</si>
  <si>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</si>
  <si>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</si>
  <si>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</si>
  <si>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</si>
  <si>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</si>
  <si>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</si>
  <si>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</si>
  <si>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</si>
  <si>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</si>
  <si>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</si>
  <si>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</si>
  <si>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</si>
  <si>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</si>
  <si>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</si>
  <si>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</si>
  <si>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</si>
  <si>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</si>
  <si>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</si>
  <si>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</si>
  <si>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</si>
  <si>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</si>
  <si>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</si>
  <si>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</si>
  <si>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</si>
  <si>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</si>
  <si>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</si>
  <si>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</si>
  <si>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</si>
  <si>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</si>
  <si>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</si>
  <si>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</si>
  <si>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</si>
  <si>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</si>
  <si>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</si>
  <si>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</si>
  <si>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</si>
  <si>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</si>
  <si>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</si>
  <si>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</si>
  <si>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</si>
  <si>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</si>
  <si>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</si>
  <si>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</si>
  <si>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</si>
  <si>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</si>
  <si>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</si>
  <si>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</si>
  <si>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</si>
  <si>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</si>
  <si>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</si>
  <si>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</si>
  <si>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</si>
  <si>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</si>
  <si>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</si>
  <si>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</si>
  <si>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</si>
  <si>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</si>
  <si>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</si>
  <si>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</si>
  <si>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</si>
  <si>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</si>
  <si>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</si>
  <si>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</si>
  <si>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</si>
  <si>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</si>
  <si>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</si>
  <si>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</si>
  <si>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</si>
  <si>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</si>
  <si>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</si>
  <si>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</si>
  <si>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</si>
  <si>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</si>
  <si>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</si>
  <si>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</si>
  <si>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</si>
  <si>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</si>
  <si>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</si>
  <si>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</si>
  <si>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</si>
  <si>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</si>
  <si>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</si>
  <si>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</si>
  <si>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</si>
  <si>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</si>
  <si>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</si>
  <si>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</si>
  <si>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</si>
  <si>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</si>
  <si>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</si>
  <si>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</si>
  <si>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</si>
  <si>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</si>
  <si>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</si>
  <si>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</si>
  <si>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</si>
  <si>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</si>
  <si>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</si>
  <si>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</si>
  <si>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</si>
  <si>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</si>
  <si>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</si>
  <si>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</si>
  <si>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</si>
  <si>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</si>
  <si>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</si>
  <si>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</si>
  <si>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</si>
  <si>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</si>
  <si>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</si>
  <si>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</si>
  <si>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</si>
  <si>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</si>
  <si>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</si>
  <si>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</si>
  <si>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</si>
  <si>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</si>
  <si>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</si>
  <si>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</si>
  <si>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</si>
  <si>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</si>
  <si>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</si>
  <si>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</si>
  <si>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</si>
  <si>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</si>
  <si>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</si>
  <si>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</si>
  <si>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</si>
  <si>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</si>
  <si>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</si>
  <si>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</si>
  <si>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</si>
  <si>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</si>
  <si>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</si>
  <si>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</si>
  <si>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</si>
  <si>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</si>
  <si>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</si>
  <si>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</si>
  <si>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</si>
  <si>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</si>
  <si>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</si>
  <si>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</si>
  <si>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</si>
  <si>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</si>
  <si>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</si>
  <si>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</si>
  <si>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</si>
  <si>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</si>
  <si>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</si>
  <si>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</si>
  <si>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</si>
  <si>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</si>
  <si>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</si>
  <si>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</si>
  <si>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</si>
  <si>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</si>
  <si>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</si>
  <si>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</si>
  <si>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</si>
  <si>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</si>
  <si>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</si>
  <si>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</si>
  <si>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</si>
  <si>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</si>
  <si>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</si>
  <si>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</si>
  <si>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</si>
  <si>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</si>
  <si>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</si>
  <si>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</si>
  <si>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</si>
  <si>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</si>
  <si>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</si>
  <si>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</si>
  <si>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</si>
  <si>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</si>
  <si>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</si>
  <si>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</si>
  <si>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</si>
  <si>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</si>
  <si>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</si>
  <si>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</si>
  <si>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</si>
  <si>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</si>
  <si>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</si>
  <si>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</si>
  <si>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</si>
  <si>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</si>
  <si>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</si>
  <si>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</si>
  <si>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</si>
  <si>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</si>
  <si>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</si>
  <si>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</si>
  <si>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</si>
  <si>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</si>
  <si>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</si>
  <si>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</si>
  <si>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</si>
  <si>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</si>
  <si>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</si>
  <si>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</si>
  <si>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</si>
  <si>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</si>
  <si>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</si>
  <si>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</si>
  <si>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</si>
  <si>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</si>
  <si>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</si>
  <si>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</si>
  <si>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</si>
  <si>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</si>
  <si>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</si>
  <si>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</si>
  <si>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</si>
  <si>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</si>
  <si>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</si>
  <si>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</si>
  <si>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</si>
  <si>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</si>
  <si>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</si>
  <si>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</si>
  <si>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</si>
  <si>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</si>
  <si>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</si>
  <si>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</si>
  <si>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</si>
  <si>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</si>
  <si>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</si>
  <si>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</si>
  <si>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</si>
  <si>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</si>
  <si>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</si>
  <si>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</si>
  <si>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</si>
  <si>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</si>
  <si>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</si>
  <si>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</si>
  <si>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</si>
  <si>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</si>
  <si>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</si>
  <si>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</si>
  <si>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</si>
  <si>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</si>
  <si>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</si>
  <si>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</si>
  <si>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</si>
  <si>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</si>
  <si>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</si>
  <si>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</si>
  <si>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</si>
  <si>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</si>
  <si>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</si>
  <si>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</si>
  <si>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</si>
  <si>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</si>
  <si>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</si>
  <si>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</si>
  <si>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</si>
  <si>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</si>
  <si>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</si>
  <si>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</si>
  <si>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</si>
  <si>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</si>
  <si>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</si>
  <si>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</si>
  <si>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</si>
  <si>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</si>
  <si>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</si>
  <si>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</si>
  <si>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</si>
  <si>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</si>
  <si>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</si>
  <si>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</si>
  <si>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</si>
  <si>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</si>
  <si>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</si>
  <si>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</si>
  <si>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</si>
  <si>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</si>
  <si>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</si>
  <si>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</si>
  <si>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</si>
  <si>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</si>
  <si>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</si>
  <si>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</si>
  <si>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</si>
  <si>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</si>
  <si>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</si>
  <si>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</si>
  <si>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</si>
  <si>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</si>
  <si>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</si>
  <si>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</si>
  <si>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</si>
  <si>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</si>
  <si>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</si>
  <si>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</si>
  <si>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</si>
  <si>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</si>
  <si>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</si>
  <si>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</si>
  <si>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</si>
  <si>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</si>
  <si>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</si>
  <si>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</si>
  <si>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</si>
  <si>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</si>
  <si>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</si>
  <si>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</si>
  <si>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</si>
  <si>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</si>
  <si>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</si>
  <si>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</si>
  <si>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</si>
  <si>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</si>
  <si>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</si>
  <si>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</si>
  <si>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</si>
  <si>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</si>
  <si>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</si>
  <si>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</si>
  <si>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</si>
  <si>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</si>
  <si>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</si>
  <si>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</si>
  <si>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</si>
  <si>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</si>
  <si>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</si>
  <si>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</si>
  <si>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</si>
  <si>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</si>
  <si>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</si>
  <si>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</si>
  <si>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</si>
  <si>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</si>
  <si>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</si>
  <si>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</si>
  <si>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</si>
  <si>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</si>
  <si>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</si>
  <si>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</si>
  <si>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</si>
  <si>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</si>
  <si>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</si>
  <si>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</si>
  <si>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</si>
  <si>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</si>
  <si>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</si>
  <si>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</si>
  <si>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</si>
  <si>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</si>
  <si>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</si>
  <si>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</si>
  <si>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</si>
  <si>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</si>
  <si>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</si>
  <si>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</si>
  <si>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</si>
  <si>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</si>
  <si>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</si>
  <si>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</si>
  <si>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</si>
  <si>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</si>
  <si>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</si>
  <si>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</si>
  <si>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</si>
  <si>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</si>
  <si>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</si>
  <si>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</si>
  <si>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</si>
  <si>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</si>
  <si>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</si>
  <si>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</si>
  <si>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</si>
  <si>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</si>
  <si>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</si>
  <si>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</si>
  <si>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</si>
  <si>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</si>
  <si>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</si>
  <si>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</si>
  <si>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</si>
  <si>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</si>
  <si>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</si>
  <si>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</si>
  <si>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</si>
  <si>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</si>
  <si>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</si>
  <si>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</si>
  <si>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</si>
  <si>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</si>
  <si>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</si>
  <si>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</si>
  <si>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</si>
  <si>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</si>
  <si>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</si>
  <si>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</si>
  <si>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</si>
  <si>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</si>
  <si>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</si>
  <si>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</si>
  <si>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</si>
  <si>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</si>
  <si>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</si>
  <si>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</si>
  <si>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</si>
  <si>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</si>
  <si>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</si>
  <si>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</si>
  <si>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</si>
  <si>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</si>
  <si>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</si>
  <si>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</si>
  <si>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</si>
  <si>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</si>
  <si>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</si>
  <si>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</si>
  <si>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</si>
  <si>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</si>
  <si>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</si>
  <si>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</si>
  <si>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</si>
  <si>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</si>
  <si>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</si>
  <si>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</si>
  <si>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</si>
  <si>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</si>
  <si>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</si>
  <si>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</si>
  <si>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</si>
  <si>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</si>
  <si>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</si>
  <si>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</si>
  <si>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</si>
  <si>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</si>
  <si>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</si>
  <si>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</si>
  <si>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</si>
  <si>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</si>
  <si>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</si>
  <si>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</si>
  <si>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</si>
  <si>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</si>
  <si>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</si>
  <si>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</si>
  <si>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</si>
  <si>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</si>
  <si>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</si>
  <si>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</si>
  <si>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</si>
  <si>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</si>
  <si>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</si>
  <si>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</si>
  <si>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</si>
  <si>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</si>
  <si>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</si>
  <si>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</si>
  <si>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</si>
  <si>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</si>
  <si>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</si>
  <si>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</si>
  <si>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</si>
  <si>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</si>
  <si>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</si>
  <si>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</si>
  <si>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</si>
  <si>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</si>
  <si>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</si>
  <si>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</si>
  <si>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</si>
  <si>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</si>
  <si>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</si>
  <si>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</si>
  <si>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</si>
  <si>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</si>
  <si>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</si>
  <si>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</si>
  <si>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</si>
  <si>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</si>
  <si>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</si>
  <si>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</si>
  <si>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</si>
  <si>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</si>
  <si>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</si>
  <si>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</si>
  <si>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</si>
  <si>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</si>
  <si>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</si>
  <si>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</si>
  <si>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</si>
  <si>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</si>
  <si>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</si>
  <si>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</si>
  <si>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</si>
  <si>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</si>
  <si>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</si>
  <si>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</si>
  <si>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</si>
  <si>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</si>
  <si>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</si>
  <si>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</si>
  <si>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</si>
  <si>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</si>
  <si>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</si>
  <si>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</si>
  <si>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</si>
  <si>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</si>
  <si>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</si>
  <si>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</si>
  <si>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</si>
  <si>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</si>
  <si>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</si>
  <si>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</si>
  <si>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</si>
  <si>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</si>
  <si>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</si>
  <si>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</si>
  <si>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</si>
  <si>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</si>
  <si>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</si>
  <si>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</si>
  <si>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</si>
  <si>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</si>
  <si>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</si>
  <si>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</si>
  <si>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</si>
  <si>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</si>
  <si>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</si>
  <si>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</si>
  <si>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</si>
  <si>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</si>
  <si>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</si>
  <si>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</si>
  <si>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</si>
  <si>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</si>
  <si>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</si>
  <si>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</si>
  <si>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</si>
  <si>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</si>
  <si>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</si>
  <si>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</si>
  <si>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</si>
  <si>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</si>
  <si>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</si>
  <si>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</si>
  <si>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</si>
  <si>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</si>
  <si>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</si>
  <si>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</si>
  <si>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</si>
  <si>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</si>
  <si>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</si>
  <si>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</si>
  <si>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</si>
  <si>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</si>
  <si>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</si>
  <si>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</si>
  <si>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</si>
  <si>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</si>
  <si>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</si>
  <si>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</si>
  <si>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</si>
  <si>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</si>
  <si>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</si>
  <si>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</si>
  <si>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</si>
  <si>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</si>
  <si>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</si>
  <si>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</si>
  <si>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</si>
  <si>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</si>
  <si>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</si>
  <si>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</si>
  <si>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</si>
  <si>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</si>
  <si>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</si>
  <si>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</si>
  <si>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</si>
  <si>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</si>
  <si>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</si>
  <si>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</si>
  <si>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</si>
  <si>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</si>
  <si>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</si>
  <si>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</si>
  <si>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</si>
  <si>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</si>
  <si>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</si>
  <si>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</si>
  <si>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</si>
  <si>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</si>
  <si>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</si>
  <si>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</si>
  <si>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</si>
  <si>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</si>
  <si>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</si>
  <si>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</si>
  <si>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</si>
  <si>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</si>
  <si>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</si>
  <si>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</si>
  <si>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</si>
  <si>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</si>
  <si>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</si>
  <si>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</si>
  <si>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</si>
  <si>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</si>
  <si>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</si>
  <si>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</si>
  <si>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</si>
  <si>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</si>
  <si>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</si>
  <si>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</si>
  <si>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</si>
  <si>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</si>
  <si>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</si>
  <si>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</si>
  <si>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</si>
  <si>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</si>
  <si>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</si>
  <si>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</si>
  <si>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</si>
  <si>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</si>
  <si>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</si>
  <si>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</si>
  <si>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</si>
  <si>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</si>
  <si>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</si>
  <si>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</si>
  <si>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</si>
  <si>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</si>
  <si>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</si>
  <si>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</si>
  <si>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</si>
  <si>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</si>
  <si>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</si>
  <si>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</si>
  <si>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</si>
  <si>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</si>
  <si>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</si>
  <si>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</si>
  <si>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</si>
  <si>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</si>
  <si>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</si>
  <si>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</si>
  <si>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</si>
  <si>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</si>
  <si>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</si>
  <si>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</si>
  <si>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</si>
  <si>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</si>
  <si>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</si>
  <si>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</si>
  <si>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</si>
  <si>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</si>
  <si>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</si>
  <si>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</si>
  <si>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</si>
  <si>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</si>
  <si>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</si>
  <si>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</si>
  <si>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</si>
  <si>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</si>
  <si>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</si>
  <si>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</si>
  <si>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</si>
  <si>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</si>
  <si>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</si>
  <si>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</si>
  <si>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</si>
  <si>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</si>
  <si>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</si>
  <si>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</si>
  <si>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</si>
  <si>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</si>
  <si>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</si>
  <si>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</si>
  <si>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</si>
  <si>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</si>
  <si>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</si>
  <si>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</si>
  <si>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</si>
  <si>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</si>
  <si>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</si>
  <si>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</si>
  <si>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</si>
  <si>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</si>
  <si>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</si>
  <si>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</si>
  <si>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</si>
  <si>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</si>
  <si>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</si>
  <si>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</si>
  <si>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</si>
  <si>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</si>
  <si>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</si>
  <si>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</si>
  <si>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</si>
  <si>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</si>
  <si>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</si>
  <si>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</si>
  <si>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</si>
  <si>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</si>
  <si>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</si>
  <si>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</si>
  <si>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</si>
  <si>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</si>
  <si>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</si>
  <si>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</si>
  <si>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</si>
  <si>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</si>
  <si>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</si>
  <si>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</si>
  <si>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</si>
  <si>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</si>
  <si>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</si>
  <si>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</si>
  <si>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</si>
  <si>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</si>
  <si>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</si>
  <si>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</si>
  <si>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</si>
  <si>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</si>
  <si>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</si>
  <si>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</si>
  <si>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</si>
  <si>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</si>
  <si>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</si>
  <si>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</si>
  <si>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</si>
  <si>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</si>
  <si>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</si>
  <si>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</si>
  <si>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</si>
  <si>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</si>
  <si>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</si>
  <si>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</si>
  <si>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</si>
  <si>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</si>
  <si>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</si>
  <si>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</si>
  <si>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</si>
  <si>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</si>
  <si>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</si>
  <si>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</si>
  <si>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</si>
  <si>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</si>
  <si>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</si>
  <si>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</si>
  <si>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</si>
  <si>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</si>
  <si>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</si>
  <si>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</si>
  <si>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</si>
  <si>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</si>
  <si>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</si>
  <si>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</si>
  <si>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</si>
  <si>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</si>
  <si>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</si>
  <si>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</si>
  <si>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</si>
  <si>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</si>
  <si>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</si>
  <si>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</si>
  <si>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</si>
  <si>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</si>
  <si>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</si>
  <si>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</si>
  <si>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</si>
  <si>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</si>
  <si>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</si>
  <si>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</si>
  <si>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</si>
  <si>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</si>
  <si>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</si>
  <si>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</si>
  <si>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</si>
  <si>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</si>
  <si>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</si>
  <si>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</si>
  <si>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</si>
  <si>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</si>
  <si>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</si>
  <si>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</si>
  <si>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</si>
  <si>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</si>
  <si>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</si>
  <si>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</si>
  <si>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</si>
  <si>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</si>
  <si>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</si>
  <si>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</si>
  <si>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</si>
  <si>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</si>
  <si>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</si>
  <si>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</si>
  <si>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</si>
  <si>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</si>
  <si>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</si>
  <si>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</si>
  <si>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</si>
  <si>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</si>
  <si>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</si>
  <si>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</si>
  <si>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</si>
  <si>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</si>
  <si>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</si>
  <si>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</si>
  <si>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</si>
  <si>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</si>
  <si>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</si>
  <si>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</si>
  <si>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</si>
  <si>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</si>
  <si>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</si>
  <si>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</si>
  <si>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</si>
  <si>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</si>
  <si>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</si>
  <si>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</si>
  <si>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</si>
  <si>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</si>
  <si>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</si>
  <si>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</si>
  <si>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</si>
  <si>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</si>
  <si>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</si>
  <si>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</si>
  <si>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</si>
  <si>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</si>
  <si>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</si>
  <si>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</si>
  <si>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</si>
  <si>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</si>
  <si>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</si>
  <si>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</si>
  <si>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</si>
  <si>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</si>
  <si>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</si>
  <si>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</si>
  <si>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</si>
  <si>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</si>
  <si>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</si>
  <si>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</si>
  <si>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</si>
  <si>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</si>
  <si>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</si>
  <si>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</si>
  <si>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</si>
  <si>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</si>
  <si>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</si>
  <si>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</si>
  <si>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</si>
  <si>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</si>
  <si>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</si>
  <si>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</si>
  <si>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</si>
  <si>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</si>
  <si>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</si>
  <si>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</si>
  <si>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</si>
  <si>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</si>
  <si>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</si>
  <si>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</si>
  <si>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</si>
  <si>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</si>
  <si>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</si>
  <si>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</si>
  <si>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</si>
  <si>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</si>
  <si>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</si>
  <si>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</si>
  <si>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</si>
  <si>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</si>
  <si>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</si>
  <si>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</si>
  <si>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</si>
  <si>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</si>
  <si>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</si>
  <si>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</si>
  <si>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</si>
  <si>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</si>
  <si>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</si>
  <si>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</si>
  <si>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</si>
  <si>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</si>
  <si>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</si>
  <si>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</si>
  <si>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</si>
  <si>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</si>
  <si>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</si>
  <si>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</si>
  <si>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</si>
  <si>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</si>
  <si>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</si>
  <si>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</si>
  <si>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</si>
  <si>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</si>
  <si>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</si>
  <si>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</si>
  <si>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</si>
  <si>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</si>
  <si>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</si>
  <si>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</si>
  <si>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</si>
  <si>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</si>
  <si>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</si>
  <si>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</si>
  <si>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</si>
  <si>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</si>
  <si>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</si>
  <si>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</si>
  <si>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</si>
  <si>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</si>
  <si>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</si>
  <si>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</si>
  <si>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</si>
  <si>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</si>
  <si>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</si>
  <si>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</si>
  <si>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</si>
  <si>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</si>
  <si>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</si>
  <si>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</si>
  <si>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</si>
  <si>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</si>
  <si>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</si>
  <si>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</si>
  <si>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</si>
  <si>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</si>
  <si>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</si>
  <si>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</si>
  <si>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</si>
  <si>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</si>
  <si>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</si>
  <si>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</si>
  <si>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</si>
  <si>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</si>
  <si>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</si>
  <si>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</si>
  <si>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</si>
  <si>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</si>
  <si>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</si>
  <si>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</si>
  <si>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</si>
  <si>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</si>
  <si>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</si>
  <si>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</si>
  <si>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</si>
  <si>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</si>
  <si>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</si>
  <si>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</si>
  <si>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</si>
  <si>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</si>
  <si>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</si>
  <si>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</si>
  <si>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</si>
  <si>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</si>
  <si>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</si>
  <si>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</si>
  <si>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</si>
  <si>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</si>
  <si>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</si>
  <si>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</si>
  <si>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</si>
  <si>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</si>
  <si>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</si>
  <si>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</si>
  <si>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</si>
  <si>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</si>
  <si>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</si>
  <si>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</si>
  <si>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</si>
  <si>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</si>
  <si>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</si>
  <si>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</si>
  <si>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</si>
  <si>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</si>
  <si>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</si>
  <si>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</si>
  <si>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</si>
  <si>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</si>
  <si>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</si>
  <si>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</si>
  <si>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</si>
  <si>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</si>
  <si>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</si>
  <si>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</si>
  <si>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</si>
  <si>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</si>
  <si>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</si>
  <si>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</si>
  <si>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</si>
  <si>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</si>
  <si>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</si>
  <si>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</si>
  <si>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</si>
  <si>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</si>
  <si>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</si>
  <si>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</si>
  <si>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</si>
  <si>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</si>
  <si>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</si>
  <si>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</si>
  <si>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</si>
  <si>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</si>
  <si>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</si>
  <si>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</si>
  <si>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</si>
  <si>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</si>
  <si>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</si>
  <si>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</si>
  <si>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</si>
  <si>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</si>
  <si>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</si>
  <si>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</si>
  <si>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</si>
  <si>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</si>
  <si>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</si>
  <si>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</si>
  <si>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</si>
  <si>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</si>
  <si>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</si>
  <si>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</si>
  <si>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</si>
  <si>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</si>
  <si>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</si>
  <si>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</si>
  <si>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</si>
  <si>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</si>
  <si>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</si>
  <si>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</si>
  <si>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</si>
  <si>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</si>
  <si>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</si>
  <si>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</si>
  <si>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</si>
  <si>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</si>
  <si>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</si>
  <si>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</si>
  <si>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</si>
  <si>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</si>
  <si>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</si>
  <si>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</si>
  <si>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</si>
  <si>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</si>
  <si>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</si>
  <si>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</si>
  <si>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</si>
  <si>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</si>
  <si>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</si>
  <si>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</si>
  <si>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</si>
  <si>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</si>
  <si>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</si>
  <si>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</si>
  <si>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</si>
  <si>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</si>
  <si>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</si>
  <si>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</si>
  <si>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</si>
  <si>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</si>
  <si>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</si>
  <si>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</si>
  <si>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</si>
  <si>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</si>
  <si>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</si>
  <si>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</si>
  <si>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</si>
  <si>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</si>
  <si>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</si>
  <si>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</si>
  <si>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</si>
  <si>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</si>
  <si>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</si>
  <si>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</si>
  <si>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</si>
  <si>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</si>
  <si>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</si>
  <si>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</si>
  <si>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</si>
  <si>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</si>
  <si>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</si>
  <si>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</si>
  <si>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</si>
  <si>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</si>
  <si>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</si>
  <si>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</si>
  <si>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</si>
  <si>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</si>
  <si>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</si>
  <si>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</si>
  <si>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</si>
  <si>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</si>
  <si>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</si>
  <si>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</si>
  <si>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</si>
  <si>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</si>
  <si>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</si>
  <si>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</si>
  <si>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</si>
  <si>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</si>
  <si>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</si>
  <si>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</si>
  <si>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</si>
  <si>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</si>
  <si>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</si>
  <si>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</si>
  <si>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</si>
  <si>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</si>
  <si>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</si>
  <si>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</si>
  <si>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</si>
  <si>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</si>
  <si>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</si>
  <si>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</si>
  <si>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</si>
  <si>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</si>
  <si>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</si>
  <si>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</si>
  <si>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</si>
  <si>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</si>
  <si>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</si>
  <si>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</si>
  <si>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</si>
  <si>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</si>
  <si>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</si>
  <si>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</si>
  <si>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</si>
  <si>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</si>
  <si>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</si>
  <si>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</si>
  <si>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</si>
  <si>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</si>
  <si>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</si>
  <si>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</si>
  <si>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</si>
  <si>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</si>
  <si>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</si>
  <si>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</si>
  <si>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</si>
  <si>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</si>
  <si>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</si>
  <si>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</si>
  <si>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</si>
  <si>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</si>
  <si>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</si>
  <si>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</si>
  <si>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</si>
  <si>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</si>
  <si>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</si>
  <si>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</si>
  <si>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</si>
  <si>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</si>
  <si>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</si>
  <si>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</si>
  <si>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</si>
  <si>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</si>
  <si>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</si>
  <si>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</si>
  <si>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</si>
  <si>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</si>
  <si>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</si>
  <si>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</si>
  <si>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</si>
  <si>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</si>
  <si>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</si>
  <si>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</si>
  <si>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</si>
  <si>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</si>
  <si>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</si>
  <si>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</si>
  <si>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</si>
  <si>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</si>
  <si>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</si>
  <si>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</si>
  <si>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</si>
  <si>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</si>
  <si>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</si>
  <si>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</si>
  <si>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</si>
  <si>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</si>
  <si>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</si>
  <si>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</si>
  <si>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</si>
  <si>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</si>
  <si>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</si>
  <si>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</si>
  <si>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</si>
  <si>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</si>
  <si>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</si>
  <si>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</si>
  <si>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</si>
  <si>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</si>
  <si>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</si>
  <si>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</si>
  <si>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</si>
  <si>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</si>
  <si>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</si>
  <si>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</si>
  <si>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</si>
  <si>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</si>
  <si>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</si>
  <si>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</si>
  <si>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</si>
  <si>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</si>
  <si>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</si>
  <si>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</si>
  <si>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</si>
  <si>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</si>
  <si>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</si>
  <si>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</si>
  <si>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</si>
  <si>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</si>
  <si>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</si>
  <si>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</si>
  <si>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</si>
  <si>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</si>
  <si>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</si>
  <si>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</si>
  <si>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</si>
  <si>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</si>
  <si>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</si>
  <si>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</si>
  <si>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</si>
  <si>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</si>
  <si>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</si>
  <si>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</si>
  <si>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</si>
  <si>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</si>
  <si>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</si>
  <si>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</si>
  <si>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</si>
  <si>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</si>
  <si>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</si>
  <si>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</si>
  <si>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</si>
  <si>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</si>
  <si>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</si>
  <si>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</si>
  <si>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</si>
  <si>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</si>
  <si>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</si>
  <si>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</si>
  <si>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</si>
  <si>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</si>
  <si>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</si>
  <si>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</si>
  <si>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</si>
  <si>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</si>
  <si>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</si>
  <si>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</si>
  <si>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</si>
  <si>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</si>
  <si>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</si>
  <si>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</si>
  <si>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</si>
  <si>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</si>
  <si>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</si>
  <si>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</si>
  <si>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</si>
  <si>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</si>
  <si>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</si>
  <si>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</si>
  <si>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</si>
  <si>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</si>
  <si>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</si>
  <si>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</si>
  <si>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</si>
  <si>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</si>
  <si>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</si>
  <si>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</si>
  <si>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</si>
  <si>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</si>
  <si>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</si>
  <si>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</si>
  <si>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</si>
  <si>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</si>
  <si>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</si>
  <si>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</si>
  <si>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</si>
  <si>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</si>
  <si>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</si>
  <si>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</si>
  <si>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</si>
  <si>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</si>
  <si>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</si>
  <si>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</si>
  <si>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</si>
  <si>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</si>
  <si>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</si>
  <si>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</si>
  <si>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</si>
  <si>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</si>
  <si>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</si>
  <si>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</si>
  <si>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</si>
  <si>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</si>
  <si>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</si>
  <si>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</si>
  <si>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</si>
  <si>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</si>
  <si>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</si>
  <si>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</si>
  <si>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</si>
  <si>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</si>
  <si>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</si>
  <si>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</si>
  <si>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</si>
  <si>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</si>
  <si>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</si>
  <si>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</si>
  <si>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</si>
  <si>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</si>
  <si>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</si>
  <si>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</si>
  <si>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</si>
  <si>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</si>
  <si>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</si>
  <si>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</si>
  <si>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</si>
  <si>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</si>
  <si>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</si>
  <si>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</si>
  <si>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</si>
  <si>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</si>
  <si>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</si>
  <si>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</si>
  <si>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</si>
  <si>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</si>
  <si>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</si>
  <si>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</si>
  <si>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</si>
  <si>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</si>
  <si>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</si>
  <si>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</si>
  <si>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</si>
  <si>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</si>
  <si>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</si>
  <si>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</si>
  <si>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</si>
  <si>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</si>
  <si>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</si>
  <si>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</si>
  <si>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</si>
  <si>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</si>
  <si>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</si>
  <si>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</si>
  <si>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</si>
  <si>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</si>
  <si>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</si>
  <si>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</si>
  <si>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</si>
  <si>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</si>
  <si>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</si>
  <si>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</si>
  <si>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</si>
  <si>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</si>
  <si>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</si>
  <si>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</si>
  <si>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</si>
  <si>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</si>
  <si>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</si>
  <si>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</si>
  <si>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</si>
  <si>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</si>
  <si>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</si>
  <si>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</si>
  <si>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</si>
  <si>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</si>
  <si>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</si>
  <si>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</si>
  <si>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</si>
  <si>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</si>
  <si>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</si>
  <si>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</si>
  <si>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</si>
  <si>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</si>
  <si>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</si>
  <si>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</si>
  <si>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</si>
  <si>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</si>
  <si>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</si>
  <si>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</si>
  <si>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</si>
  <si>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</si>
  <si>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</si>
  <si>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</si>
  <si>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</si>
  <si>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</si>
  <si>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</si>
  <si>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</si>
  <si>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</si>
  <si>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</si>
  <si>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</si>
  <si>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</si>
  <si>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</si>
  <si>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</si>
  <si>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</si>
  <si>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</si>
  <si>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</si>
  <si>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</si>
  <si>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</si>
  <si>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</si>
  <si>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</si>
  <si>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</si>
  <si>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</si>
  <si>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</si>
  <si>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</si>
  <si>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</si>
  <si>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</si>
  <si>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</si>
  <si>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</si>
  <si>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</si>
  <si>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</si>
  <si>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</si>
  <si>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</si>
  <si>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</si>
  <si>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</si>
  <si>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</si>
  <si>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</si>
  <si>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</si>
  <si>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</si>
  <si>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</si>
  <si>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</si>
  <si>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</si>
  <si>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</si>
  <si>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</si>
  <si>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</si>
  <si>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</si>
  <si>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</si>
  <si>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</si>
  <si>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</si>
  <si>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</si>
  <si>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</si>
  <si>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</si>
  <si>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</si>
  <si>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</si>
  <si>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</si>
  <si>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</si>
  <si>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</si>
  <si>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</si>
  <si>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</si>
  <si>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</si>
  <si>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</si>
  <si>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</si>
  <si>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</si>
  <si>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</si>
  <si>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</si>
  <si>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</si>
  <si>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</si>
  <si>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</si>
  <si>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</si>
  <si>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</si>
  <si>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</si>
  <si>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</si>
  <si>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</si>
  <si>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</si>
  <si>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</si>
  <si>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</si>
  <si>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</si>
  <si>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</si>
  <si>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</si>
  <si>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</si>
  <si>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</si>
  <si>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</si>
  <si>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</si>
  <si>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</si>
  <si>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</si>
  <si>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</si>
  <si>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</si>
  <si>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</si>
  <si>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</si>
  <si>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</si>
  <si>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</si>
  <si>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</si>
  <si>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</si>
  <si>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</si>
  <si>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</si>
  <si>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</si>
  <si>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</si>
  <si>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</si>
  <si>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</si>
  <si>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</si>
  <si>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</si>
  <si>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</si>
  <si>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</si>
  <si>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</si>
  <si>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</si>
  <si>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</si>
  <si>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</si>
  <si>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</si>
  <si>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</si>
  <si>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</si>
  <si>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</si>
  <si>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</si>
  <si>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</si>
  <si>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</si>
  <si>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</si>
  <si>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</si>
  <si>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</si>
  <si>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</si>
  <si>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</si>
  <si>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</si>
  <si>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</si>
  <si>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</si>
  <si>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</si>
  <si>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</si>
  <si>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</si>
  <si>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</si>
  <si>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</si>
  <si>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</si>
  <si>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</si>
  <si>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</si>
  <si>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</si>
  <si>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</si>
  <si>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</si>
  <si>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</si>
  <si>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</si>
  <si>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</si>
  <si>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</si>
  <si>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</si>
  <si>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</si>
  <si>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</si>
  <si>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</si>
  <si>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</si>
  <si>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</si>
  <si>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</si>
  <si>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</si>
  <si>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</si>
  <si>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</si>
  <si>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</si>
  <si>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</si>
  <si>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</si>
  <si>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</si>
  <si>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</si>
  <si>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</si>
  <si>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</si>
  <si>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</si>
  <si>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</si>
  <si>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</si>
  <si>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</si>
  <si>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</si>
  <si>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</si>
  <si>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</si>
  <si>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</si>
  <si>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</si>
  <si>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</si>
  <si>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</si>
  <si>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</si>
  <si>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</si>
  <si>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</si>
  <si>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</si>
  <si>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</si>
  <si>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</si>
  <si>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</si>
  <si>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</si>
  <si>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</si>
  <si>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</si>
  <si>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</si>
  <si>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</si>
  <si>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</si>
  <si>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</si>
  <si>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</si>
  <si>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</si>
  <si>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</si>
  <si>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</si>
  <si>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</si>
  <si>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</si>
  <si>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</si>
  <si>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</si>
  <si>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</si>
  <si>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</si>
  <si>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</si>
  <si>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</si>
  <si>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</si>
  <si>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</si>
  <si>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</si>
  <si>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</si>
  <si>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</si>
  <si>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</si>
  <si>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</si>
  <si>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</si>
  <si>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</si>
  <si>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</si>
  <si>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</si>
  <si>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</si>
  <si>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</si>
  <si>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</si>
  <si>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</si>
  <si>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</si>
  <si>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</si>
  <si>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</si>
  <si>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</si>
  <si>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</si>
  <si>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</si>
  <si>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</si>
  <si>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</si>
  <si>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</si>
  <si>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</si>
  <si>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</si>
  <si>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</si>
  <si>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</si>
  <si>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</si>
  <si>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</si>
  <si>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</si>
  <si>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</si>
  <si>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</si>
  <si>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</si>
  <si>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</si>
  <si>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</si>
  <si>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</si>
  <si>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</si>
  <si>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</si>
  <si>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</si>
  <si>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</si>
  <si>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</si>
  <si>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</si>
  <si>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</si>
  <si>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</si>
  <si>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</si>
  <si>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</si>
  <si>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</si>
  <si>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</si>
  <si>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</si>
  <si>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</si>
  <si>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</si>
  <si>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</si>
  <si>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</si>
  <si>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</si>
  <si>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</si>
  <si>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</si>
  <si>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</si>
  <si>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</si>
  <si>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</si>
  <si>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</si>
  <si>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</si>
  <si>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</si>
  <si>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</si>
  <si>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</si>
  <si>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</si>
  <si>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</si>
  <si>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</si>
  <si>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</si>
  <si>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</si>
  <si>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</si>
  <si>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</si>
  <si>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</si>
  <si>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</si>
  <si>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</si>
  <si>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</si>
  <si>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</si>
  <si>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</si>
  <si>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</si>
  <si>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</si>
  <si>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</si>
  <si>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</si>
  <si>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</si>
  <si>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</si>
  <si>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</si>
  <si>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</si>
  <si>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</si>
  <si>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</si>
  <si>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</si>
  <si>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</si>
  <si>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</si>
  <si>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</si>
  <si>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</si>
  <si>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</si>
  <si>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</si>
  <si>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</si>
  <si>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</si>
  <si>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</si>
  <si>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</si>
  <si>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</si>
  <si>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</si>
  <si>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</si>
  <si>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</si>
  <si>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</si>
  <si>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</si>
  <si>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</si>
  <si>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</si>
  <si>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</si>
  <si>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</si>
  <si>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</si>
  <si>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</si>
  <si>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</si>
  <si>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</si>
  <si>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</si>
  <si>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</si>
  <si>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</si>
  <si>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</si>
  <si>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</si>
  <si>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</si>
  <si>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</si>
  <si>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</si>
  <si>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</si>
  <si>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</si>
  <si>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</si>
  <si>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</si>
  <si>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</si>
  <si>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</si>
  <si>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</si>
  <si>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</si>
  <si>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</si>
  <si>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</si>
  <si>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</si>
  <si>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</si>
  <si>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</si>
  <si>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</si>
  <si>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</si>
  <si>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</si>
  <si>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</si>
  <si>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</si>
  <si>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</si>
  <si>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</si>
  <si>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</si>
  <si>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</si>
  <si>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</si>
  <si>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</si>
  <si>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</si>
  <si>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</si>
  <si>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</si>
  <si>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</si>
  <si>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</si>
  <si>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</si>
  <si>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</si>
  <si>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</si>
  <si>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</si>
  <si>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</si>
  <si>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</si>
  <si>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</si>
  <si>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</si>
  <si>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</si>
  <si>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</si>
  <si>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</si>
  <si>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</si>
  <si>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</si>
  <si>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</si>
  <si>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</si>
  <si>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</si>
  <si>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</si>
  <si>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</si>
  <si>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</si>
  <si>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</si>
  <si>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</si>
  <si>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</si>
  <si>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</si>
  <si>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</si>
  <si>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</si>
  <si>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</si>
  <si>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</si>
  <si>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</si>
  <si>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</si>
  <si>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</si>
  <si>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</si>
  <si>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</si>
  <si>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</si>
  <si>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</si>
  <si>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</si>
  <si>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</si>
  <si>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</si>
  <si>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</si>
  <si>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</si>
  <si>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</si>
  <si>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</si>
  <si>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</si>
  <si>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</si>
  <si>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</si>
  <si>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</si>
  <si>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</si>
  <si>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</si>
  <si>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</si>
  <si>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</si>
  <si>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</si>
  <si>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</si>
  <si>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</si>
  <si>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</si>
  <si>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</si>
  <si>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</si>
  <si>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</si>
  <si>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</si>
  <si>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</si>
  <si>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</si>
  <si>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</si>
  <si>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</si>
  <si>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</si>
  <si>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</si>
  <si>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</si>
  <si>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</si>
  <si>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</si>
  <si>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</si>
  <si>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</si>
  <si>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</si>
  <si>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</si>
  <si>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</si>
  <si>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</si>
  <si>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</si>
  <si>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</si>
  <si>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</si>
  <si>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</si>
  <si>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</si>
  <si>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</si>
  <si>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</si>
  <si>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</si>
  <si>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</si>
  <si>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</si>
  <si>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</si>
  <si>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</si>
  <si>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</si>
  <si>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</si>
  <si>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</si>
  <si>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</si>
  <si>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</si>
  <si>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</si>
  <si>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</si>
  <si>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</si>
  <si>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</si>
  <si>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</si>
  <si>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</si>
  <si>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</si>
  <si>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</si>
  <si>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</si>
  <si>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</si>
  <si>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</si>
  <si>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</si>
  <si>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</si>
  <si>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</si>
  <si>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</si>
  <si>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</si>
  <si>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</si>
  <si>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</si>
  <si>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</si>
  <si>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</si>
  <si>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</si>
  <si>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</si>
  <si>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</si>
  <si>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</si>
  <si>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</si>
  <si>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</si>
  <si>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</si>
  <si>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</si>
  <si>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</si>
  <si>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</si>
  <si>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</si>
  <si>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</si>
  <si>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</si>
  <si>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</si>
  <si>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</si>
  <si>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</si>
  <si>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</si>
  <si>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</si>
  <si>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</si>
  <si>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</si>
  <si>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</si>
  <si>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</si>
  <si>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</si>
  <si>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</si>
  <si>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</si>
  <si>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</si>
  <si>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</si>
  <si>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</si>
  <si>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</si>
  <si>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</si>
  <si>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</si>
  <si>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</si>
  <si>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</si>
  <si>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</si>
  <si>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</si>
  <si>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</si>
  <si>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</si>
  <si>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</si>
  <si>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</si>
  <si>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</si>
  <si>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</si>
  <si>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</si>
  <si>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</si>
  <si>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</si>
  <si>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</si>
  <si>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</si>
  <si>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</si>
  <si>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</si>
  <si>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</si>
  <si>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</si>
  <si>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</si>
  <si>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</si>
  <si>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</si>
  <si>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</si>
  <si>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</si>
  <si>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</si>
  <si>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</si>
  <si>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</si>
  <si>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</si>
  <si>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</si>
  <si>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</si>
  <si>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</si>
  <si>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</si>
  <si>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</si>
  <si>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</si>
  <si>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</si>
  <si>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</si>
  <si>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</si>
  <si>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</si>
  <si>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</si>
  <si>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</si>
  <si>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</si>
  <si>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</si>
  <si>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</si>
  <si>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</si>
  <si>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</si>
  <si>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</si>
  <si>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</si>
  <si>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</si>
  <si>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</si>
  <si>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</si>
  <si>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</si>
  <si>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</si>
  <si>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</si>
  <si>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</si>
  <si>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</si>
  <si>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</si>
  <si>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</si>
  <si>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</si>
  <si>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</si>
  <si>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</si>
  <si>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</si>
  <si>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</si>
  <si>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</si>
  <si>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</si>
  <si>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</si>
  <si>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</si>
  <si>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</si>
  <si>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</si>
  <si>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</si>
  <si>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</si>
  <si>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</si>
  <si>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</si>
  <si>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</si>
  <si>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</si>
  <si>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</si>
  <si>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</si>
  <si>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</si>
  <si>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</si>
  <si>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</si>
  <si>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</si>
  <si>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</si>
  <si>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</si>
  <si>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</si>
  <si>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</si>
  <si>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</si>
  <si>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</si>
  <si>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</si>
  <si>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</si>
  <si>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</si>
  <si>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</si>
  <si>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</si>
  <si>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</si>
  <si>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</si>
  <si>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</si>
  <si>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</si>
  <si>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</si>
  <si>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</si>
  <si>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</si>
  <si>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</si>
  <si>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</si>
  <si>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</si>
  <si>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</si>
  <si>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</si>
  <si>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</si>
  <si>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</si>
  <si>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</si>
  <si>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</si>
  <si>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</si>
  <si>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</si>
  <si>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</si>
  <si>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</si>
  <si>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</si>
  <si>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</si>
  <si>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</si>
  <si>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</si>
  <si>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</si>
  <si>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</si>
  <si>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</si>
  <si>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</si>
  <si>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</si>
  <si>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</si>
  <si>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</si>
  <si>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</si>
  <si>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</si>
  <si>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</si>
  <si>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</si>
  <si>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</si>
  <si>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</si>
  <si>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</si>
  <si>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</si>
  <si>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</si>
  <si>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</si>
  <si>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</si>
  <si>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</si>
  <si>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</si>
  <si>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</si>
  <si>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</si>
  <si>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</si>
  <si>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</si>
  <si>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</si>
  <si>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</si>
  <si>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</si>
  <si>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</si>
  <si>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</si>
  <si>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</si>
  <si>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</si>
  <si>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</si>
  <si>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</si>
  <si>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</si>
  <si>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</si>
  <si>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</si>
  <si>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</si>
  <si>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</si>
  <si>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</si>
  <si>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</si>
  <si>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</si>
  <si>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</si>
  <si>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</si>
  <si>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</si>
  <si>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</si>
  <si>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</si>
  <si>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</si>
  <si>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</si>
  <si>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</si>
  <si>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</si>
  <si>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</si>
  <si>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</si>
  <si>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</si>
  <si>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</si>
  <si>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</si>
  <si>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</si>
  <si>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</si>
  <si>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</si>
  <si>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</si>
  <si>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</si>
  <si>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</si>
  <si>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</si>
  <si>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</si>
  <si>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</si>
  <si>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</si>
  <si>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</si>
  <si>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</si>
  <si>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</si>
  <si>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</si>
  <si>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</si>
  <si>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</si>
  <si>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</si>
  <si>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</si>
  <si>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</si>
  <si>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</si>
  <si>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</si>
  <si>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</si>
  <si>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</si>
  <si>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</si>
  <si>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</si>
  <si>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</si>
  <si>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</si>
  <si>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</si>
  <si>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</si>
  <si>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</si>
  <si>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</si>
  <si>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</si>
  <si>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</si>
  <si>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</si>
  <si>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</si>
  <si>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</si>
  <si>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</si>
  <si>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</si>
  <si>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</si>
  <si>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</si>
  <si>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</si>
  <si>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</si>
  <si>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</si>
  <si>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</si>
  <si>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</si>
  <si>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</si>
  <si>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</si>
  <si>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</si>
  <si>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</si>
  <si>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</si>
  <si>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</si>
  <si>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</si>
  <si>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</si>
  <si>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</si>
  <si>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</si>
  <si>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</si>
  <si>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</si>
  <si>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</si>
  <si>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</si>
  <si>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</si>
  <si>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</si>
  <si>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</si>
  <si>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</si>
  <si>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</si>
  <si>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</si>
  <si>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</si>
  <si>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</si>
  <si>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</si>
  <si>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</si>
  <si>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</si>
  <si>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</si>
  <si>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</si>
  <si>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</si>
  <si>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</si>
  <si>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</si>
  <si>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</si>
  <si>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</si>
  <si>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</si>
  <si>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</si>
  <si>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</si>
  <si>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</si>
  <si>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</si>
  <si>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</si>
  <si>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</si>
  <si>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</si>
  <si>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</si>
  <si>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</si>
  <si>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</si>
  <si>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</si>
  <si>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</si>
  <si>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</si>
  <si>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</si>
  <si>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</si>
  <si>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</si>
  <si>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</si>
  <si>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</si>
  <si>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</si>
  <si>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</si>
  <si>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</si>
  <si>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</si>
  <si>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</si>
  <si>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</si>
  <si>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</si>
  <si>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</si>
  <si>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</si>
  <si>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</si>
  <si>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</si>
  <si>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</si>
  <si>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</si>
  <si>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</si>
  <si>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</si>
  <si>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</si>
  <si>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</si>
  <si>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</si>
  <si>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</si>
  <si>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</si>
  <si>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</si>
  <si>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</si>
  <si>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</si>
  <si>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</si>
  <si>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</si>
  <si>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</si>
  <si>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</si>
  <si>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</si>
  <si>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</si>
  <si>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</si>
  <si>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</si>
  <si>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</si>
  <si>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</si>
  <si>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</si>
  <si>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</si>
  <si>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</si>
  <si>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</si>
  <si>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</si>
  <si>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</si>
  <si>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</si>
  <si>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</si>
  <si>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</si>
  <si>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</si>
  <si>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</si>
  <si>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</si>
  <si>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</si>
  <si>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</si>
  <si>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</si>
  <si>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</si>
  <si>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</si>
  <si>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</si>
  <si>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</si>
  <si>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</si>
  <si>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</si>
  <si>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</si>
  <si>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</si>
  <si>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</si>
  <si>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</si>
  <si>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</si>
  <si>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</si>
  <si>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</si>
  <si>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</si>
  <si>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</si>
  <si>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</si>
  <si>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</si>
  <si>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</si>
  <si>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</si>
  <si>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</si>
  <si>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</si>
  <si>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</si>
  <si>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</si>
  <si>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</si>
  <si>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</si>
  <si>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</si>
  <si>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</si>
  <si>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</si>
  <si>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</si>
  <si>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</si>
  <si>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</si>
  <si>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</si>
  <si>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</si>
  <si>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</si>
  <si>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</si>
  <si>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</si>
  <si>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</si>
  <si>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</si>
  <si>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</si>
  <si>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</si>
  <si>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</si>
  <si>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</si>
  <si>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</si>
  <si>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</si>
  <si>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</si>
  <si>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</si>
  <si>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</si>
  <si>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</si>
  <si>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</si>
  <si>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</si>
  <si>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</si>
  <si>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</si>
  <si>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</si>
  <si>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</si>
  <si>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</si>
  <si>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</si>
  <si>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</si>
  <si>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</si>
  <si>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</si>
  <si>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</si>
  <si>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</si>
  <si>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</si>
  <si>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</si>
  <si>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</si>
  <si>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</si>
  <si>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</si>
  <si>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</si>
  <si>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</si>
  <si>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</si>
  <si>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</si>
  <si>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</si>
  <si>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</si>
  <si>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</si>
  <si>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</si>
  <si>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</si>
  <si>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</si>
  <si>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</si>
  <si>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</si>
  <si>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</si>
  <si>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</si>
  <si>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</si>
  <si>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</si>
  <si>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</si>
  <si>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</si>
  <si>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</si>
  <si>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</si>
  <si>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</si>
  <si>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</si>
  <si>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</si>
  <si>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</si>
  <si>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</si>
  <si>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</si>
  <si>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</si>
  <si>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</si>
  <si>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</si>
  <si>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</si>
  <si>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</si>
  <si>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</si>
  <si>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</si>
  <si>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</si>
  <si>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</si>
  <si>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</si>
  <si>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</si>
  <si>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</si>
  <si>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</si>
  <si>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</si>
  <si>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</si>
  <si>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</si>
  <si>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</si>
  <si>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</si>
  <si>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</si>
  <si>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</si>
  <si>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</si>
  <si>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</si>
  <si>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</si>
  <si>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</si>
  <si>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</si>
  <si>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</si>
  <si>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</si>
  <si>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</si>
  <si>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</si>
  <si>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</si>
  <si>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</si>
  <si>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</si>
  <si>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</si>
  <si>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</si>
  <si>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</si>
  <si>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</si>
  <si>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</si>
  <si>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</si>
  <si>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</si>
  <si>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</si>
  <si>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</si>
  <si>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</si>
  <si>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</si>
  <si>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</si>
  <si>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</si>
  <si>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</si>
  <si>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</si>
  <si>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</si>
  <si>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</si>
  <si>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</si>
  <si>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</si>
  <si>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</si>
  <si>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</si>
  <si>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</si>
  <si>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</si>
  <si>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</si>
  <si>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</si>
  <si>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</si>
  <si>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</si>
  <si>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</si>
  <si>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</si>
  <si>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</si>
  <si>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</si>
  <si>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</si>
  <si>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</si>
  <si>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</si>
  <si>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</si>
  <si>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</si>
  <si>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</si>
  <si>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</si>
  <si>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</si>
  <si>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</si>
  <si>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</si>
  <si>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</si>
  <si>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</si>
  <si>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</si>
  <si>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</si>
  <si>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</si>
  <si>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</si>
  <si>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</si>
  <si>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</si>
  <si>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</si>
  <si>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</si>
  <si>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</si>
  <si>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</si>
  <si>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</si>
  <si>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</si>
  <si>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</si>
  <si>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</si>
  <si>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</si>
  <si>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</si>
  <si>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</si>
  <si>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</si>
  <si>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</si>
  <si>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</si>
  <si>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</si>
  <si>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</si>
  <si>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</si>
  <si>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</si>
  <si>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</si>
  <si>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</si>
  <si>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</si>
  <si>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</si>
  <si>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</si>
  <si>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</si>
  <si>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</si>
  <si>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</si>
  <si>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</si>
  <si>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</si>
  <si>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</si>
  <si>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</si>
  <si>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</si>
  <si>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</si>
  <si>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</si>
  <si>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</si>
  <si>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</si>
  <si>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</si>
  <si>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</si>
  <si>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</si>
  <si>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</si>
  <si>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</si>
  <si>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</si>
  <si>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</si>
  <si>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</si>
  <si>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</si>
  <si>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</si>
  <si>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</si>
  <si>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</si>
  <si>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</si>
  <si>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</si>
  <si>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</si>
  <si>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</si>
  <si>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</si>
  <si>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</si>
  <si>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</si>
  <si>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</si>
  <si>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</si>
  <si>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</si>
  <si>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</si>
  <si>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</si>
  <si>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</si>
  <si>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</si>
  <si>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</si>
  <si>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</si>
  <si>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</si>
  <si>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</si>
  <si>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</si>
  <si>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</si>
  <si>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</si>
  <si>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</si>
  <si>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</si>
  <si>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</si>
  <si>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</si>
  <si>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</si>
  <si>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</si>
  <si>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</si>
  <si>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</si>
  <si>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</si>
  <si>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</si>
  <si>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</si>
  <si>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</si>
  <si>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</si>
  <si>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</si>
  <si>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</si>
  <si>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</si>
  <si>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</si>
  <si>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</si>
  <si>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</si>
  <si>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</si>
  <si>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</si>
  <si>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</si>
  <si>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</si>
  <si>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</si>
  <si>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</si>
  <si>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</si>
  <si>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</si>
  <si>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</si>
  <si>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</si>
  <si>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</si>
  <si>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</si>
  <si>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</si>
  <si>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</si>
  <si>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</si>
  <si>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</si>
  <si>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</si>
  <si>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</si>
  <si>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</si>
  <si>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</si>
  <si>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</si>
  <si>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</si>
  <si>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</si>
  <si>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</si>
  <si>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</si>
  <si>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</si>
  <si>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</si>
  <si>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</si>
  <si>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</si>
  <si>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</si>
  <si>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</si>
  <si>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</si>
  <si>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</si>
  <si>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</si>
  <si>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</si>
  <si>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</si>
  <si>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</si>
  <si>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</si>
  <si>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</si>
  <si>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</si>
  <si>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</si>
  <si>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</si>
  <si>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</si>
  <si>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</si>
  <si>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</si>
  <si>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</si>
  <si>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</si>
  <si>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</si>
  <si>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</si>
  <si>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</si>
  <si>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</si>
  <si>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</si>
  <si>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</si>
  <si>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</si>
  <si>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</si>
  <si>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</si>
  <si>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</si>
  <si>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</si>
  <si>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</si>
  <si>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</si>
  <si>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</si>
  <si>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</si>
  <si>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</si>
  <si>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</si>
  <si>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</si>
  <si>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</si>
  <si>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</si>
  <si>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</si>
  <si>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</si>
  <si>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</si>
  <si>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</si>
  <si>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</si>
  <si>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</si>
  <si>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</si>
  <si>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</si>
  <si>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</si>
  <si>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</si>
  <si>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</si>
  <si>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</si>
  <si>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</si>
  <si>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</si>
  <si>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</si>
  <si>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</si>
  <si>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</si>
  <si>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</si>
  <si>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</si>
  <si>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</si>
  <si>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</si>
  <si>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</si>
  <si>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</si>
  <si>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</si>
  <si>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</si>
  <si>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</si>
  <si>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</si>
  <si>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</si>
  <si>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</si>
  <si>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</si>
  <si>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</si>
  <si>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</si>
  <si>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</si>
  <si>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</si>
  <si>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</si>
  <si>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</si>
  <si>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</si>
  <si>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</si>
  <si>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</si>
  <si>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</si>
  <si>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</si>
  <si>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</si>
  <si>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</si>
  <si>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</si>
  <si>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</si>
  <si>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</si>
  <si>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</si>
  <si>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</si>
  <si>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</si>
  <si>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</si>
  <si>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</si>
  <si>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</si>
  <si>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</si>
  <si>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</si>
  <si>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</si>
  <si>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</si>
  <si>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</si>
  <si>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</si>
  <si>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</si>
  <si>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</si>
  <si>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</si>
  <si>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</si>
  <si>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</si>
  <si>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</si>
  <si>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</si>
  <si>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</si>
  <si>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</si>
  <si>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</si>
  <si>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</si>
  <si>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</si>
  <si>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</si>
  <si>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</si>
  <si>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</si>
  <si>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</si>
  <si>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</si>
  <si>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</si>
  <si>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</si>
  <si>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</si>
  <si>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</si>
  <si>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</si>
  <si>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</si>
  <si>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</si>
  <si>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</si>
  <si>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</si>
  <si>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</si>
  <si>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</si>
  <si>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</si>
  <si>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</si>
  <si>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</si>
  <si>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</si>
  <si>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</si>
  <si>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</si>
  <si>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</si>
  <si>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</si>
  <si>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</si>
  <si>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</si>
  <si>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</si>
  <si>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</si>
  <si>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</si>
  <si>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</si>
  <si>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</si>
  <si>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</si>
  <si>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</si>
  <si>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</si>
  <si>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</si>
  <si>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</si>
  <si>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</si>
  <si>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</si>
  <si>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</si>
  <si>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</si>
  <si>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</si>
  <si>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</si>
  <si>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</si>
  <si>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</si>
  <si>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</si>
  <si>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</si>
  <si>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</si>
  <si>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</si>
  <si>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</si>
  <si>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</si>
  <si>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</si>
  <si>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</si>
  <si>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</si>
  <si>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</si>
  <si>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</si>
  <si>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</si>
  <si>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</si>
  <si>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</si>
  <si>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</si>
  <si>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</si>
  <si>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</si>
  <si>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</si>
  <si>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</si>
  <si>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</si>
  <si>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</si>
  <si>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</si>
  <si>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</si>
  <si>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</si>
  <si>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</si>
  <si>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</si>
  <si>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</si>
  <si>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</si>
  <si>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</si>
  <si>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</si>
  <si>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</si>
  <si>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</si>
  <si>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</si>
  <si>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</si>
  <si>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</si>
  <si>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</si>
  <si>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</si>
  <si>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</si>
  <si>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</si>
  <si>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</si>
  <si>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</si>
  <si>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</si>
  <si>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</si>
  <si>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</si>
  <si>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</si>
  <si>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</si>
  <si>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</si>
  <si>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</si>
  <si>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</si>
  <si>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</si>
  <si>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</si>
  <si>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</si>
  <si>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</si>
  <si>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</si>
  <si>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</si>
  <si>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</si>
  <si>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</si>
  <si>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</si>
  <si>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</si>
  <si>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</si>
  <si>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</si>
  <si>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</si>
  <si>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</si>
  <si>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</si>
  <si>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</si>
  <si>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</si>
  <si>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</si>
  <si>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</si>
  <si>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</si>
  <si>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</si>
  <si>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</si>
  <si>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</si>
  <si>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</si>
  <si>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</si>
  <si>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</si>
  <si>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</si>
  <si>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</si>
  <si>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</si>
  <si>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</si>
  <si>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</si>
  <si>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</si>
  <si>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</si>
  <si>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</si>
  <si>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</si>
  <si>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</si>
  <si>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</si>
  <si>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</si>
  <si>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</si>
  <si>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</si>
  <si>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</si>
  <si>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</si>
  <si>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</si>
  <si>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</si>
  <si>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</si>
  <si>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</si>
  <si>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</si>
  <si>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</si>
  <si>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</si>
  <si>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</si>
  <si>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</si>
  <si>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</si>
  <si>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</si>
  <si>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</si>
  <si>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</si>
  <si>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</si>
  <si>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</si>
  <si>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</si>
  <si>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</si>
  <si>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</si>
  <si>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</si>
  <si>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</si>
  <si>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</si>
  <si>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</si>
  <si>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</si>
  <si>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</si>
  <si>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</si>
  <si>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</si>
  <si>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</si>
  <si>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</si>
  <si>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</si>
  <si>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</si>
  <si>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</si>
  <si>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</si>
  <si>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</si>
  <si>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</si>
  <si>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</si>
  <si>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</si>
  <si>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</si>
  <si>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</si>
  <si>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</si>
  <si>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</si>
  <si>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</si>
  <si>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</si>
  <si>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</si>
  <si>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</si>
  <si>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</si>
  <si>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</si>
  <si>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</si>
  <si>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</si>
  <si>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</si>
  <si>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</si>
  <si>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</si>
  <si>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</si>
  <si>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</si>
  <si>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</si>
  <si>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</si>
  <si>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</si>
  <si>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</si>
  <si>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</si>
  <si>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</si>
  <si>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</si>
  <si>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</si>
  <si>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</si>
  <si>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</si>
  <si>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</si>
  <si>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</si>
  <si>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</si>
  <si>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</si>
  <si>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</si>
  <si>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</si>
  <si>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</si>
  <si>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</si>
  <si>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</si>
  <si>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</si>
  <si>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</si>
  <si>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</si>
  <si>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</si>
  <si>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</si>
  <si>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</si>
  <si>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</si>
  <si>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</si>
  <si>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</si>
  <si>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</si>
  <si>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</si>
  <si>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</si>
  <si>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</si>
  <si>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</si>
  <si>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</si>
  <si>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</si>
  <si>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</si>
  <si>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</si>
  <si>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</si>
  <si>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</si>
  <si>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</si>
  <si>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</si>
  <si>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</si>
  <si>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</si>
  <si>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</si>
  <si>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</si>
  <si>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</si>
  <si>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</si>
  <si>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</si>
  <si>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</si>
  <si>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</si>
  <si>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</si>
  <si>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</si>
  <si>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</si>
  <si>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</si>
  <si>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</si>
  <si>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</si>
  <si>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</si>
  <si>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</si>
  <si>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</si>
  <si>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</si>
  <si>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</si>
  <si>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</si>
  <si>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</si>
  <si>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</si>
  <si>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</si>
  <si>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</si>
  <si>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</si>
  <si>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</si>
  <si>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</si>
  <si>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</si>
  <si>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</si>
  <si>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</si>
  <si>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</si>
  <si>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</si>
  <si>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</si>
  <si>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</si>
  <si>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</si>
  <si>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</si>
  <si>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</si>
  <si>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</si>
  <si>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</si>
  <si>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</si>
  <si>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</si>
  <si>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</si>
  <si>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</si>
  <si>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</si>
  <si>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</si>
  <si>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</si>
  <si>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</si>
  <si>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</si>
  <si>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</si>
  <si>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</si>
  <si>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</si>
  <si>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</si>
  <si>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</si>
  <si>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</si>
  <si>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</si>
  <si>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</si>
  <si>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</si>
  <si>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</si>
  <si>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</si>
  <si>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</si>
  <si>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</si>
  <si>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</si>
  <si>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</si>
  <si>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</si>
  <si>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</si>
  <si>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</si>
  <si>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</si>
  <si>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</si>
  <si>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</si>
  <si>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</si>
  <si>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</si>
  <si>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</si>
  <si>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</si>
  <si>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</si>
  <si>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</si>
  <si>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</si>
  <si>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</si>
  <si>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</si>
  <si>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</si>
  <si>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</si>
  <si>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</si>
  <si>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</si>
  <si>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</si>
  <si>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</si>
  <si>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</si>
  <si>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</si>
  <si>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</si>
  <si>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</si>
  <si>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</si>
  <si>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</si>
  <si>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</si>
  <si>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</si>
  <si>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</si>
  <si>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</si>
  <si>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</si>
  <si>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</si>
  <si>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</si>
  <si>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</si>
  <si>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</si>
  <si>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</si>
  <si>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</si>
  <si>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</si>
  <si>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</si>
  <si>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</si>
  <si>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</si>
  <si>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</si>
  <si>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</si>
  <si>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</si>
  <si>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</si>
  <si>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</si>
  <si>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</si>
  <si>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</si>
  <si>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</si>
  <si>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</si>
  <si>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</si>
  <si>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</si>
  <si>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</si>
  <si>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</si>
  <si>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</si>
  <si>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</si>
  <si>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</si>
  <si>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</si>
  <si>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</si>
  <si>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</si>
  <si>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</si>
  <si>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</si>
  <si>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</si>
  <si>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</si>
  <si>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</si>
  <si>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</si>
  <si>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</si>
  <si>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</si>
  <si>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</si>
  <si>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</si>
  <si>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</si>
  <si>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</si>
  <si>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</si>
  <si>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</si>
  <si>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</si>
  <si>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</si>
  <si>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</si>
  <si>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</si>
  <si>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</si>
  <si>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</si>
  <si>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</si>
  <si>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</si>
  <si>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</si>
  <si>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</si>
  <si>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</si>
  <si>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</si>
  <si>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</si>
  <si>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</si>
  <si>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</si>
  <si>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</si>
  <si>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</si>
  <si>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</si>
  <si>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</si>
  <si>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</si>
  <si>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</si>
  <si>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</si>
  <si>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</si>
  <si>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</si>
  <si>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</si>
  <si>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</si>
  <si>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</si>
  <si>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</si>
  <si>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</si>
  <si>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</si>
  <si>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</si>
  <si>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</si>
  <si>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</si>
  <si>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</si>
  <si>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</si>
  <si>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</si>
  <si>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</si>
  <si>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</si>
  <si>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</si>
  <si>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</si>
  <si>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</si>
  <si>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</si>
  <si>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</si>
  <si>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</si>
  <si>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</si>
  <si>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</si>
  <si>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</si>
  <si>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</si>
  <si>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</si>
  <si>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</si>
  <si>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</si>
  <si>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</si>
  <si>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</si>
  <si>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</si>
  <si>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</si>
  <si>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</si>
  <si>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</si>
  <si>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</si>
  <si>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</si>
  <si>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</si>
  <si>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</si>
  <si>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</si>
  <si>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</si>
  <si>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</si>
  <si>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</si>
  <si>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</si>
  <si>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</si>
  <si>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</si>
  <si>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</si>
  <si>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</si>
  <si>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</si>
  <si>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</si>
  <si>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</si>
  <si>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</si>
  <si>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</si>
  <si>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</si>
  <si>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</si>
  <si>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</si>
  <si>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</si>
  <si>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</si>
  <si>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</si>
  <si>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</si>
  <si>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</si>
  <si>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</si>
  <si>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</si>
  <si>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</si>
  <si>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</si>
  <si>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</si>
  <si>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</si>
  <si>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</si>
  <si>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</si>
  <si>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</si>
  <si>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</si>
  <si>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</si>
  <si>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</si>
  <si>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</si>
  <si>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</si>
  <si>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</si>
  <si>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</si>
  <si>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</si>
  <si>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</si>
  <si>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</si>
  <si>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</si>
  <si>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</si>
  <si>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</si>
  <si>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</si>
  <si>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</si>
  <si>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</si>
  <si>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</si>
  <si>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</si>
  <si>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</si>
  <si>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</si>
  <si>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</si>
  <si>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</si>
  <si>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</si>
  <si>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</si>
  <si>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</si>
  <si>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</si>
  <si>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</si>
  <si>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</si>
  <si>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</si>
  <si>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</si>
  <si>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</si>
  <si>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</si>
  <si>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</si>
  <si>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</si>
  <si>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</si>
  <si>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</si>
  <si>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</si>
  <si>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</si>
  <si>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</si>
  <si>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</si>
  <si>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</si>
  <si>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</si>
  <si>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</si>
  <si>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</si>
  <si>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</si>
  <si>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</si>
  <si>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</si>
  <si>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</si>
  <si>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</si>
  <si>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</si>
  <si>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</si>
  <si>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</si>
  <si>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</si>
  <si>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</si>
  <si>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</si>
  <si>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</si>
  <si>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</si>
  <si>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</si>
  <si>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</si>
  <si>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</si>
  <si>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</si>
  <si>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</si>
  <si>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</si>
  <si>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</si>
  <si>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</si>
  <si>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</si>
  <si>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</si>
  <si>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</si>
  <si>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</si>
  <si>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</si>
  <si>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</si>
  <si>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</si>
  <si>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</si>
  <si>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</si>
  <si>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</si>
  <si>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</si>
  <si>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</si>
  <si>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</si>
  <si>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</si>
  <si>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</si>
  <si>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</si>
  <si>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</si>
  <si>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</si>
  <si>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</si>
  <si>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</si>
  <si>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</si>
  <si>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</si>
  <si>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</si>
  <si>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</si>
  <si>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</si>
  <si>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</si>
  <si>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</si>
  <si>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</si>
  <si>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</si>
  <si>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</si>
  <si>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</si>
  <si>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</si>
  <si>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</si>
  <si>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</si>
  <si>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</si>
  <si>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</si>
  <si>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</si>
  <si>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</si>
  <si>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</si>
  <si>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</si>
  <si>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</si>
  <si>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</si>
  <si>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</si>
  <si>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</si>
  <si>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</si>
  <si>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</si>
  <si>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</si>
  <si>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</si>
  <si>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</si>
  <si>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</si>
  <si>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</si>
  <si>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</si>
  <si>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</si>
  <si>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</si>
  <si>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</si>
  <si>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</si>
  <si>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</si>
  <si>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</si>
  <si>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</si>
  <si>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</si>
  <si>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</si>
  <si>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</si>
  <si>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</si>
  <si>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</si>
  <si>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</si>
  <si>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</si>
  <si>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</si>
  <si>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</si>
  <si>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</si>
  <si>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</si>
  <si>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</si>
  <si>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</si>
  <si>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</si>
  <si>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</si>
  <si>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</si>
  <si>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</si>
  <si>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</si>
  <si>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</si>
  <si>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</si>
  <si>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</si>
  <si>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</si>
  <si>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</si>
  <si>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</si>
  <si>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</si>
  <si>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</si>
  <si>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</si>
  <si>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</si>
  <si>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</si>
  <si>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</si>
  <si>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</si>
  <si>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</si>
  <si>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</si>
  <si>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</si>
  <si>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</si>
  <si>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</si>
  <si>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</si>
  <si>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</si>
  <si>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</si>
  <si>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</si>
  <si>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</si>
  <si>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</si>
  <si>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</si>
  <si>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</si>
  <si>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</si>
  <si>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</si>
  <si>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</si>
  <si>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</si>
  <si>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</si>
  <si>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</si>
  <si>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</si>
  <si>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</si>
  <si>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</si>
  <si>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</si>
  <si>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</si>
  <si>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</si>
  <si>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</si>
  <si>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</si>
  <si>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</si>
  <si>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</si>
  <si>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</si>
  <si>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</si>
  <si>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</si>
  <si>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</si>
  <si>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</si>
  <si>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</si>
  <si>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</si>
  <si>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</si>
  <si>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</si>
  <si>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</si>
  <si>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</si>
  <si>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</si>
  <si>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</si>
  <si>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</si>
  <si>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</si>
  <si>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</si>
  <si>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</si>
  <si>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</si>
  <si>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</si>
  <si>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</si>
  <si>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</si>
  <si>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</si>
  <si>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</si>
  <si>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</si>
  <si>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</si>
  <si>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</si>
  <si>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</si>
  <si>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</si>
  <si>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</si>
  <si>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</si>
  <si>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</si>
  <si>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</si>
  <si>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</si>
  <si>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</si>
  <si>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</si>
  <si>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</si>
  <si>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</si>
  <si>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</si>
  <si>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</si>
  <si>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</si>
  <si>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</si>
  <si>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</si>
  <si>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</si>
  <si>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</si>
  <si>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</si>
  <si>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</si>
  <si>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</si>
  <si>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</si>
  <si>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</si>
  <si>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</si>
  <si>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</si>
  <si>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</si>
  <si>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</si>
  <si>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</si>
  <si>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</si>
  <si>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</si>
  <si>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</si>
  <si>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</si>
  <si>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</si>
  <si>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</si>
  <si>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15:47:47</t>
  </si>
  <si>
    <t>27/08/2026 15:51:02</t>
  </si>
  <si>
    <t>27/08/2026 16:01:54</t>
  </si>
  <si>
    <t>27/08/2026 16:02:44</t>
  </si>
  <si>
    <t>27/08/2026 16:00:12</t>
  </si>
  <si>
    <t>27/08/2026 16:03:14</t>
  </si>
  <si>
    <t>27/08/2026 16:13:51</t>
  </si>
  <si>
    <t>27/08/2026 16:14:22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</si>
  <si>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</si>
  <si>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</si>
  <si>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</si>
  <si>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</si>
  <si>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</si>
  <si>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</si>
  <si>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</si>
  <si>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</si>
  <si>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</si>
  <si>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</si>
  <si>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</si>
  <si>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</si>
  <si>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</si>
  <si>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</si>
  <si>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</si>
  <si>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</si>
  <si>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</si>
  <si>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</si>
  <si>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</si>
  <si>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</si>
  <si>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</si>
  <si>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</si>
  <si>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</si>
  <si>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</si>
  <si>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</si>
  <si>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</si>
  <si>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</si>
  <si>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</si>
  <si>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</si>
  <si>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</si>
  <si>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</si>
  <si>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</si>
  <si>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</si>
  <si>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</si>
  <si>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</si>
  <si>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</si>
  <si>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</si>
  <si>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</si>
  <si>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</si>
  <si>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</si>
  <si>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</si>
  <si>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</si>
  <si>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</si>
  <si>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</si>
  <si>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</si>
  <si>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</si>
  <si>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</si>
  <si>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</si>
  <si>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16:04:29</t>
  </si>
  <si>
    <t>27/08/2026 16:06:49</t>
  </si>
  <si>
    <t>27/08/2026 16:16:23</t>
  </si>
  <si>
    <t>27/08/2026 16:17:00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</si>
  <si>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</si>
  <si>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</si>
  <si>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</si>
  <si>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</si>
  <si>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</si>
  <si>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</si>
  <si>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</si>
  <si>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</si>
  <si>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</si>
  <si>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</si>
  <si>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</si>
  <si>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</si>
  <si>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</si>
  <si>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</si>
  <si>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</si>
  <si>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</si>
  <si>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</si>
  <si>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</si>
  <si>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</si>
  <si>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</si>
  <si>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</si>
  <si>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</si>
  <si>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</si>
  <si>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</si>
  <si>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</si>
  <si>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</si>
  <si>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</si>
  <si>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</si>
  <si>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</si>
  <si>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</si>
  <si>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</si>
  <si>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</si>
  <si>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</si>
  <si>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</si>
  <si>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</si>
  <si>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</si>
  <si>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</si>
  <si>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</si>
  <si>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</si>
  <si>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</si>
  <si>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</si>
  <si>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</si>
  <si>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</si>
  <si>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</si>
  <si>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</si>
  <si>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</si>
  <si>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</si>
  <si>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</si>
  <si>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</si>
  <si>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</si>
  <si>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</si>
  <si>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</si>
  <si>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</si>
  <si>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</si>
  <si>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</si>
  <si>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</si>
  <si>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</si>
  <si>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</si>
  <si>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</si>
  <si>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</si>
  <si>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</si>
  <si>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</si>
  <si>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</si>
  <si>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</si>
  <si>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</si>
  <si>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</si>
  <si>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</si>
  <si>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</si>
  <si>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</si>
  <si>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</si>
  <si>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</si>
  <si>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</si>
  <si>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</si>
  <si>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</si>
  <si>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</si>
  <si>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</si>
  <si>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</si>
  <si>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</si>
  <si>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</si>
  <si>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</si>
  <si>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</si>
  <si>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</si>
  <si>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</si>
  <si>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</si>
  <si>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</si>
  <si>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</si>
  <si>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</si>
  <si>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</si>
  <si>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</si>
  <si>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</si>
  <si>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</si>
  <si>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</si>
  <si>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</si>
  <si>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</si>
  <si>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</si>
  <si>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</si>
  <si>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</si>
  <si>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</si>
  <si>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</si>
  <si>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</si>
  <si>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</si>
  <si>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</si>
  <si>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</si>
  <si>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</si>
  <si>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16:10:00</t>
  </si>
  <si>
    <t>27/08/2026 16:12:59</t>
  </si>
  <si>
    <t>27/08/2026 16:22:10</t>
  </si>
  <si>
    <t>27/08/2026 16:23:01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</si>
  <si>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</si>
  <si>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</si>
  <si>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</si>
  <si>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</si>
  <si>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</si>
  <si>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</si>
  <si>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</si>
  <si>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</si>
  <si>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</si>
  <si>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</si>
  <si>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</si>
  <si>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</si>
  <si>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</si>
  <si>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</si>
  <si>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</si>
  <si>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</si>
  <si>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</si>
  <si>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</si>
  <si>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</si>
  <si>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</si>
  <si>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</si>
  <si>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</si>
  <si>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</si>
  <si>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</si>
  <si>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</si>
  <si>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</si>
  <si>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</si>
  <si>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</si>
  <si>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</si>
  <si>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</si>
  <si>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</si>
  <si>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</si>
  <si>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</si>
  <si>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</si>
  <si>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</si>
  <si>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</si>
  <si>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</si>
  <si>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</si>
  <si>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</si>
  <si>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</si>
  <si>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</si>
  <si>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</si>
  <si>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</si>
  <si>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</si>
  <si>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</si>
  <si>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</si>
  <si>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</si>
  <si>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</si>
  <si>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</si>
  <si>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</si>
  <si>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</si>
  <si>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</si>
  <si>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</si>
  <si>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</si>
  <si>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</si>
  <si>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</si>
  <si>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</si>
  <si>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</si>
  <si>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</si>
  <si>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</si>
  <si>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</si>
  <si>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</si>
  <si>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</si>
  <si>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</si>
  <si>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</si>
  <si>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</si>
  <si>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</si>
  <si>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</si>
  <si>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</si>
  <si>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</si>
  <si>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</si>
  <si>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</si>
  <si>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</si>
  <si>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</si>
  <si>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</si>
  <si>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</si>
  <si>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</si>
  <si>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</si>
  <si>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</si>
  <si>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</si>
  <si>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</si>
  <si>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</si>
  <si>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</si>
  <si>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</si>
  <si>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</si>
  <si>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</si>
  <si>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</si>
  <si>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</si>
  <si>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</si>
  <si>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</si>
  <si>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</si>
  <si>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</si>
  <si>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</si>
  <si>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</si>
  <si>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</si>
  <si>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</si>
  <si>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</si>
  <si>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</si>
  <si>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</si>
  <si>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</si>
  <si>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</si>
  <si>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</si>
  <si>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</si>
  <si>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</si>
  <si>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</si>
  <si>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</si>
  <si>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</si>
  <si>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</si>
  <si>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</si>
  <si>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</si>
  <si>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</si>
  <si>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</si>
  <si>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</si>
  <si>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</si>
  <si>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</si>
  <si>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</si>
  <si>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</si>
  <si>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</si>
  <si>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</si>
  <si>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</si>
  <si>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</si>
  <si>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</si>
  <si>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</si>
  <si>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</si>
  <si>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</si>
  <si>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</si>
  <si>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</si>
  <si>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</si>
  <si>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</si>
  <si>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</si>
  <si>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</si>
  <si>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</si>
  <si>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</si>
  <si>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</si>
  <si>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</si>
  <si>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</si>
  <si>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</si>
  <si>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</si>
  <si>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</si>
  <si>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</si>
  <si>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</si>
  <si>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</si>
  <si>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</si>
  <si>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</si>
  <si>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</si>
  <si>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</si>
  <si>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</si>
  <si>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</si>
  <si>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</si>
  <si>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</si>
  <si>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</si>
  <si>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</si>
  <si>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</si>
  <si>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</si>
  <si>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</si>
  <si>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</si>
  <si>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</si>
  <si>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</si>
  <si>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</si>
  <si>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</si>
  <si>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</si>
  <si>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</si>
  <si>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</si>
  <si>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</si>
  <si>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</si>
  <si>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</si>
  <si>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</si>
  <si>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</si>
  <si>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</si>
  <si>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</si>
  <si>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16:21:30</t>
  </si>
  <si>
    <t>27/08/2026 16:25:53</t>
  </si>
  <si>
    <t>27/08/2026 16:35:13</t>
  </si>
  <si>
    <t>27/08/2026 16:35:42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</si>
  <si>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</si>
  <si>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</si>
  <si>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</si>
  <si>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</si>
  <si>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</si>
  <si>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</si>
  <si>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</si>
  <si>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</si>
  <si>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</si>
  <si>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</si>
  <si>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</si>
  <si>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</si>
  <si>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</si>
  <si>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</si>
  <si>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</si>
  <si>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</si>
  <si>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</si>
  <si>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</si>
  <si>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</si>
  <si>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</si>
  <si>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</si>
  <si>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</si>
  <si>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</si>
  <si>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</si>
  <si>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</si>
  <si>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</si>
  <si>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</si>
  <si>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</si>
  <si>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</si>
  <si>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</si>
  <si>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</si>
  <si>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</si>
  <si>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</si>
  <si>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</si>
  <si>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</si>
  <si>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</si>
  <si>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</si>
  <si>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</si>
  <si>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</si>
  <si>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</si>
  <si>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</si>
  <si>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</si>
  <si>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</si>
  <si>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</si>
  <si>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</si>
  <si>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</si>
  <si>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</si>
  <si>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</si>
  <si>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</si>
  <si>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</si>
  <si>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</si>
  <si>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</si>
  <si>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</si>
  <si>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</si>
  <si>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</si>
  <si>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</si>
  <si>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</si>
  <si>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</si>
  <si>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</si>
  <si>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</si>
  <si>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</si>
  <si>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</si>
  <si>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</si>
  <si>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</si>
  <si>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</si>
  <si>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</si>
  <si>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</si>
  <si>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</si>
  <si>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</si>
  <si>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</si>
  <si>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</si>
  <si>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</si>
  <si>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</si>
  <si>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</si>
  <si>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</si>
  <si>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</si>
  <si>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</si>
  <si>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</si>
  <si>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</si>
  <si>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</si>
  <si>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</si>
  <si>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</si>
  <si>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</si>
  <si>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</si>
  <si>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</si>
  <si>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</si>
  <si>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</si>
  <si>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</si>
  <si>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</si>
  <si>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</si>
  <si>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</si>
  <si>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16:27:18</t>
  </si>
  <si>
    <t>27/08/2026 16:39:07</t>
  </si>
  <si>
    <t>27/08/2026 16:50:07</t>
  </si>
  <si>
    <t>27/08/2026 16:50:47</t>
  </si>
  <si>
    <t>27/08/2026 16:40:21</t>
  </si>
  <si>
    <t>27/08/2026 16:42:18</t>
  </si>
  <si>
    <t>27/08/2026 16:50:52</t>
  </si>
  <si>
    <t>27/08/2026 16:51:40</t>
  </si>
  <si>
    <t>27/08/2026 16:28:20</t>
  </si>
  <si>
    <t>27/08/2026 16:31:48</t>
  </si>
  <si>
    <t>27/08/2026 16:39:29</t>
  </si>
  <si>
    <t>27/08/2026 16:43:10</t>
  </si>
  <si>
    <t>27/08/2026 16:45:06</t>
  </si>
  <si>
    <t>27/08/2026 16:53:27</t>
  </si>
  <si>
    <t>27/08/2026 16:54:14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</si>
  <si>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</si>
  <si>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</si>
  <si>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</si>
  <si>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</si>
  <si>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</si>
  <si>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</si>
  <si>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</si>
  <si>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</si>
  <si>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</si>
  <si>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</si>
  <si>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</si>
  <si>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</si>
  <si>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</si>
  <si>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</si>
  <si>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</si>
  <si>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</si>
  <si>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</si>
  <si>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</si>
  <si>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</si>
  <si>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</si>
  <si>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</si>
  <si>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</si>
  <si>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</si>
  <si>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</si>
  <si>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</si>
  <si>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</si>
  <si>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</si>
  <si>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</si>
  <si>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</si>
  <si>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</si>
  <si>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</si>
  <si>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</si>
  <si>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</si>
  <si>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</si>
  <si>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</si>
  <si>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</si>
  <si>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</si>
  <si>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</si>
  <si>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</si>
  <si>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</si>
  <si>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</si>
  <si>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</si>
  <si>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</si>
  <si>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</si>
  <si>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</si>
  <si>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</si>
  <si>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</si>
  <si>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</si>
  <si>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</si>
  <si>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</si>
  <si>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</si>
  <si>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</si>
  <si>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</si>
  <si>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</si>
  <si>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</si>
  <si>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</si>
  <si>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</si>
  <si>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</si>
  <si>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</si>
  <si>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</si>
  <si>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</si>
  <si>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</si>
  <si>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</si>
  <si>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</si>
  <si>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</si>
  <si>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</si>
  <si>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</si>
  <si>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</si>
  <si>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16:48:46</t>
  </si>
  <si>
    <t>27/08/2026 16:51:14</t>
  </si>
  <si>
    <t>27/08/2026 16:59:17</t>
  </si>
  <si>
    <t>27/08/2026 17:00:06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</si>
  <si>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</si>
  <si>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</si>
  <si>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</si>
  <si>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</si>
  <si>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</si>
  <si>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</si>
  <si>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</si>
  <si>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</si>
  <si>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</si>
  <si>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</si>
  <si>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</si>
  <si>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</si>
  <si>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</si>
  <si>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</si>
  <si>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</si>
  <si>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</si>
  <si>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</si>
  <si>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</si>
  <si>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</si>
  <si>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</si>
  <si>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</si>
  <si>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</si>
  <si>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</si>
  <si>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</si>
  <si>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</si>
  <si>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</si>
  <si>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</si>
  <si>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</si>
  <si>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</si>
  <si>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</si>
  <si>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</si>
  <si>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</si>
  <si>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</si>
  <si>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</si>
  <si>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</si>
  <si>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</si>
  <si>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</si>
  <si>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</si>
  <si>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</si>
  <si>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</si>
  <si>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</si>
  <si>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</si>
  <si>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</si>
  <si>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</si>
  <si>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</si>
  <si>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</si>
  <si>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</si>
  <si>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</si>
  <si>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</si>
  <si>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</si>
  <si>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</si>
  <si>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</si>
  <si>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</si>
  <si>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</si>
  <si>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</si>
  <si>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17:40:23</t>
  </si>
  <si>
    <t>27/08/2026 17:40:24</t>
  </si>
  <si>
    <t>27/08/2026 17:48:01</t>
  </si>
  <si>
    <t>27/08/2026 17:48:57</t>
  </si>
  <si>
    <t>27/08/2026 17:45:54</t>
  </si>
  <si>
    <t>27/08/2026 17:45:56</t>
  </si>
  <si>
    <t>27/08/2026 17:56:29</t>
  </si>
  <si>
    <t>27/08/2026 17:57:17</t>
  </si>
  <si>
    <t>27/08/2026 17:49:14</t>
  </si>
  <si>
    <t>27/08/2026 17:51:50</t>
  </si>
  <si>
    <t>27/08/2026 18:01:31</t>
  </si>
  <si>
    <t>27/08/2026 18:02:13</t>
  </si>
  <si>
    <t>27/08/2026 18:02:16</t>
  </si>
  <si>
    <t>27/08/2026 18:05:57</t>
  </si>
  <si>
    <t>27/08/2026 18:14:21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</si>
  <si>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</si>
  <si>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</si>
  <si>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</si>
  <si>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</si>
  <si>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</si>
  <si>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</si>
  <si>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</si>
  <si>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</si>
  <si>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</si>
  <si>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</si>
  <si>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</si>
  <si>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</si>
  <si>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</si>
  <si>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</si>
  <si>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</si>
  <si>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</si>
  <si>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</si>
  <si>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</si>
  <si>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</si>
  <si>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</si>
  <si>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</si>
  <si>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</si>
  <si>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</si>
  <si>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</si>
  <si>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</si>
  <si>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</si>
  <si>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</si>
  <si>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</si>
  <si>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</si>
  <si>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</si>
  <si>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</si>
  <si>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</si>
  <si>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</si>
  <si>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</si>
  <si>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</si>
  <si>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</si>
  <si>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</si>
  <si>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</si>
  <si>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</si>
  <si>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</si>
  <si>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</si>
  <si>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</si>
  <si>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</si>
  <si>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</si>
  <si>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</si>
  <si>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</si>
  <si>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</si>
  <si>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</si>
  <si>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</si>
  <si>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</si>
  <si>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</si>
  <si>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</si>
  <si>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</si>
  <si>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</si>
  <si>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</si>
  <si>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</si>
  <si>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</si>
  <si>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</si>
  <si>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</si>
  <si>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</si>
  <si>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</si>
  <si>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</si>
  <si>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</si>
  <si>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</si>
  <si>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</si>
  <si>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</si>
  <si>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</si>
  <si>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</si>
  <si>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</si>
  <si>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</si>
  <si>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</si>
  <si>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</si>
  <si>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</si>
  <si>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</si>
  <si>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</si>
  <si>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</si>
  <si>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</si>
  <si>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</si>
  <si>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</si>
  <si>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</si>
  <si>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</si>
  <si>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</si>
  <si>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</si>
  <si>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</si>
  <si>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</si>
  <si>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</si>
  <si>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</si>
  <si>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</si>
  <si>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</si>
  <si>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</si>
  <si>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</si>
  <si>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</si>
  <si>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</si>
  <si>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</si>
  <si>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</si>
  <si>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</si>
  <si>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</si>
  <si>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</si>
  <si>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</si>
  <si>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</si>
  <si>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</si>
  <si>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</si>
  <si>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</si>
  <si>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</si>
  <si>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</si>
  <si>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</si>
  <si>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</si>
  <si>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</si>
  <si>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</si>
  <si>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</si>
  <si>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</si>
  <si>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</si>
  <si>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</si>
  <si>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</si>
  <si>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</si>
  <si>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</si>
  <si>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</si>
  <si>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</si>
  <si>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</si>
  <si>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</si>
  <si>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</si>
  <si>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</si>
  <si>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</si>
  <si>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</si>
  <si>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</si>
  <si>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</si>
  <si>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</si>
  <si>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18:08:21</t>
  </si>
  <si>
    <t>27/08/2026 18:11:00</t>
  </si>
  <si>
    <t>27/08/2026 18:18:41</t>
  </si>
  <si>
    <t>27/08/2026 18:19:19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</si>
  <si>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</si>
  <si>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</si>
  <si>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</si>
  <si>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</si>
  <si>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</si>
  <si>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</si>
  <si>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</si>
  <si>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</si>
  <si>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18:20:15</t>
  </si>
  <si>
    <t>27/08/2026 18:22:27</t>
  </si>
  <si>
    <t>27/08/2026 18:30:14</t>
  </si>
  <si>
    <t>27/08/2026 18:31:21</t>
  </si>
  <si>
    <t>27/08/2026 18:42:03</t>
  </si>
  <si>
    <t>27/08/2026 18:45:01</t>
  </si>
  <si>
    <t>27/08/2026 18:53:16</t>
  </si>
  <si>
    <t>27/08/2026 18:53:48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</si>
  <si>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</si>
  <si>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</si>
  <si>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</si>
  <si>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</si>
  <si>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</si>
  <si>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</si>
  <si>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</si>
  <si>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</si>
  <si>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</si>
  <si>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</si>
  <si>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</si>
  <si>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</si>
  <si>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</si>
  <si>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</si>
  <si>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</si>
  <si>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</si>
  <si>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</si>
  <si>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</si>
  <si>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</si>
  <si>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</si>
  <si>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</si>
  <si>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</si>
  <si>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</si>
  <si>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</si>
  <si>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</si>
  <si>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</si>
  <si>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</si>
  <si>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</si>
  <si>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</si>
  <si>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</si>
  <si>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</si>
  <si>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</si>
  <si>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</si>
  <si>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</si>
  <si>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</si>
  <si>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</si>
  <si>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</si>
  <si>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</si>
  <si>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</si>
  <si>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</si>
  <si>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</si>
  <si>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</si>
  <si>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</si>
  <si>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</si>
  <si>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</si>
  <si>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</si>
  <si>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</si>
  <si>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</si>
  <si>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</si>
  <si>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</si>
  <si>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</si>
  <si>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</si>
  <si>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</si>
  <si>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</si>
  <si>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</si>
  <si>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</si>
  <si>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</si>
  <si>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</si>
  <si>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</si>
  <si>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</si>
  <si>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</si>
  <si>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</si>
  <si>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</si>
  <si>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</si>
  <si>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</si>
  <si>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</si>
  <si>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</si>
  <si>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</si>
  <si>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</si>
  <si>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</si>
  <si>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</si>
  <si>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</si>
  <si>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</si>
  <si>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</si>
  <si>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</si>
  <si>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</si>
  <si>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</si>
  <si>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</si>
  <si>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</si>
  <si>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</si>
  <si>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</si>
  <si>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</si>
  <si>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</si>
  <si>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</si>
  <si>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</si>
  <si>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</si>
  <si>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</si>
  <si>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</si>
  <si>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</si>
  <si>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</si>
  <si>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</si>
  <si>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</si>
  <si>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</si>
  <si>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</si>
  <si>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</si>
  <si>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</si>
  <si>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18:47:02</t>
  </si>
  <si>
    <t>27/08/2026 18:49:51</t>
  </si>
  <si>
    <t>27/08/2026 18:57:58</t>
  </si>
  <si>
    <t>27/08/2026 18:58:59</t>
  </si>
  <si>
    <t>27/08/2026 18:53:51</t>
  </si>
  <si>
    <t>27/08/2026 18:55:42</t>
  </si>
  <si>
    <t>27/08/2026 19:03:19</t>
  </si>
  <si>
    <t>27/08/2026 19:04:15</t>
  </si>
  <si>
    <t>27/08/2026 19:05:20</t>
  </si>
  <si>
    <t>27/08/2026 19:07:57</t>
  </si>
  <si>
    <t>27/08/2026 19:15:55</t>
  </si>
  <si>
    <t>27/08/2026 19:16:35</t>
  </si>
  <si>
    <t>27/08/2026 19:08:27</t>
  </si>
  <si>
    <t>27/08/2026 19:11:15</t>
  </si>
  <si>
    <t>27/08/2026 19:18:45</t>
  </si>
  <si>
    <t>27/08/2026 19:19:52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</si>
  <si>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</si>
  <si>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</si>
  <si>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</si>
  <si>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</si>
  <si>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</si>
  <si>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</si>
  <si>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</si>
  <si>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</si>
  <si>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</si>
  <si>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</si>
  <si>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</si>
  <si>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</si>
  <si>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</si>
  <si>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</si>
  <si>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</si>
  <si>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</si>
  <si>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</si>
  <si>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</si>
  <si>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</si>
  <si>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</si>
  <si>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</si>
  <si>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</si>
  <si>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</si>
  <si>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</si>
  <si>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</si>
  <si>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</si>
  <si>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</si>
  <si>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</si>
  <si>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</si>
  <si>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</si>
  <si>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</si>
  <si>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</si>
  <si>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</si>
  <si>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</si>
  <si>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</si>
  <si>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</si>
  <si>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</si>
  <si>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</si>
  <si>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</si>
  <si>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</si>
  <si>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</si>
  <si>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</si>
  <si>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</si>
  <si>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</si>
  <si>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</si>
  <si>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</si>
  <si>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</si>
  <si>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</si>
  <si>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</si>
  <si>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</si>
  <si>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</si>
  <si>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</si>
  <si>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</si>
  <si>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</si>
  <si>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</si>
  <si>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</si>
  <si>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</si>
  <si>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</si>
  <si>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</si>
  <si>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</si>
  <si>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</si>
  <si>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</si>
  <si>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</si>
  <si>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</si>
  <si>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</si>
  <si>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</si>
  <si>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</si>
  <si>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</si>
  <si>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</si>
  <si>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</si>
  <si>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</si>
  <si>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</si>
  <si>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</si>
  <si>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</si>
  <si>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</si>
  <si>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</si>
  <si>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</si>
  <si>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</si>
  <si>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</si>
  <si>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</si>
  <si>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</si>
  <si>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</si>
  <si>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</si>
  <si>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</si>
  <si>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</si>
  <si>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</si>
  <si>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</si>
  <si>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</si>
  <si>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</si>
  <si>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</si>
  <si>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</si>
  <si>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</si>
  <si>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</si>
  <si>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</si>
  <si>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</si>
  <si>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</si>
  <si>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</si>
  <si>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</si>
  <si>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</si>
  <si>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</si>
  <si>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</si>
  <si>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</si>
  <si>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</si>
  <si>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</si>
  <si>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</si>
  <si>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</si>
  <si>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</si>
  <si>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</si>
  <si>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</si>
  <si>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</si>
  <si>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</si>
  <si>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</si>
  <si>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</si>
  <si>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</si>
  <si>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</si>
  <si>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</si>
  <si>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</si>
  <si>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</si>
  <si>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</si>
  <si>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</si>
  <si>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</si>
  <si>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</si>
  <si>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</si>
  <si>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</si>
  <si>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</si>
  <si>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</si>
  <si>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</si>
  <si>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</si>
  <si>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</si>
  <si>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</si>
  <si>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</si>
  <si>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</si>
  <si>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</si>
  <si>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</si>
  <si>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</si>
  <si>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</si>
  <si>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</si>
  <si>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</si>
  <si>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</si>
  <si>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</si>
  <si>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</si>
  <si>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</si>
  <si>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</si>
  <si>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</si>
  <si>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</si>
  <si>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</si>
  <si>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</si>
  <si>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</si>
  <si>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</si>
  <si>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</si>
  <si>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</si>
  <si>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</si>
  <si>
    <t>28/08/2026 07:14:07</t>
  </si>
  <si>
    <t>28/08/2026 07:16:37</t>
  </si>
  <si>
    <t>28/08/2026 07:26:04</t>
  </si>
  <si>
    <t>28/08/2026 07:26:55</t>
  </si>
  <si>
    <t>28/08/2026 07:17:18</t>
  </si>
  <si>
    <t>28/08/2026 07:21:11</t>
  </si>
  <si>
    <t>28/08/2026 07:30:41</t>
  </si>
  <si>
    <t>28/08/2026 07:31:12</t>
  </si>
  <si>
    <t>28/08/2026 07:18:25</t>
  </si>
  <si>
    <t>28/08/2026 07:20:22</t>
  </si>
  <si>
    <t>28/08/2026 07:29:46</t>
  </si>
  <si>
    <t>28/08/2026 07:23:41</t>
  </si>
  <si>
    <t>28/08/2026 07:27:24</t>
  </si>
  <si>
    <t>28/08/2026 07:35:40</t>
  </si>
  <si>
    <t>28/08/2026 07:36:30</t>
  </si>
  <si>
    <t>28/08/2026 07:28:43</t>
  </si>
  <si>
    <t>28/08/2026 07:33:30</t>
  </si>
  <si>
    <t>28/08/2026 07:42:11</t>
  </si>
  <si>
    <t>28/08/2026 07:43:05</t>
  </si>
  <si>
    <t>28/08/2026 07:35:11</t>
  </si>
  <si>
    <t>28/08/2026 07:37:14</t>
  </si>
  <si>
    <t>28/08/2026 07:47:44</t>
  </si>
  <si>
    <t>28/08/2026 07:48:49</t>
  </si>
  <si>
    <t>28/08/2026 07:36:59</t>
  </si>
  <si>
    <t>28/08/2026 07:39:42</t>
  </si>
  <si>
    <t>28/08/2026 07:48:22</t>
  </si>
  <si>
    <t>28/08/2026 07:49:26</t>
  </si>
  <si>
    <t>28/08/2026 12:06:34</t>
  </si>
  <si>
    <t>28/08/2026 12:09:55</t>
  </si>
  <si>
    <t>28/08/2026 12:14:05</t>
  </si>
  <si>
    <t>28/08/2026 12:21:54</t>
  </si>
  <si>
    <t>28/08/2026 12:24:57</t>
  </si>
  <si>
    <t>28/08/2026 12:27:38</t>
  </si>
  <si>
    <t>28/08/2026 12:28:43</t>
  </si>
  <si>
    <t>28/08/2026 12:30:59</t>
  </si>
  <si>
    <t>28/08/2026 12:34:01</t>
  </si>
  <si>
    <t>28/08/2026 12:36:36</t>
  </si>
  <si>
    <t>28/08/2026 12:37:26</t>
  </si>
  <si>
    <t>28/08/2026 12:39:28</t>
  </si>
  <si>
    <t>28/08/2026 12:42:54</t>
  </si>
  <si>
    <t>28/08/2026 12:46:16</t>
  </si>
  <si>
    <t>28/08/2026 12:48:06</t>
  </si>
  <si>
    <t>28/08/2026 12:51:42</t>
  </si>
  <si>
    <t>28/08/2026 12:54:00</t>
  </si>
  <si>
    <t>28/08/2026 12:55:02</t>
  </si>
  <si>
    <t>28/08/2026 12:57:39</t>
  </si>
  <si>
    <t>28/08/2026 13:01:34</t>
  </si>
  <si>
    <t>28/08/2026 13:03:40</t>
  </si>
  <si>
    <t>28/08/2026 13:04:36</t>
  </si>
  <si>
    <t>28/08/2026 13:05:55</t>
  </si>
  <si>
    <t>28/08/2026 13:08:45</t>
  </si>
  <si>
    <t>28/08/2026 13:10:58</t>
  </si>
  <si>
    <t>28/08/2026 13:11:50</t>
  </si>
  <si>
    <t>28/08/2026 07:38:56</t>
  </si>
  <si>
    <t>28/08/2026 07:43:38</t>
  </si>
  <si>
    <t>28/08/2026 07:53:55</t>
  </si>
  <si>
    <t>28/08/2026 07:54:44</t>
  </si>
  <si>
    <t>28/08/2026 07:40:51</t>
  </si>
  <si>
    <t>28/08/2026 07:44:18</t>
  </si>
  <si>
    <t>28/08/2026 07:54:36</t>
  </si>
  <si>
    <t>28/08/2026 07:55:39</t>
  </si>
  <si>
    <t>28/08/2026 07:46:12</t>
  </si>
  <si>
    <t>28/08/2026 07:51:45</t>
  </si>
  <si>
    <t>28/08/2026 08:00:11</t>
  </si>
  <si>
    <t>28/08/2026 08:00:58</t>
  </si>
  <si>
    <t>28/08/2026 07:51:24</t>
  </si>
  <si>
    <t>28/08/2026 07:57:46</t>
  </si>
  <si>
    <t>28/08/2026 08:06:55</t>
  </si>
  <si>
    <t>28/08/2026 08:07:35</t>
  </si>
  <si>
    <t>28/08/2026 07:55:46</t>
  </si>
  <si>
    <t>28/08/2026 07:59:25</t>
  </si>
  <si>
    <t>28/08/2026 08:08:26</t>
  </si>
  <si>
    <t>28/08/2026 08:09:10</t>
  </si>
  <si>
    <t>28/08/2026 07:59:10</t>
  </si>
  <si>
    <t>28/08/2026 08:05:55</t>
  </si>
  <si>
    <t>28/08/2026 08:23:38</t>
  </si>
  <si>
    <t>28/08/2026 08:02:39</t>
  </si>
  <si>
    <t>28/08/2026 08:07:06</t>
  </si>
  <si>
    <t>28/08/2026 08:17:05</t>
  </si>
  <si>
    <t>28/08/2026 08:17:56</t>
  </si>
  <si>
    <t>28/08/2026 08:08:43</t>
  </si>
  <si>
    <t>28/08/2026 08:14:06</t>
  </si>
  <si>
    <t>28/08/2026 08:22:43</t>
  </si>
  <si>
    <t>28/08/2026 08:23:33</t>
  </si>
  <si>
    <t>28/08/2026 08:12:56</t>
  </si>
  <si>
    <t>28/08/2026 08:15:51</t>
  </si>
  <si>
    <t>28/08/2026 08:24:56</t>
  </si>
  <si>
    <t>28/08/2026 08:25:32</t>
  </si>
  <si>
    <t>28/08/2026 08:18:27</t>
  </si>
  <si>
    <t>28/08/2026 08:23:17</t>
  </si>
  <si>
    <t>28/08/2026 08:31:42</t>
  </si>
  <si>
    <t>28/08/2026 08:32:23</t>
  </si>
  <si>
    <t>28/08/2026 08:23:41</t>
  </si>
  <si>
    <t>28/08/2026 08:29:19</t>
  </si>
  <si>
    <t>28/08/2026 08:38:01</t>
  </si>
  <si>
    <t>28/08/2026 08:38:51</t>
  </si>
  <si>
    <t>28/08/2026 08:25:53</t>
  </si>
  <si>
    <t>28/08/2026 08:31:48</t>
  </si>
  <si>
    <t>28/08/2026 08:41:37</t>
  </si>
  <si>
    <t>28/08/2026 08:42:34</t>
  </si>
  <si>
    <t>28/08/2026 08:33:40</t>
  </si>
  <si>
    <t>28/08/2026 08:40:12</t>
  </si>
  <si>
    <t>28/08/2026 08:49:01</t>
  </si>
  <si>
    <t>28/08/2026 08:49:51</t>
  </si>
  <si>
    <t>28/08/2026 08:38:38</t>
  </si>
  <si>
    <t>28/08/2026 08:38:39</t>
  </si>
  <si>
    <t>28/08/2026 08:48:58</t>
  </si>
  <si>
    <t>28/08/2026 08:50:04</t>
  </si>
  <si>
    <t>28/08/2026 08:40:00</t>
  </si>
  <si>
    <t>28/08/2026 08:42:38</t>
  </si>
  <si>
    <t>28/08/2026 08:50:15</t>
  </si>
  <si>
    <t>28/08/2026 08:50:57</t>
  </si>
  <si>
    <t>28/08/2026 08:42:35</t>
  </si>
  <si>
    <t>28/08/2026 08:47:05</t>
  </si>
  <si>
    <t>28/08/2026 08:55:22</t>
  </si>
  <si>
    <t>28/08/2026 08:56:01</t>
  </si>
  <si>
    <t>28/08/2026 08:46:16</t>
  </si>
  <si>
    <t>28/08/2026 08:50:25</t>
  </si>
  <si>
    <t>28/08/2026 08:58:39</t>
  </si>
  <si>
    <t>28/08/2026 08:59:45</t>
  </si>
  <si>
    <t>28/08/2026 08:49:30</t>
  </si>
  <si>
    <t>28/08/2026 08:52:17</t>
  </si>
  <si>
    <t>28/08/2026 09:01:46</t>
  </si>
  <si>
    <t>28/08/2026 09:02:41</t>
  </si>
  <si>
    <t>28/08/2026 08:55:21</t>
  </si>
  <si>
    <t>28/08/2026 08:57:23</t>
  </si>
  <si>
    <t>28/08/2026 09:06:16</t>
  </si>
  <si>
    <t>28/08/2026 09:07:05</t>
  </si>
  <si>
    <t>28/08/2026 09:00:32</t>
  </si>
  <si>
    <t>28/08/2026 09:05:38</t>
  </si>
  <si>
    <t>28/08/2026 09:10:35</t>
  </si>
  <si>
    <t>28/08/2026 09:11:17</t>
  </si>
  <si>
    <t>28/08/2026 09:01:16</t>
  </si>
  <si>
    <t>28/08/2026 09:03:31</t>
  </si>
  <si>
    <t>28/08/2026 09:12:07</t>
  </si>
  <si>
    <t>28/08/2026 09:12:43</t>
  </si>
  <si>
    <t>28/08/2026 09:05:56</t>
  </si>
  <si>
    <t>28/08/2026 09:07:24</t>
  </si>
  <si>
    <t>28/08/2026 09:24:20</t>
  </si>
  <si>
    <t>28/08/2026 09:10:22</t>
  </si>
  <si>
    <t>28/08/2026 09:12:19</t>
  </si>
  <si>
    <t>28/08/2026 09:21:49</t>
  </si>
  <si>
    <t>28/08/2026 09:22:42</t>
  </si>
  <si>
    <t>28/08/2026 09:13:25</t>
  </si>
  <si>
    <t>28/08/2026 09:15:27</t>
  </si>
  <si>
    <t>28/08/2026 09:25:18</t>
  </si>
  <si>
    <t>28/08/2026 09:26:09</t>
  </si>
  <si>
    <t>28/08/2026 09:17:14</t>
  </si>
  <si>
    <t>28/08/2026 09:20:40</t>
  </si>
  <si>
    <t>28/08/2026 09:27:27</t>
  </si>
  <si>
    <t>28/08/2026 09:27:50</t>
  </si>
  <si>
    <t>28/08/2026 09:17:39</t>
  </si>
  <si>
    <t>28/08/2026 09:21:04</t>
  </si>
  <si>
    <t>28/08/2026 09:31:53</t>
  </si>
  <si>
    <t>28/08/2026 09:32:27</t>
  </si>
  <si>
    <t>28/08/2026 09:21:44</t>
  </si>
  <si>
    <t>28/08/2026 09:25:25</t>
  </si>
  <si>
    <t>28/08/2026 09:33:17</t>
  </si>
  <si>
    <t>28/08/2026 09:33:51</t>
  </si>
  <si>
    <t>28/08/2026 09:24:29</t>
  </si>
  <si>
    <t>28/08/2026 09:31:13</t>
  </si>
  <si>
    <t>28/08/2026 09:39:29</t>
  </si>
  <si>
    <t>28/08/2026 09:40:37</t>
  </si>
  <si>
    <t>28/08/2026 09:27:03</t>
  </si>
  <si>
    <t>28/08/2026 09:30:44</t>
  </si>
  <si>
    <t>28/08/2026 09:38:44</t>
  </si>
  <si>
    <t>28/08/2026 09:32:40</t>
  </si>
  <si>
    <t>28/08/2026 09:37:31</t>
  </si>
  <si>
    <t>28/08/2026 09:46:28</t>
  </si>
  <si>
    <t>28/08/2026 09:47:18</t>
  </si>
  <si>
    <t>28/08/2026 09:39:22</t>
  </si>
  <si>
    <t>28/08/2026 09:42:08</t>
  </si>
  <si>
    <t>28/08/2026 09:49:38</t>
  </si>
  <si>
    <t>28/08/2026 09:50:29</t>
  </si>
  <si>
    <t>28/08/2026 09:43:29</t>
  </si>
  <si>
    <t>28/08/2026 09:47:21</t>
  </si>
  <si>
    <t>28/08/2026 09:55:26</t>
  </si>
  <si>
    <t>28/08/2026 09:56:17</t>
  </si>
  <si>
    <t>28/08/2026 09:44:31</t>
  </si>
  <si>
    <t>28/08/2026 09:51:12</t>
  </si>
  <si>
    <t>28/08/2026 10:01:05</t>
  </si>
  <si>
    <t>28/08/2026 10:02:08</t>
  </si>
  <si>
    <t>28/08/2026 09:55:59</t>
  </si>
  <si>
    <t>28/08/2026 10:00:37</t>
  </si>
  <si>
    <t>28/08/2026 10:08:18</t>
  </si>
  <si>
    <t>28/08/2026 10:08:48</t>
  </si>
  <si>
    <t>28/08/2026 10:10:36</t>
  </si>
  <si>
    <t>28/08/2026 10:13:30</t>
  </si>
  <si>
    <t>28/08/2026 10:22:19</t>
  </si>
  <si>
    <t>28/08/2026 10:23:29</t>
  </si>
  <si>
    <t>28/08/2026 10:12:50</t>
  </si>
  <si>
    <t>28/08/2026 10:17:36</t>
  </si>
  <si>
    <t>28/08/2026 10:24:31</t>
  </si>
  <si>
    <t>28/08/2026 10:25:16</t>
  </si>
  <si>
    <t>28/08/2026 10:14:48</t>
  </si>
  <si>
    <t>28/08/2026 10:18:00</t>
  </si>
  <si>
    <t>28/08/2026 10:27:08</t>
  </si>
  <si>
    <t>28/08/2026 10:28:01</t>
  </si>
  <si>
    <t>28/08/2026 10:20:12</t>
  </si>
  <si>
    <t>28/08/2026 10:33:07</t>
  </si>
  <si>
    <t>28/08/2026 10:41:07</t>
  </si>
  <si>
    <t>28/08/2026 10:41:39</t>
  </si>
  <si>
    <t>28/08/2026 10:32:42</t>
  </si>
  <si>
    <t>28/08/2026 10:37:31</t>
  </si>
  <si>
    <t>28/08/2026 10:45:32</t>
  </si>
  <si>
    <t>28/08/2026 10:46:29</t>
  </si>
  <si>
    <t>28/08/2026 10:34:42</t>
  </si>
  <si>
    <t>28/08/2026 10:45:28</t>
  </si>
  <si>
    <t>28/08/2026 10:51:53</t>
  </si>
  <si>
    <t>28/08/2026 10:52:43</t>
  </si>
  <si>
    <t>28/08/2026 10:40:46</t>
  </si>
  <si>
    <t>28/08/2026 10:43:31</t>
  </si>
  <si>
    <t>28/08/2026 10:51:24</t>
  </si>
  <si>
    <t>28/08/2026 10:52:13</t>
  </si>
  <si>
    <t>28/08/2026 10:47:32</t>
  </si>
  <si>
    <t>28/08/2026 10:52:04</t>
  </si>
  <si>
    <t>28/08/2026 11:04:10</t>
  </si>
  <si>
    <t>28/08/2026 10:48:26</t>
  </si>
  <si>
    <t>28/08/2026 10:58:14</t>
  </si>
  <si>
    <t>28/08/2026 11:06:21</t>
  </si>
  <si>
    <t>28/08/2026 11:06:54</t>
  </si>
  <si>
    <t>28/08/2026 10:53:46</t>
  </si>
  <si>
    <t>28/08/2026 10:58:47</t>
  </si>
  <si>
    <t>28/08/2026 11:07:15</t>
  </si>
  <si>
    <t>28/08/2026 11:08:09</t>
  </si>
  <si>
    <t>28/08/2026 11:00:48</t>
  </si>
  <si>
    <t>28/08/2026 11:03:25</t>
  </si>
  <si>
    <t>28/08/2026 11:11:30</t>
  </si>
  <si>
    <t>28/08/2026 11:12:23</t>
  </si>
  <si>
    <t>28/08/2026 11:02:14</t>
  </si>
  <si>
    <t>28/08/2026 11:06:30</t>
  </si>
  <si>
    <t>28/08/2026 11:14:57</t>
  </si>
  <si>
    <t>28/08/2026 11:15:57</t>
  </si>
  <si>
    <t>28/08/2026 11:09:13</t>
  </si>
  <si>
    <t>28/08/2026 11:12:30</t>
  </si>
  <si>
    <t>28/08/2026 11:22:01</t>
  </si>
  <si>
    <t>28/08/2026 11:22:23</t>
  </si>
  <si>
    <t>28/08/2026 11:12:17</t>
  </si>
  <si>
    <t>28/08/2026 11:15:08</t>
  </si>
  <si>
    <t>28/08/2026 11:23:14</t>
  </si>
  <si>
    <t>28/08/2026 11:17:49</t>
  </si>
  <si>
    <t>28/08/2026 11:20:46</t>
  </si>
  <si>
    <t>28/08/2026 11:28:50</t>
  </si>
  <si>
    <t>28/08/2026 11:29:14</t>
  </si>
  <si>
    <t>28/08/2026 11:25:08</t>
  </si>
  <si>
    <t>28/08/2026 11:28:04</t>
  </si>
  <si>
    <t>28/08/2026 11:37:24</t>
  </si>
  <si>
    <t>28/08/2026 11:38:15</t>
  </si>
  <si>
    <t>28/08/2026 11:31:08</t>
  </si>
  <si>
    <t>28/08/2026 11:34:03</t>
  </si>
  <si>
    <t>28/08/2026 11:42:13</t>
  </si>
  <si>
    <t>28/08/2026 11:42:41</t>
  </si>
  <si>
    <t>28/08/2026 11:32:51</t>
  </si>
  <si>
    <t>28/08/2026 11:39:29</t>
  </si>
  <si>
    <t>28/08/2026 11:48:00</t>
  </si>
  <si>
    <t>28/08/2026 11:48:49</t>
  </si>
  <si>
    <t>28/08/2026 11:34:55</t>
  </si>
  <si>
    <t>28/08/2026 11:37:45</t>
  </si>
  <si>
    <t>28/08/2026 11:45:56</t>
  </si>
  <si>
    <t>28/08/2026 11:46:21</t>
  </si>
  <si>
    <t>28/08/2026 11:51:00</t>
  </si>
  <si>
    <t>28/08/2026 11:52:58</t>
  </si>
  <si>
    <t>28/08/2026 12:01:20</t>
  </si>
  <si>
    <t>28/08/2026 12:02:18</t>
  </si>
  <si>
    <t>28/08/2026 13:07:15</t>
  </si>
  <si>
    <t>28/08/2026 13:10:00</t>
  </si>
  <si>
    <t>28/08/2026 13:18:23</t>
  </si>
  <si>
    <t>28/08/2026 13:19:15</t>
  </si>
  <si>
    <t>28/08/2026 13:13:54</t>
  </si>
  <si>
    <t>28/08/2026 13:17:38</t>
  </si>
  <si>
    <t>28/08/2026 13:27:33</t>
  </si>
  <si>
    <t>28/08/2026 13:28:30</t>
  </si>
  <si>
    <t>28/08/2026 13:16:17</t>
  </si>
  <si>
    <t>28/08/2026 13:19:43</t>
  </si>
  <si>
    <t>28/08/2026 13:28:09</t>
  </si>
  <si>
    <t>28/08/2026 13:28:51</t>
  </si>
  <si>
    <t>28/08/2026 13:25:07</t>
  </si>
  <si>
    <t>28/08/2026 13:26:55</t>
  </si>
  <si>
    <t>28/08/2026 13:36:14</t>
  </si>
  <si>
    <t>28/08/2026 13:37:04</t>
  </si>
  <si>
    <t>28/08/2026 13:25:30</t>
  </si>
  <si>
    <t>28/08/2026 13:29:47</t>
  </si>
  <si>
    <t>28/08/2026 13:38:19</t>
  </si>
  <si>
    <t>28/08/2026 13:40:02</t>
  </si>
  <si>
    <t>28/08/2026 13:31:07</t>
  </si>
  <si>
    <t>28/08/2026 13:35:00</t>
  </si>
  <si>
    <t>28/08/2026 13:42:38</t>
  </si>
  <si>
    <t>28/08/2026 13:43:32</t>
  </si>
  <si>
    <t>28/08/2026 07:31:25</t>
  </si>
  <si>
    <t>28/08/2026 07:34:37</t>
  </si>
  <si>
    <t>28/08/2026 07:36:29</t>
  </si>
  <si>
    <t>28/08/2026 07:37:16</t>
  </si>
  <si>
    <t>28/08/2026 07:38:35</t>
  </si>
  <si>
    <t>28/08/2026 07:41:28</t>
  </si>
  <si>
    <t>28/08/2026 07:43:27</t>
  </si>
  <si>
    <t>28/08/2026 07:44:21</t>
  </si>
  <si>
    <t>28/08/2026 07:45:54</t>
  </si>
  <si>
    <t>28/08/2026 07:48:29</t>
  </si>
  <si>
    <t>28/08/2026 07:50:03</t>
  </si>
  <si>
    <t>28/08/2026 07:50:44</t>
  </si>
  <si>
    <t>28/08/2026 07:52:05</t>
  </si>
  <si>
    <t>28/08/2026 07:54:49</t>
  </si>
  <si>
    <t>28/08/2026 07:57:13</t>
  </si>
  <si>
    <t>28/08/2026 07:58:01</t>
  </si>
  <si>
    <t>28/08/2026 07:59:51</t>
  </si>
  <si>
    <t>28/08/2026 08:02:08</t>
  </si>
  <si>
    <t>28/08/2026 08:03:27</t>
  </si>
  <si>
    <t>28/08/2026 08:04:13</t>
  </si>
  <si>
    <t>28/08/2026 08:06:38</t>
  </si>
  <si>
    <t>28/08/2026 08:09:47</t>
  </si>
  <si>
    <t>28/08/2026 08:11:34</t>
  </si>
  <si>
    <t>28/08/2026 08:12:17</t>
  </si>
  <si>
    <t>28/08/2026 08:14:24</t>
  </si>
  <si>
    <t>28/08/2026 08:16:40</t>
  </si>
  <si>
    <t>28/08/2026 08:18:12</t>
  </si>
  <si>
    <t>28/08/2026 08:18:47</t>
  </si>
  <si>
    <t>28/08/2026 08:21:27</t>
  </si>
  <si>
    <t>28/08/2026 08:24:24</t>
  </si>
  <si>
    <t>28/08/2026 08:26:13</t>
  </si>
  <si>
    <t>28/08/2026 08:27:04</t>
  </si>
  <si>
    <t>28/08/2026 08:41:43</t>
  </si>
  <si>
    <t>28/08/2026 08:44:50</t>
  </si>
  <si>
    <t>28/08/2026 08:46:23</t>
  </si>
  <si>
    <t>28/08/2026 08:47:04</t>
  </si>
  <si>
    <t>28/08/2026 08:50:03</t>
  </si>
  <si>
    <t>28/08/2026 08:52:42</t>
  </si>
  <si>
    <t>28/08/2026 08:54:21</t>
  </si>
  <si>
    <t>28/08/2026 08:55:12</t>
  </si>
  <si>
    <t>28/08/2026 08:56:00</t>
  </si>
  <si>
    <t>28/08/2026 09:02:16</t>
  </si>
  <si>
    <t>28/08/2026 09:03:49</t>
  </si>
  <si>
    <t>28/08/2026 09:04:44</t>
  </si>
  <si>
    <t>28/08/2026 09:07:49</t>
  </si>
  <si>
    <t>28/08/2026 09:10:30</t>
  </si>
  <si>
    <t>28/08/2026 09:11:57</t>
  </si>
  <si>
    <t>28/08/2026 09:12:49</t>
  </si>
  <si>
    <t>28/08/2026 09:14:18</t>
  </si>
  <si>
    <t>28/08/2026 09:17:23</t>
  </si>
  <si>
    <t>28/08/2026 09:19:00</t>
  </si>
  <si>
    <t>28/08/2026 09:19:57</t>
  </si>
  <si>
    <t>28/08/2026 09:23:05</t>
  </si>
  <si>
    <t>28/08/2026 09:26:00</t>
  </si>
  <si>
    <t>28/08/2026 09:29:16</t>
  </si>
  <si>
    <t>28/08/2026 09:30:00</t>
  </si>
  <si>
    <t>28/08/2026 09:36:45</t>
  </si>
  <si>
    <t>28/08/2026 09:39:55</t>
  </si>
  <si>
    <t>28/08/2026 09:41:47</t>
  </si>
  <si>
    <t>28/08/2026 09:42:30</t>
  </si>
  <si>
    <t>28/08/2026 09:47:31</t>
  </si>
  <si>
    <t>28/08/2026 09:50:42</t>
  </si>
  <si>
    <t>28/08/2026 09:51:55</t>
  </si>
  <si>
    <t>28/08/2026 09:53:01</t>
  </si>
  <si>
    <t>28/08/2026 09:58:30</t>
  </si>
  <si>
    <t>28/08/2026 10:02:29</t>
  </si>
  <si>
    <t>28/08/2026 10:06:04</t>
  </si>
  <si>
    <t>28/08/2026 10:06:46</t>
  </si>
  <si>
    <t>28/08/2026 10:08:27</t>
  </si>
  <si>
    <t>28/08/2026 10:11:44</t>
  </si>
  <si>
    <t>28/08/2026 10:13:56</t>
  </si>
  <si>
    <t>28/08/2026 10:14:45</t>
  </si>
  <si>
    <t>28/08/2026 10:16:25</t>
  </si>
  <si>
    <t>28/08/2026 10:22:51</t>
  </si>
  <si>
    <t>28/08/2026 10:23:57</t>
  </si>
  <si>
    <t>28/08/2026 10:25:55</t>
  </si>
  <si>
    <t>28/08/2026 10:30:26</t>
  </si>
  <si>
    <t>28/08/2026 10:37:09</t>
  </si>
  <si>
    <t>28/08/2026 10:38:19</t>
  </si>
  <si>
    <t>28/08/2026 10:46:32</t>
  </si>
  <si>
    <t>28/08/2026 10:49:41</t>
  </si>
  <si>
    <t>28/08/2026 10:52:08</t>
  </si>
  <si>
    <t>28/08/2026 10:52:57</t>
  </si>
  <si>
    <t>28/08/2026 10:58:54</t>
  </si>
  <si>
    <t>28/08/2026 11:02:58</t>
  </si>
  <si>
    <t>28/08/2026 11:05:14</t>
  </si>
  <si>
    <t>28/08/2026 11:06:02</t>
  </si>
  <si>
    <t>28/08/2026 11:15:37</t>
  </si>
  <si>
    <t>28/08/2026 11:16:47</t>
  </si>
  <si>
    <t>28/08/2026 11:18:59</t>
  </si>
  <si>
    <t>28/08/2026 11:20:01</t>
  </si>
  <si>
    <t>28/08/2026 11:25:11</t>
  </si>
  <si>
    <t>28/08/2026 11:28:19</t>
  </si>
  <si>
    <t>28/08/2026 11:31:07</t>
  </si>
  <si>
    <t>28/08/2026 11:32:00</t>
  </si>
  <si>
    <t>28/08/2026 11:36:19</t>
  </si>
  <si>
    <t>28/08/2026 11:40:14</t>
  </si>
  <si>
    <t>28/08/2026 11:42:22</t>
  </si>
  <si>
    <t>28/08/2026 11:43:18</t>
  </si>
  <si>
    <t>28/08/2026 11:46:00</t>
  </si>
  <si>
    <t>28/08/2026 11:50:31</t>
  </si>
  <si>
    <t>28/08/2026 11:53:42</t>
  </si>
  <si>
    <t>28/08/2026 13:15:29</t>
  </si>
  <si>
    <t>28/08/2026 13:19:12</t>
  </si>
  <si>
    <t>28/08/2026 13:20:49</t>
  </si>
  <si>
    <t>28/08/2026 13:21:30</t>
  </si>
  <si>
    <t>28/08/2026 13:24:23</t>
  </si>
  <si>
    <t>28/08/2026 13:28:11</t>
  </si>
  <si>
    <t>28/08/2026 13:29:44</t>
  </si>
  <si>
    <t>28/08/2026 13:30:29</t>
  </si>
  <si>
    <t>28/08/2026 13:34:14</t>
  </si>
  <si>
    <t>28/08/2026 13:36:42</t>
  </si>
  <si>
    <t>28/08/2026 13:40:32</t>
  </si>
  <si>
    <t>28/08/2026 13:41:23</t>
  </si>
  <si>
    <t>28/08/2026 14:02:18</t>
  </si>
  <si>
    <t>28/08/2026 14:04:33</t>
  </si>
  <si>
    <t>28/08/2026 14:06:17</t>
  </si>
  <si>
    <t>28/08/2026 14:06:50</t>
  </si>
  <si>
    <t>28/08/2026 14:08:43</t>
  </si>
  <si>
    <t>28/08/2026 14:12:42</t>
  </si>
  <si>
    <t>28/08/2026 14:13:36</t>
  </si>
  <si>
    <t>28/08/2026 14:14:27</t>
  </si>
  <si>
    <t>28/08/2026 14:16:50</t>
  </si>
  <si>
    <t>28/08/2026 14:20:41</t>
  </si>
  <si>
    <t>28/08/2026 14:22:00</t>
  </si>
  <si>
    <t>28/08/2026 14:22:58</t>
  </si>
  <si>
    <t>28/08/2026 14:26:06</t>
  </si>
  <si>
    <t>28/08/2026 14:30:00</t>
  </si>
  <si>
    <t>28/08/2026 14:30:56</t>
  </si>
  <si>
    <t>28/08/2026 14:31:58</t>
  </si>
  <si>
    <t>28/08/2026 14:35:01</t>
  </si>
  <si>
    <t>28/08/2026 14:38:00</t>
  </si>
  <si>
    <t>28/08/2026 14:39:05</t>
  </si>
  <si>
    <t>28/08/2026 14:39:57</t>
  </si>
  <si>
    <t>28/08/2026 14:43:02</t>
  </si>
  <si>
    <t>28/08/2026 14:46:22</t>
  </si>
  <si>
    <t>28/08/2026 14:47:43</t>
  </si>
  <si>
    <t>28/08/2026 14:49:05</t>
  </si>
  <si>
    <t>28/08/2026 14:52:33</t>
  </si>
  <si>
    <t>28/08/2026 14:56:03</t>
  </si>
  <si>
    <t>28/08/2026 14:58:05</t>
  </si>
  <si>
    <t>28/08/2026 14:59:01</t>
  </si>
  <si>
    <t>28/08/2026 15:03:53</t>
  </si>
  <si>
    <t>28/08/2026 15:07:21</t>
  </si>
  <si>
    <t>28/08/2026 15:09:10</t>
  </si>
  <si>
    <t>28/08/2026 15:10:09</t>
  </si>
  <si>
    <t>28/08/2026 15:13:53</t>
  </si>
  <si>
    <t>28/08/2026 15:17:15</t>
  </si>
  <si>
    <t>28/08/2026 15:19:17</t>
  </si>
  <si>
    <t>28/08/2026 15:20:06</t>
  </si>
  <si>
    <t>28/08/2026 15:29:25</t>
  </si>
  <si>
    <t>28/08/2026 15:32:38</t>
  </si>
  <si>
    <t>28/08/2026 15:34:24</t>
  </si>
  <si>
    <t>28/08/2026 15:35:30</t>
  </si>
  <si>
    <t>28/08/2026 15:38:11</t>
  </si>
  <si>
    <t>28/08/2026 15:41:02</t>
  </si>
  <si>
    <t>28/08/2026 15:44:01</t>
  </si>
  <si>
    <t>28/08/2026 15:45:15</t>
  </si>
  <si>
    <t>28/08/2026 15:51:39</t>
  </si>
  <si>
    <t>28/08/2026 15:55:25</t>
  </si>
  <si>
    <t>28/08/2026 15:57:08</t>
  </si>
  <si>
    <t>28/08/2026 15:58:08</t>
  </si>
  <si>
    <t>28/08/2026 16:00:55</t>
  </si>
  <si>
    <t>28/08/2026 16:03:45</t>
  </si>
  <si>
    <t>28/08/2026 16:07:18</t>
  </si>
  <si>
    <t>28/08/2026 16:08:49</t>
  </si>
  <si>
    <t>28/08/2026 16:11:35</t>
  </si>
  <si>
    <t>28/08/2026 16:14:25</t>
  </si>
  <si>
    <t>28/08/2026 16:16:09</t>
  </si>
  <si>
    <t>28/08/2026 16:17:23</t>
  </si>
  <si>
    <t>28/08/2026 16:19:05</t>
  </si>
  <si>
    <t>28/08/2026 16:22:32</t>
  </si>
  <si>
    <t>28/08/2026 16:27:11</t>
  </si>
  <si>
    <t>28/08/2026 16:27:51</t>
  </si>
  <si>
    <t>28/08/2026 16:29:37</t>
  </si>
  <si>
    <t>28/08/2026 16:32:22</t>
  </si>
  <si>
    <t>28/08/2026 16:35:04</t>
  </si>
  <si>
    <t>28/08/2026 16:35:56</t>
  </si>
  <si>
    <t>28/08/2026 16:37:21</t>
  </si>
  <si>
    <t>28/08/2026 16:41:12</t>
  </si>
  <si>
    <t>28/08/2026 16:43:07</t>
  </si>
  <si>
    <t>28/08/2026 16:43:56</t>
  </si>
  <si>
    <t>EMERSON GUSMAO DE LIMA</t>
  </si>
  <si>
    <t>28/08/2026 14:48:11</t>
  </si>
  <si>
    <t>28/08/2026 14:51:47</t>
  </si>
  <si>
    <t>28/08/2026 14:57:07</t>
  </si>
  <si>
    <t>28/08/2026 14:58:20</t>
  </si>
  <si>
    <t>28/08/2026 15:01:35</t>
  </si>
  <si>
    <t>28/08/2026 15:02:53</t>
  </si>
  <si>
    <t>28/08/2026 15:05:00</t>
  </si>
  <si>
    <t>28/08/2026 15:07:28</t>
  </si>
  <si>
    <t>28/08/2026 15:09:52</t>
  </si>
  <si>
    <t>28/08/2026 15:13:21</t>
  </si>
  <si>
    <t>28/08/2026 15:15:03</t>
  </si>
  <si>
    <t>28/08/2026 15:16:40</t>
  </si>
  <si>
    <t>28/08/2026 15:23:09</t>
  </si>
  <si>
    <t>28/08/2026 15:27:38</t>
  </si>
  <si>
    <t>28/08/2026 15:29:30</t>
  </si>
  <si>
    <t>28/08/2026 15:30:34</t>
  </si>
  <si>
    <t>28/08/2026 15:41:49</t>
  </si>
  <si>
    <t>28/08/2026 15:45:17</t>
  </si>
  <si>
    <t>28/08/2026 15:50:45</t>
  </si>
  <si>
    <t>28/08/2026 15:50:52</t>
  </si>
  <si>
    <t>28/08/2026 07:27:54</t>
  </si>
  <si>
    <t>28/08/2026 07:30:47</t>
  </si>
  <si>
    <t>28/08/2026 07:32:00</t>
  </si>
  <si>
    <t>28/08/2026 07:32:24</t>
  </si>
  <si>
    <t>28/08/2026 07:56:26</t>
  </si>
  <si>
    <t>28/08/2026 07:59:09</t>
  </si>
  <si>
    <t>28/08/2026 08:08:01</t>
  </si>
  <si>
    <t>28/08/2026 08:08:16</t>
  </si>
  <si>
    <t>28/08/2026 08:10:24</t>
  </si>
  <si>
    <t>28/08/2026 08:13:08</t>
  </si>
  <si>
    <t>28/08/2026 08:14:47</t>
  </si>
  <si>
    <t>28/08/2026 08:15:06</t>
  </si>
  <si>
    <t>28/08/2026 08:17:34</t>
  </si>
  <si>
    <t>28/08/2026 08:20:31</t>
  </si>
  <si>
    <t>28/08/2026 08:23:01</t>
  </si>
  <si>
    <t>28/08/2026 08:23:45</t>
  </si>
  <si>
    <t>28/08/2026 08:38:06</t>
  </si>
  <si>
    <t>28/08/2026 08:40:55</t>
  </si>
  <si>
    <t>28/08/2026 08:42:39</t>
  </si>
  <si>
    <t>28/08/2026 08:43:05</t>
  </si>
  <si>
    <t>28/08/2026 08:45:37</t>
  </si>
  <si>
    <t>28/08/2026 08:49:18</t>
  </si>
  <si>
    <t>28/08/2026 08:50:46</t>
  </si>
  <si>
    <t>28/08/2026 08:51:09</t>
  </si>
  <si>
    <t>28/08/2026 08:55:02</t>
  </si>
  <si>
    <t>28/08/2026 08:58:20</t>
  </si>
  <si>
    <t>28/08/2026 08:59:49</t>
  </si>
  <si>
    <t>28/08/2026 09:00:29</t>
  </si>
  <si>
    <t>28/08/2026 09:03:04</t>
  </si>
  <si>
    <t>28/08/2026 09:06:50</t>
  </si>
  <si>
    <t>28/08/2026 09:08:16</t>
  </si>
  <si>
    <t>28/08/2026 09:08:51</t>
  </si>
  <si>
    <t>28/08/2026 13:34:46</t>
  </si>
  <si>
    <t>28/08/2026 13:36:10</t>
  </si>
  <si>
    <t>28/08/2026 13:44:57</t>
  </si>
  <si>
    <t>28/08/2026 13:45:53</t>
  </si>
  <si>
    <t>28/08/2026 13:36:45</t>
  </si>
  <si>
    <t>28/08/2026 13:40:04</t>
  </si>
  <si>
    <t>28/08/2026 13:47:49</t>
  </si>
  <si>
    <t>28/08/2026 13:48:31</t>
  </si>
  <si>
    <t>28/08/2026 10:08:09</t>
  </si>
  <si>
    <t>28/08/2026 10:09:35</t>
  </si>
  <si>
    <t>28/08/2026 10:10:14</t>
  </si>
  <si>
    <t>28/08/2026 10:10:37</t>
  </si>
  <si>
    <t>28/08/2026 10:12:25</t>
  </si>
  <si>
    <t>28/08/2026 10:15:38</t>
  </si>
  <si>
    <t>28/08/2026 10:17:47</t>
  </si>
  <si>
    <t>28/08/2026 10:18:03</t>
  </si>
  <si>
    <t>28/08/2026 10:28:00</t>
  </si>
  <si>
    <t>28/08/2026 10:28:37</t>
  </si>
  <si>
    <t>28/08/2026 10:29:14</t>
  </si>
  <si>
    <t>28/08/2026 10:29:29</t>
  </si>
  <si>
    <t>28/08/2026 10:31:06</t>
  </si>
  <si>
    <t>28/08/2026 10:34:37</t>
  </si>
  <si>
    <t>28/08/2026 10:38:17</t>
  </si>
  <si>
    <t>28/08/2026 10:38:31</t>
  </si>
  <si>
    <t>28/08/2026 10:42:23</t>
  </si>
  <si>
    <t>28/08/2026 10:45:26</t>
  </si>
  <si>
    <t>28/08/2026 10:47:56</t>
  </si>
  <si>
    <t>28/08/2026 10:48:20</t>
  </si>
  <si>
    <t>28/08/2026 10:56:08</t>
  </si>
  <si>
    <t>28/08/2026 11:00:13</t>
  </si>
  <si>
    <t>28/08/2026 11:00:40</t>
  </si>
  <si>
    <t>28/08/2026 11:04:23</t>
  </si>
  <si>
    <t>28/08/2026 11:07:48</t>
  </si>
  <si>
    <t>28/08/2026 11:09:57</t>
  </si>
  <si>
    <t>28/08/2026 11:10:20</t>
  </si>
  <si>
    <t>28/08/2026 13:42:25</t>
  </si>
  <si>
    <t>28/08/2026 13:46:28</t>
  </si>
  <si>
    <t>28/08/2026 13:55:02</t>
  </si>
  <si>
    <t>28/08/2026 13:55:49</t>
  </si>
  <si>
    <t>28/08/2026 13:44:59</t>
  </si>
  <si>
    <t>28/08/2026 13:46:33</t>
  </si>
  <si>
    <t>28/08/2026 13:56:32</t>
  </si>
  <si>
    <t>28/08/2026 13:57:25</t>
  </si>
  <si>
    <t>28/08/2026 15:19:50</t>
  </si>
  <si>
    <t>28/08/2026 15:22:16</t>
  </si>
  <si>
    <t>28/08/2026 15:23:51</t>
  </si>
  <si>
    <t>28/08/2026 15:24:22</t>
  </si>
  <si>
    <t>28/08/2026 15:34:26</t>
  </si>
  <si>
    <t>28/08/2026 15:37:16</t>
  </si>
  <si>
    <t>28/08/2026 15:39:10</t>
  </si>
  <si>
    <t>28/08/2026 15:39:41</t>
  </si>
  <si>
    <t>28/08/2026 15:46:26</t>
  </si>
  <si>
    <t>28/08/2026 15:49:27</t>
  </si>
  <si>
    <t>28/08/2026 15:51:58</t>
  </si>
  <si>
    <t>28/08/2026 15:52:40</t>
  </si>
  <si>
    <t>28/08/2026 15:56:33</t>
  </si>
  <si>
    <t>28/08/2026 15:59:54</t>
  </si>
  <si>
    <t>28/08/2026 16:03:31</t>
  </si>
  <si>
    <t>28/08/2026 16:05:34</t>
  </si>
  <si>
    <t>28/08/2026 16:07:12</t>
  </si>
  <si>
    <t>28/08/2026 16:09:26</t>
  </si>
  <si>
    <t>28/08/2026 16:13:05</t>
  </si>
  <si>
    <t>28/08/2026 16:14:32</t>
  </si>
  <si>
    <t>28/08/2026 16:23:27</t>
  </si>
  <si>
    <t>28/08/2026 16:25:48</t>
  </si>
  <si>
    <t>28/08/2026 16:29:53</t>
  </si>
  <si>
    <t>28/08/2026 16:30:14</t>
  </si>
  <si>
    <t>28/08/2026 16:32:27</t>
  </si>
  <si>
    <t>28/08/2026 16:36:30</t>
  </si>
  <si>
    <t>28/08/2026 16:39:12</t>
  </si>
  <si>
    <t>28/08/2026 16:39:48</t>
  </si>
  <si>
    <t>28/08/2026 16:46:33</t>
  </si>
  <si>
    <t>28/08/2026 16:49:07</t>
  </si>
  <si>
    <t>28/08/2026 16:52:02</t>
  </si>
  <si>
    <t>28/08/2026 16:52:35</t>
  </si>
  <si>
    <t>28/08/2026 10:50:20</t>
  </si>
  <si>
    <t>28/08/2026 10:53:50</t>
  </si>
  <si>
    <t>28/08/2026 10:59:54</t>
  </si>
  <si>
    <t>28/08/2026 11:01:04</t>
  </si>
  <si>
    <t>28/08/2026 11:08:55</t>
  </si>
  <si>
    <t>28/08/2026 11:15:16</t>
  </si>
  <si>
    <t>28/08/2026 11:15:46</t>
  </si>
  <si>
    <t>28/08/2026 11:20:50</t>
  </si>
  <si>
    <t>28/08/2026 11:24:23</t>
  </si>
  <si>
    <t>28/08/2026 11:27:56</t>
  </si>
  <si>
    <t>28/08/2026 11:29:28</t>
  </si>
  <si>
    <t>28/08/2026 11:32:02</t>
  </si>
  <si>
    <t>28/08/2026 11:35:32</t>
  </si>
  <si>
    <t>28/08/2026 11:38:09</t>
  </si>
  <si>
    <t>28/08/2026 11:38:56</t>
  </si>
  <si>
    <t>28/08/2026 11:41:41</t>
  </si>
  <si>
    <t>28/08/2026 11:44:54</t>
  </si>
  <si>
    <t>28/08/2026 11:48:21</t>
  </si>
  <si>
    <t>28/08/2026 11:48:51</t>
  </si>
  <si>
    <t>28/08/2026 12:25:46</t>
  </si>
  <si>
    <t>28/08/2026 12:28:37</t>
  </si>
  <si>
    <t>28/08/2026 12:31:30</t>
  </si>
  <si>
    <t>28/08/2026 12:32:20</t>
  </si>
  <si>
    <t>28/08/2026 12:34:55</t>
  </si>
  <si>
    <t>28/08/2026 12:37:59</t>
  </si>
  <si>
    <t>28/08/2026 12:40:56</t>
  </si>
  <si>
    <t>28/08/2026 12:41:42</t>
  </si>
  <si>
    <t>28/08/2026 12:44:10</t>
  </si>
  <si>
    <t>28/08/2026 12:47:30</t>
  </si>
  <si>
    <t>28/08/2026 12:50:09</t>
  </si>
  <si>
    <t>28/08/2026 12:51:01</t>
  </si>
  <si>
    <t>28/08/2026 12:53:33</t>
  </si>
  <si>
    <t>28/08/2026 12:56:47</t>
  </si>
  <si>
    <t>28/08/2026 12:59:21</t>
  </si>
  <si>
    <t>28/08/2026 13:00:12</t>
  </si>
  <si>
    <t>28/08/2026 13:22:40</t>
  </si>
  <si>
    <t>28/08/2026 13:23:26</t>
  </si>
  <si>
    <t>28/08/2026 13:24:35</t>
  </si>
  <si>
    <t>28/08/2026 13:25:24</t>
  </si>
  <si>
    <t>28/08/2026 13:28:39</t>
  </si>
  <si>
    <t>28/08/2026 13:32:24</t>
  </si>
  <si>
    <t>28/08/2026 13:35:26</t>
  </si>
  <si>
    <t>28/08/2026 13:36:19</t>
  </si>
  <si>
    <t>28/08/2026 13:59:19</t>
  </si>
  <si>
    <t>28/08/2026 14:01:28</t>
  </si>
  <si>
    <t>28/08/2026 14:02:53</t>
  </si>
  <si>
    <t>28/08/2026 14:03:30</t>
  </si>
  <si>
    <t>28/08/2026 13:50:08</t>
  </si>
  <si>
    <t>28/08/2026 13:54:41</t>
  </si>
  <si>
    <t>28/08/2026 14:03:21</t>
  </si>
  <si>
    <t>28/08/2026 14:04:12</t>
  </si>
  <si>
    <t>28/08/2026 13:54:03</t>
  </si>
  <si>
    <t>28/08/2026 13:55:14</t>
  </si>
  <si>
    <t>28/08/2026 14:04:53</t>
  </si>
  <si>
    <t>28/08/2026 14:05:47</t>
  </si>
  <si>
    <t>28/08/2026 13:56:15</t>
  </si>
  <si>
    <t>28/08/2026 13:57:59</t>
  </si>
  <si>
    <t>28/08/2026 14:06:03</t>
  </si>
  <si>
    <t>28/08/2026 14:06:58</t>
  </si>
  <si>
    <t>28/08/2026 14:01:25</t>
  </si>
  <si>
    <t>28/08/2026 14:03:13</t>
  </si>
  <si>
    <t>28/08/2026 14:13:04</t>
  </si>
  <si>
    <t>28/08/2026 14:14:00</t>
  </si>
  <si>
    <t>28/08/2026 14:04:00</t>
  </si>
  <si>
    <t>28/08/2026 14:08:36</t>
  </si>
  <si>
    <t>28/08/2026 14:18:21</t>
  </si>
  <si>
    <t>28/08/2026 14:19:13</t>
  </si>
  <si>
    <t>28/08/2026 14:08:44</t>
  </si>
  <si>
    <t>28/08/2026 14:11:47</t>
  </si>
  <si>
    <t>28/08/2026 14:19:20</t>
  </si>
  <si>
    <t>28/08/2026 14:20:12</t>
  </si>
  <si>
    <t>28/08/2026 14:13:10</t>
  </si>
  <si>
    <t>28/08/2026 14:17:40</t>
  </si>
  <si>
    <t>28/08/2026 14:26:44</t>
  </si>
  <si>
    <t>28/08/2026 14:27:59</t>
  </si>
  <si>
    <t>28/08/2026 14:13:47</t>
  </si>
  <si>
    <t>28/08/2026 14:16:07</t>
  </si>
  <si>
    <t>28/08/2026 14:25:16</t>
  </si>
  <si>
    <t>28/08/2026 14:25:32</t>
  </si>
  <si>
    <t>28/08/2026 14:18:30</t>
  </si>
  <si>
    <t>28/08/2026 14:21:03</t>
  </si>
  <si>
    <t>28/08/2026 14:29:53</t>
  </si>
  <si>
    <t>28/08/2026 14:30:40</t>
  </si>
  <si>
    <t>28/08/2026 14:20:02</t>
  </si>
  <si>
    <t>28/08/2026 14:25:36</t>
  </si>
  <si>
    <t>28/08/2026 14:35:20</t>
  </si>
  <si>
    <t>28/08/2026 14:36:14</t>
  </si>
  <si>
    <t>28/08/2026 14:24:02</t>
  </si>
  <si>
    <t>28/08/2026 14:26:29</t>
  </si>
  <si>
    <t>28/08/2026 14:36:34</t>
  </si>
  <si>
    <t>28/08/2026 14:37:38</t>
  </si>
  <si>
    <t>28/08/2026 14:27:28</t>
  </si>
  <si>
    <t>28/08/2026 14:34:43</t>
  </si>
  <si>
    <t>28/08/2026 14:44:44</t>
  </si>
  <si>
    <t>28/08/2026 14:45:48</t>
  </si>
  <si>
    <t>28/08/2026 14:29:05</t>
  </si>
  <si>
    <t>28/08/2026 14:32:08</t>
  </si>
  <si>
    <t>28/08/2026 14:40:06</t>
  </si>
  <si>
    <t>28/08/2026 14:41:07</t>
  </si>
  <si>
    <t>28/08/2026 14:36:49</t>
  </si>
  <si>
    <t>28/08/2026 14:44:14</t>
  </si>
  <si>
    <t>28/08/2026 14:54:06</t>
  </si>
  <si>
    <t>28/08/2026 14:55:00</t>
  </si>
  <si>
    <t>28/08/2026 14:38:24</t>
  </si>
  <si>
    <t>28/08/2026 14:39:16</t>
  </si>
  <si>
    <t>28/08/2026 14:48:20</t>
  </si>
  <si>
    <t>28/08/2026 14:49:01</t>
  </si>
  <si>
    <t>28/08/2026 14:44:59</t>
  </si>
  <si>
    <t>28/08/2026 14:48:38</t>
  </si>
  <si>
    <t>28/08/2026 14:59:21</t>
  </si>
  <si>
    <t>28/08/2026 15:00:10</t>
  </si>
  <si>
    <t>28/08/2026 11:44:09</t>
  </si>
  <si>
    <t>28/08/2026 11:47:50</t>
  </si>
  <si>
    <t>28/08/2026 11:54:26</t>
  </si>
  <si>
    <t>28/08/2026 13:10:45</t>
  </si>
  <si>
    <t>28/08/2026 13:14:20</t>
  </si>
  <si>
    <t>28/08/2026 13:21:58</t>
  </si>
  <si>
    <t>28/08/2026 13:22:39</t>
  </si>
  <si>
    <t>28/08/2026 14:46:52</t>
  </si>
  <si>
    <t>28/08/2026 14:56:35</t>
  </si>
  <si>
    <t>28/08/2026 15:05:46</t>
  </si>
  <si>
    <t>28/08/2026 15:06:26</t>
  </si>
  <si>
    <t>28/08/2026 14:51:39</t>
  </si>
  <si>
    <t>28/08/2026 14:55:30</t>
  </si>
  <si>
    <t>28/08/2026 15:02:14</t>
  </si>
  <si>
    <t>28/08/2026 15:03:10</t>
  </si>
  <si>
    <t>28/08/2026 14:57:36</t>
  </si>
  <si>
    <t>28/08/2026 15:04:17</t>
  </si>
  <si>
    <t>28/08/2026 15:17:41</t>
  </si>
  <si>
    <t>28/08/2026 14:58:16</t>
  </si>
  <si>
    <t>28/08/2026 15:06:44</t>
  </si>
  <si>
    <t>28/08/2026 15:15:10</t>
  </si>
  <si>
    <t>28/08/2026 15:15:36</t>
  </si>
  <si>
    <t>28/08/2026 15:07:25</t>
  </si>
  <si>
    <t>28/08/2026 15:12:53</t>
  </si>
  <si>
    <t>28/08/2026 15:21:25</t>
  </si>
  <si>
    <t>28/08/2026 15:22:32</t>
  </si>
  <si>
    <t>28/08/2026 15:08:09</t>
  </si>
  <si>
    <t>28/08/2026 15:16:06</t>
  </si>
  <si>
    <t>28/08/2026 15:23:55</t>
  </si>
  <si>
    <t>28/08/2026 15:24:34</t>
  </si>
  <si>
    <t>28/08/2026 15:13:55</t>
  </si>
  <si>
    <t>28/08/2026 15:19:03</t>
  </si>
  <si>
    <t>28/08/2026 15:26:46</t>
  </si>
  <si>
    <t>28/08/2026 15:27:19</t>
  </si>
  <si>
    <t>28/08/2026 15:21:22</t>
  </si>
  <si>
    <t>28/08/2026 15:24:16</t>
  </si>
  <si>
    <t>28/08/2026 15:33:20</t>
  </si>
  <si>
    <t>28/08/2026 15:34:16</t>
  </si>
  <si>
    <t>28/08/2026 15:21:41</t>
  </si>
  <si>
    <t>28/08/2026 15:29:49</t>
  </si>
  <si>
    <t>28/08/2026 15:38:37</t>
  </si>
  <si>
    <t>28/08/2026 15:39:35</t>
  </si>
  <si>
    <t>28/08/2026 15:32:14</t>
  </si>
  <si>
    <t>28/08/2026 15:38:14</t>
  </si>
  <si>
    <t>28/08/2026 15:47:58</t>
  </si>
  <si>
    <t>28/08/2026 15:49:03</t>
  </si>
  <si>
    <t>28/08/2026 15:36:17</t>
  </si>
  <si>
    <t>28/08/2026 15:44:13</t>
  </si>
  <si>
    <t>28/08/2026 15:44:57</t>
  </si>
  <si>
    <t>28/08/2026 15:38:13</t>
  </si>
  <si>
    <t>28/08/2026 15:41:39</t>
  </si>
  <si>
    <t>28/08/2026 15:49:58</t>
  </si>
  <si>
    <t>28/08/2026 15:50:51</t>
  </si>
  <si>
    <t>28/08/2026 15:41:28</t>
  </si>
  <si>
    <t>28/08/2026 15:47:27</t>
  </si>
  <si>
    <t>28/08/2026 15:56:18</t>
  </si>
  <si>
    <t>28/08/2026 15:57:13</t>
  </si>
  <si>
    <t>28/08/2026 15:47:37</t>
  </si>
  <si>
    <t>28/08/2026 15:53:18</t>
  </si>
  <si>
    <t>28/08/2026 16:02:02</t>
  </si>
  <si>
    <t>28/08/2026 16:02:45</t>
  </si>
  <si>
    <t>28/08/2026 15:50:44</t>
  </si>
  <si>
    <t>28/08/2026 15:57:10</t>
  </si>
  <si>
    <t>28/08/2026 16:06:11</t>
  </si>
  <si>
    <t>28/08/2026 16:06:38</t>
  </si>
  <si>
    <t>28/08/2026 15:54:52</t>
  </si>
  <si>
    <t>28/08/2026 15:58:59</t>
  </si>
  <si>
    <t>28/08/2026 16:08:19</t>
  </si>
  <si>
    <t>28/08/2026 16:09:01</t>
  </si>
  <si>
    <t>28/08/2026 16:00:19</t>
  </si>
  <si>
    <t>28/08/2026 16:05:33</t>
  </si>
  <si>
    <t>28/08/2026 16:18:23</t>
  </si>
  <si>
    <t>28/08/2026 16:08:06</t>
  </si>
  <si>
    <t>28/08/2026 16:13:04</t>
  </si>
  <si>
    <t>28/08/2026 16:22:55</t>
  </si>
  <si>
    <t>28/08/2026 16:24:03</t>
  </si>
  <si>
    <t>28/08/2026 16:14:09</t>
  </si>
  <si>
    <t>28/08/2026 16:18:13</t>
  </si>
  <si>
    <t>28/08/2026 16:26:11</t>
  </si>
  <si>
    <t>28/08/2026 16:27:19</t>
  </si>
  <si>
    <t>28/08/2026 11:22:39</t>
  </si>
  <si>
    <t>28/08/2026 11:31:16</t>
  </si>
  <si>
    <t>28/08/2026 11:41:27</t>
  </si>
  <si>
    <t>28/08/2026 11:42:33</t>
  </si>
  <si>
    <t>28/08/2026 16:17:35</t>
  </si>
  <si>
    <t>28/08/2026 16:20:45</t>
  </si>
  <si>
    <t>28/08/2026 16:29:34</t>
  </si>
  <si>
    <t>28/08/2026 16:30:28</t>
  </si>
  <si>
    <t>28/08/2026 16:19:21</t>
  </si>
  <si>
    <t>28/08/2026 16:25:08</t>
  </si>
  <si>
    <t>28/08/2026 16:34:03</t>
  </si>
  <si>
    <t>28/08/2026 16:35:09</t>
  </si>
  <si>
    <t>28/08/2026 16:26:21</t>
  </si>
  <si>
    <t>28/08/2026 16:30:10</t>
  </si>
  <si>
    <t>28/08/2026 16:39:01</t>
  </si>
  <si>
    <t>28/08/2026 16:39:27</t>
  </si>
  <si>
    <t>28/08/2026 16:29:00</t>
  </si>
  <si>
    <t>28/08/2026 16:33:19</t>
  </si>
  <si>
    <t>28/08/2026 16:41:42</t>
  </si>
  <si>
    <t>28/08/2026 16:42:22</t>
  </si>
  <si>
    <t>28/08/2026 16:31:42</t>
  </si>
  <si>
    <t>28/08/2026 16:37:06</t>
  </si>
  <si>
    <t>28/08/2026 16:47:27</t>
  </si>
  <si>
    <t>28/08/2026 16:48:17</t>
  </si>
  <si>
    <t>28/08/2026 16:34:49</t>
  </si>
  <si>
    <t>28/08/2026 16:39:51</t>
  </si>
  <si>
    <t>28/08/2026 16:50:26</t>
  </si>
  <si>
    <t>28/08/2026 16:51:14</t>
  </si>
  <si>
    <t>28/08/2026 16:40:16</t>
  </si>
  <si>
    <t>28/08/2026 16:42:46</t>
  </si>
  <si>
    <t>28/08/2026 16:50:19</t>
  </si>
  <si>
    <t>28/08/2026 16:51:12</t>
  </si>
  <si>
    <t>28/08/2026 16:44:06</t>
  </si>
  <si>
    <t>28/08/2026 16:46:47</t>
  </si>
  <si>
    <t>28/08/2026 16:56:01</t>
  </si>
  <si>
    <t>28/08/2026 16:56:49</t>
  </si>
  <si>
    <t>28/08/2026 16:46:16</t>
  </si>
  <si>
    <t>28/08/2026 16:48:59</t>
  </si>
  <si>
    <t>28/08/2026 16:57:54</t>
  </si>
  <si>
    <t>28/08/2026 16:58:09</t>
  </si>
  <si>
    <t>28/08/2026 16:48:08</t>
  </si>
  <si>
    <t>28/08/2026 16:49:52</t>
  </si>
  <si>
    <t>28/08/2026 16:57:57</t>
  </si>
  <si>
    <t>28/08/2026 16:58:41</t>
  </si>
  <si>
    <t>28/08/2026 17:30:04</t>
  </si>
  <si>
    <t>28/08/2026 17:32:22</t>
  </si>
  <si>
    <t>28/08/2026 17:40:23</t>
  </si>
  <si>
    <t>28/08/2026 17:41:12</t>
  </si>
  <si>
    <t>28/08/2026 17:31:16</t>
  </si>
  <si>
    <t>28/08/2026 17:33:39</t>
  </si>
  <si>
    <t>28/08/2026 17:41:55</t>
  </si>
  <si>
    <t>28/08/2026 17:42:45</t>
  </si>
  <si>
    <t>28/08/2026 17:33:07</t>
  </si>
  <si>
    <t>28/08/2026 17:36:40</t>
  </si>
  <si>
    <t>28/08/2026 17:46:23</t>
  </si>
  <si>
    <t>28/08/2026 17:46:54</t>
  </si>
  <si>
    <t>28/08/2026 17:28:03</t>
  </si>
  <si>
    <t>28/08/2026 17:40:15</t>
  </si>
  <si>
    <t>28/08/2026 17:48:46</t>
  </si>
  <si>
    <t>28/08/2026 17:49:13</t>
  </si>
  <si>
    <t>28/08/2026 17:39:44</t>
  </si>
  <si>
    <t>28/08/2026 17:45:05</t>
  </si>
  <si>
    <t>28/08/2026 17:53:21</t>
  </si>
  <si>
    <t>28/08/2026 17:54:04</t>
  </si>
  <si>
    <t>28/08/2026 17:45:57</t>
  </si>
  <si>
    <t>28/08/2026 17:53:13</t>
  </si>
  <si>
    <t>28/08/2026 18:02:23</t>
  </si>
  <si>
    <t>28/08/2026 18:03:33</t>
  </si>
  <si>
    <t>28/08/2026 17:46:10</t>
  </si>
  <si>
    <t>28/08/2026 17:48:20</t>
  </si>
  <si>
    <t>28/08/2026 17:56:24</t>
  </si>
  <si>
    <t>28/08/2026 17:54:47</t>
  </si>
  <si>
    <t>28/08/2026 17:57:04</t>
  </si>
  <si>
    <t>28/08/2026 18:06:03</t>
  </si>
  <si>
    <t>28/08/2026 18:07:47</t>
  </si>
  <si>
    <t>28/08/2026 17:55:18</t>
  </si>
  <si>
    <t>28/08/2026 18:02:12</t>
  </si>
  <si>
    <t>28/08/2026 18:10:11</t>
  </si>
  <si>
    <t>28/08/2026 18:11:53</t>
  </si>
  <si>
    <t>28/08/2026 18:05:26</t>
  </si>
  <si>
    <t>28/08/2026 18:07:51</t>
  </si>
  <si>
    <t>28/08/2026 18:16:29</t>
  </si>
  <si>
    <t>28/08/2026 18:16:54</t>
  </si>
  <si>
    <t>28/08/2026 18:09:51</t>
  </si>
  <si>
    <t>28/08/2026 18:17:23</t>
  </si>
  <si>
    <t>28/08/2026 18:27:22</t>
  </si>
  <si>
    <t>28/08/2026 18:28:11</t>
  </si>
  <si>
    <t>28/08/2026 18:15:45</t>
  </si>
  <si>
    <t>28/08/2026 18:21:54</t>
  </si>
  <si>
    <t>28/08/2026 18:28:56</t>
  </si>
  <si>
    <t>28/08/2026 18:29:43</t>
  </si>
  <si>
    <t>28/08/2026 18:22:51</t>
  </si>
  <si>
    <t>28/08/2026 18:25:20</t>
  </si>
  <si>
    <t>28/08/2026 18:32:55</t>
  </si>
  <si>
    <t>28/08/2026 18:33:59</t>
  </si>
  <si>
    <t>28/08/2026 18:23:26</t>
  </si>
  <si>
    <t>28/08/2026 18:25:43</t>
  </si>
  <si>
    <t>28/08/2026 18:34:01</t>
  </si>
  <si>
    <t>28/08/2026 18:34:51</t>
  </si>
  <si>
    <t>28/08/2026 18:29:01</t>
  </si>
  <si>
    <t>28/08/2026 18:33:53</t>
  </si>
  <si>
    <t>28/08/2026 18:44:50</t>
  </si>
  <si>
    <t>28/08/2026 18:45:44</t>
  </si>
  <si>
    <t>28/08/2026 18:31:49</t>
  </si>
  <si>
    <t>28/08/2026 18:43:11</t>
  </si>
  <si>
    <t>28/08/2026 18:44:04</t>
  </si>
  <si>
    <t>28/08/2026 18:36:19</t>
  </si>
  <si>
    <t>28/08/2026 18:40:53</t>
  </si>
  <si>
    <t>28/08/2026 18:49:50</t>
  </si>
  <si>
    <t>28/08/2026 18:50:11</t>
  </si>
  <si>
    <t>28/08/2026 18:38:14</t>
  </si>
  <si>
    <t>28/08/2026 18:48:03</t>
  </si>
  <si>
    <t>28/08/2026 18:59:10</t>
  </si>
  <si>
    <t>28/08/2026 18:59:38</t>
  </si>
  <si>
    <t>28/08/2026 18:46:12</t>
  </si>
  <si>
    <t>28/08/2026 18:56:47</t>
  </si>
  <si>
    <t>28/08/2026 18:57:54</t>
  </si>
  <si>
    <t>28/08/2026 18:52:34</t>
  </si>
  <si>
    <t>28/08/2026 18:54:16</t>
  </si>
  <si>
    <t>28/08/2026 19:05:06</t>
  </si>
  <si>
    <t>28/08/2026 19:05:45</t>
  </si>
  <si>
    <t>28/08/2026 18:54:36</t>
  </si>
  <si>
    <t>28/08/2026 18:57:58</t>
  </si>
  <si>
    <t>28/08/2026 19:05:57</t>
  </si>
  <si>
    <t>28/08/2026 19:06:30</t>
  </si>
  <si>
    <t>28/08/2026 18:56:43</t>
  </si>
  <si>
    <t>28/08/2026 18:59:04</t>
  </si>
  <si>
    <t>28/08/2026 19:07:29</t>
  </si>
  <si>
    <t>28/08/2026 19:08:02</t>
  </si>
  <si>
    <t>28/08/2026 18:56:54</t>
  </si>
  <si>
    <t>28/08/2026 19:11:58</t>
  </si>
  <si>
    <t>28/08/2026 19:24:03</t>
  </si>
  <si>
    <t>28/08/2026 19:24:36</t>
  </si>
  <si>
    <t>28/08/2026 18:58:59</t>
  </si>
  <si>
    <t>28/08/2026 19:03:19</t>
  </si>
  <si>
    <t>28/08/2026 19:10:14</t>
  </si>
  <si>
    <t>28/08/2026 19:11:22</t>
  </si>
  <si>
    <t>28/08/2026 19:02:47</t>
  </si>
  <si>
    <t>28/08/2026 19:04:51</t>
  </si>
  <si>
    <t>28/08/2026 19:13:49</t>
  </si>
  <si>
    <t>28/08/2026 19:14:29</t>
  </si>
  <si>
    <t>28/08/2026 19:07:34</t>
  </si>
  <si>
    <t>28/08/2026 19:10:24</t>
  </si>
  <si>
    <t>28/08/2026 19:18:33</t>
  </si>
  <si>
    <t>28/08/2026 19:18:58</t>
  </si>
  <si>
    <t>28/08/2026 19:13:38</t>
  </si>
  <si>
    <t>28/08/2026 19:15:44</t>
  </si>
  <si>
    <t>28/08/2026 19:25:07</t>
  </si>
  <si>
    <t>28/08/2026 19:25:59</t>
  </si>
  <si>
    <t>28/08/2026 19:15:23</t>
  </si>
  <si>
    <t>28/08/2026 19:18:00</t>
  </si>
  <si>
    <t>28/08/2026 19:27:32</t>
  </si>
  <si>
    <t>28/08/2026 19:28:03</t>
  </si>
  <si>
    <t>28/08/2026 19:19:02</t>
  </si>
  <si>
    <t>28/08/2026 19:24:19</t>
  </si>
  <si>
    <t>28/08/2026 19:31:26</t>
  </si>
  <si>
    <t>28/08/2026 19:32:18</t>
  </si>
  <si>
    <t>28/08/2026 19:22:18</t>
  </si>
  <si>
    <t>28/08/2026 19:24:39</t>
  </si>
  <si>
    <t>28/08/2026 19:33:06</t>
  </si>
  <si>
    <t>28/08/2026 19:33:44</t>
  </si>
  <si>
    <t>28/08/2026 19:25:08</t>
  </si>
  <si>
    <t>28/08/2026 19:28:29</t>
  </si>
  <si>
    <t>28/08/2026 19:35:45</t>
  </si>
  <si>
    <t>28/08/2026 19:36:41</t>
  </si>
  <si>
    <t>28/08/2026 19:27:36</t>
  </si>
  <si>
    <t>28/08/2026 19:36:05</t>
  </si>
  <si>
    <t>28/08/2026 19:43:39</t>
  </si>
  <si>
    <t>28/08/2026 19:44:08</t>
  </si>
  <si>
    <t>28/08/2026 19:36:48</t>
  </si>
  <si>
    <t>28/08/2026 19:39:43</t>
  </si>
  <si>
    <t>28/08/2026 19:50:39</t>
  </si>
  <si>
    <t>28/08/2026 19:51:33</t>
  </si>
  <si>
    <t>28/08/2026 19:40:33</t>
  </si>
  <si>
    <t>28/08/2026 19:44:46</t>
  </si>
  <si>
    <t>28/08/2026 19:54:13</t>
  </si>
  <si>
    <t>28/08/2026 19:55:02</t>
  </si>
  <si>
    <t>28/08/2026 19:44:36</t>
  </si>
  <si>
    <t>28/08/2026 19:46:46</t>
  </si>
  <si>
    <t>28/08/2026 19:56:06</t>
  </si>
  <si>
    <t>28/08/2026 19:46:26</t>
  </si>
  <si>
    <t>28/08/2026 19:49:21</t>
  </si>
  <si>
    <t>28/08/2026 19:56:27</t>
  </si>
  <si>
    <t>28/08/2026 19:57:41</t>
  </si>
  <si>
    <t>28/08/2026 19:51:24</t>
  </si>
  <si>
    <t>28/08/2026 19:53:30</t>
  </si>
  <si>
    <t>28/08/2026 20:03:10</t>
  </si>
  <si>
    <t>28/08/2026 20:04:11</t>
  </si>
  <si>
    <t>28/08/2026 19:55:06</t>
  </si>
  <si>
    <t>28/08/2026 19:55:45</t>
  </si>
  <si>
    <t>28/08/2026 20:04:33</t>
  </si>
  <si>
    <t>28/08/2026 20:04:55</t>
  </si>
  <si>
    <t>28/08/2026 19:58:02</t>
  </si>
  <si>
    <t>28/08/2026 19:58:04</t>
  </si>
  <si>
    <t>28/08/2026 20:04:37</t>
  </si>
  <si>
    <t>28/08/2026 20:05:02</t>
  </si>
  <si>
    <t>28/08/2026 20:05:47</t>
  </si>
  <si>
    <t>28/08/2026 20:07:37</t>
  </si>
  <si>
    <t>28/08/2026 20:14:51</t>
  </si>
  <si>
    <t>28/08/2026 20:17:00</t>
  </si>
  <si>
    <t>28/08/2026 20:06:12</t>
  </si>
  <si>
    <t>28/08/2026 20:08:15</t>
  </si>
  <si>
    <t>28/08/2026 20:19:04</t>
  </si>
  <si>
    <t>28/08/2026 20:19:44</t>
  </si>
  <si>
    <t>28/08/2026 20:08:46</t>
  </si>
  <si>
    <t>28/08/2026 20:13:14</t>
  </si>
  <si>
    <t>28/08/2026 20:23:53</t>
  </si>
  <si>
    <t>28/08/2026 20:24:37</t>
  </si>
  <si>
    <t>28/08/2026 20:09:29</t>
  </si>
  <si>
    <t>28/08/2026 20:11:36</t>
  </si>
  <si>
    <t>28/08/2026 20:20:45</t>
  </si>
  <si>
    <t>28/08/2026 20:21:40</t>
  </si>
  <si>
    <t>28/08/2026 20:12:47</t>
  </si>
  <si>
    <t>28/08/2026 20:15:02</t>
  </si>
  <si>
    <t>28/08/2026 20:22:50</t>
  </si>
  <si>
    <t>28/08/2026 20:23:27</t>
  </si>
  <si>
    <t>28/08/2026 20:18:11</t>
  </si>
  <si>
    <t>28/08/2026 20:20:16</t>
  </si>
  <si>
    <t>28/08/2026 20:29:17</t>
  </si>
  <si>
    <t>28/08/2026 20:29:52</t>
  </si>
  <si>
    <t>28/08/2026 20:23:10</t>
  </si>
  <si>
    <t>28/08/2026 20:25:09</t>
  </si>
  <si>
    <t>28/08/2026 20:33:08</t>
  </si>
  <si>
    <t>28/08/2026 20:34:05</t>
  </si>
  <si>
    <t>28/08/2026 21:40:30</t>
  </si>
  <si>
    <t>28/08/2026 21:42:48</t>
  </si>
  <si>
    <t>28/08/2026 21:51:46</t>
  </si>
  <si>
    <t>28/08/2026 21:52:16</t>
  </si>
  <si>
    <t>28/08/2026 21:44:04</t>
  </si>
  <si>
    <t>28/08/2026 21:45:57</t>
  </si>
  <si>
    <t>28/08/2026 21:53:20</t>
  </si>
  <si>
    <t>28/08/2026 21:54:06</t>
  </si>
  <si>
    <t>28/08/2026 21:43:49</t>
  </si>
  <si>
    <t>28/08/2026 21:46:44</t>
  </si>
  <si>
    <t>28/08/2026 21:53:59</t>
  </si>
  <si>
    <t>28/08/2026 21:54:41</t>
  </si>
  <si>
    <t>28/08/2026 21:53:11</t>
  </si>
  <si>
    <t>28/08/2026 21:54:43</t>
  </si>
  <si>
    <t>28/08/2026 22:01:06</t>
  </si>
  <si>
    <t>28/08/2026 22:01:54</t>
  </si>
  <si>
    <t>28/08/2026 21:59:45</t>
  </si>
  <si>
    <t>28/08/2026 22:01:31</t>
  </si>
  <si>
    <t>28/08/2026 22:10:56</t>
  </si>
  <si>
    <t>28/08/2026 22:11:32</t>
  </si>
  <si>
    <t>28/08/2026 21:54:23</t>
  </si>
  <si>
    <t>28/08/2026 22:00:43</t>
  </si>
  <si>
    <t>28/08/2026 22:10:57</t>
  </si>
  <si>
    <t>28/08/2026 22:11:46</t>
  </si>
  <si>
    <t>28/08/2026 22:05:03</t>
  </si>
  <si>
    <t>28/08/2026 22:06:57</t>
  </si>
  <si>
    <t>28/08/2026 22:15:16</t>
  </si>
  <si>
    <t>28/08/2026 22:16:26</t>
  </si>
  <si>
    <t>28/08/2026 22:14:12</t>
  </si>
  <si>
    <t>28/08/2026 22:16:47</t>
  </si>
  <si>
    <t>28/08/2026 22:26:11</t>
  </si>
  <si>
    <t>28/08/2026 22:26:41</t>
  </si>
  <si>
    <t>28/08/2026 22:12:43</t>
  </si>
  <si>
    <t>28/08/2026 22:14:30</t>
  </si>
  <si>
    <t>28/08/2026 22:28:23</t>
  </si>
  <si>
    <t>28/08/2026 22:29:30</t>
  </si>
  <si>
    <t>28/08/2026 22:20:59</t>
  </si>
  <si>
    <t>28/08/2026 22:24:57</t>
  </si>
  <si>
    <t>28/08/2026 22:38:21</t>
  </si>
  <si>
    <t>28/08/2026 22:23:54</t>
  </si>
  <si>
    <t>28/08/2026 22:27:48</t>
  </si>
  <si>
    <t>28/08/2026 22:36:02</t>
  </si>
  <si>
    <t>28/08/2026 22:36:58</t>
  </si>
  <si>
    <t>28/08/2026 22:14:35</t>
  </si>
  <si>
    <t>28/08/2026 22:33:29</t>
  </si>
  <si>
    <t>28/08/2026 22:41:55</t>
  </si>
  <si>
    <t>28/08/2026 22:42:23</t>
  </si>
  <si>
    <t>28/08/2026 22:25:41</t>
  </si>
  <si>
    <t>28/08/2026 22:30:31</t>
  </si>
  <si>
    <t>28/08/2026 22:38:25</t>
  </si>
  <si>
    <t>28/08/2026 22:40:40</t>
  </si>
  <si>
    <t>28/08/2026 22:35:19</t>
  </si>
  <si>
    <t>28/08/2026 22:44:53</t>
  </si>
  <si>
    <t>28/08/2026 22:54:10</t>
  </si>
  <si>
    <t>28/08/2026 22:54:37</t>
  </si>
  <si>
    <t>28/08/2026 22:44:00</t>
  </si>
  <si>
    <t>28/08/2026 22:46:30</t>
  </si>
  <si>
    <t>28/08/2026 22:57:31</t>
  </si>
  <si>
    <t>28/08/2026 22:58:30</t>
  </si>
  <si>
    <t>28/08/2026 22:49:42</t>
  </si>
  <si>
    <t>28/08/2026 22:50:42</t>
  </si>
  <si>
    <t>28/08/2026 23:01:23</t>
  </si>
  <si>
    <t>28/08/2026 23:02:05</t>
  </si>
  <si>
    <t>28/08/2026 22:47:49</t>
  </si>
  <si>
    <t>28/08/2026 22:53:47</t>
  </si>
  <si>
    <t>28/08/2026 23:00:58</t>
  </si>
  <si>
    <t>28/08/2026 23:01:31</t>
  </si>
  <si>
    <t>28/08/2026 22:53:16</t>
  </si>
  <si>
    <t>28/08/2026 22:56:02</t>
  </si>
  <si>
    <t>28/08/2026 23:05:09</t>
  </si>
  <si>
    <t>28/08/2026 23:05:58</t>
  </si>
  <si>
    <t>28/08/2026 22:53:51</t>
  </si>
  <si>
    <t>28/08/2026 23:00:01</t>
  </si>
  <si>
    <t>28/08/2026 23:10:05</t>
  </si>
  <si>
    <t>28/08/2026 23:11:09</t>
  </si>
  <si>
    <t>28/08/2026 22:59:59</t>
  </si>
  <si>
    <t>28/08/2026 23:05:38</t>
  </si>
  <si>
    <t>28/08/2026 23:18:08</t>
  </si>
  <si>
    <t>28/08/2026 23:18:33</t>
  </si>
  <si>
    <t>28/08/2026 23:04:28</t>
  </si>
  <si>
    <t>28/08/2026 23:07:40</t>
  </si>
  <si>
    <t>28/08/2026 23:17:33</t>
  </si>
  <si>
    <t>28/08/2026 23:18:00</t>
  </si>
  <si>
    <t>28/08/2026 23:07:24</t>
  </si>
  <si>
    <t>28/08/2026 23:10:20</t>
  </si>
  <si>
    <t>28/08/2026 23:18:59</t>
  </si>
  <si>
    <t>28/08/2026 23:20:02</t>
  </si>
  <si>
    <t>28/08/2026 23:08:25</t>
  </si>
  <si>
    <t>28/08/2026 23:12:54</t>
  </si>
  <si>
    <t>28/08/2026 23:21:31</t>
  </si>
  <si>
    <t>28/08/2026 23:22:34</t>
  </si>
  <si>
    <t>28/08/2026 23:09:41</t>
  </si>
  <si>
    <t>28/08/2026 23:16:37</t>
  </si>
  <si>
    <t>28/08/2026 23:29:41</t>
  </si>
  <si>
    <t>28/08/2026 23:30:12</t>
  </si>
  <si>
    <t>28/08/2026 23:19:10</t>
  </si>
  <si>
    <t>28/08/2026 23:24:30</t>
  </si>
  <si>
    <t>28/08/2026 23:31:51</t>
  </si>
  <si>
    <t>28/08/2026 23:32:46</t>
  </si>
  <si>
    <t>28/08/2026 23:21:39</t>
  </si>
  <si>
    <t>28/08/2026 23:24:17</t>
  </si>
  <si>
    <t>28/08/2026 23:31:16</t>
  </si>
  <si>
    <t>28/08/2026 23:31:52</t>
  </si>
  <si>
    <t>28/08/2026 23:25:07</t>
  </si>
  <si>
    <t>28/08/2026 23:30:26</t>
  </si>
  <si>
    <t>28/08/2026 23:40:26</t>
  </si>
  <si>
    <t>28/08/2026 23:40:56</t>
  </si>
  <si>
    <t>28/08/2026 23:26:57</t>
  </si>
  <si>
    <t>28/08/2026 23:29:59</t>
  </si>
  <si>
    <t>28/08/2026 23:37:52</t>
  </si>
  <si>
    <t>28/08/2026 23:38:46</t>
  </si>
  <si>
    <t>28/08/2026 23:34:25</t>
  </si>
  <si>
    <t>28/08/2026 23:38:08</t>
  </si>
  <si>
    <t>28/08/2026 23:47:16</t>
  </si>
  <si>
    <t>28/08/2026 23:48:34</t>
  </si>
  <si>
    <t>28/08/2026 23:34:44</t>
  </si>
  <si>
    <t>28/08/2026 23:41:15</t>
  </si>
  <si>
    <t>28/08/2026 23:50:38</t>
  </si>
  <si>
    <t>28/08/2026 23:51:07</t>
  </si>
  <si>
    <t>28/08/2026 23:43:36</t>
  </si>
  <si>
    <t>28/08/2026 23:45:49</t>
  </si>
  <si>
    <t>28/08/2026 23:54:31</t>
  </si>
  <si>
    <t>28/08/2026 23:55:32</t>
  </si>
  <si>
    <t>28/08/2026 23:45:09</t>
  </si>
  <si>
    <t>28/08/2026 23:56:37</t>
  </si>
  <si>
    <t>29/08/2026 00:06:44</t>
  </si>
  <si>
    <t>29/08/2026 00:07:18</t>
  </si>
  <si>
    <t>29/08/2026 00:02:17</t>
  </si>
  <si>
    <t>29/08/2026 00:04:01</t>
  </si>
  <si>
    <t>29/08/2026 00:13:34</t>
  </si>
  <si>
    <t>29/08/2026 00:14:56</t>
  </si>
  <si>
    <t>29/08/2026 00:05:08</t>
  </si>
  <si>
    <t>29/08/2026 00:07:24</t>
  </si>
  <si>
    <t>29/08/2026 00:17:47</t>
  </si>
  <si>
    <t>29/08/2026 00:18:23</t>
  </si>
  <si>
    <t>29/08/2026 00:10:22</t>
  </si>
  <si>
    <t>29/08/2026 00:12:08</t>
  </si>
  <si>
    <t>29/08/2026 00:20:35</t>
  </si>
  <si>
    <t>29/08/2026 00:21:29</t>
  </si>
  <si>
    <t>29/08/2026 00:13:44</t>
  </si>
  <si>
    <t>29/08/2026 00:15:48</t>
  </si>
  <si>
    <t>29/08/2026 00:25:04</t>
  </si>
  <si>
    <t>29/08/2026 00:25:37</t>
  </si>
  <si>
    <t>28/08/2026 23:49:46</t>
  </si>
  <si>
    <t>28/08/2026 23:55:39</t>
  </si>
  <si>
    <t>29/08/2026 00:04:26</t>
  </si>
  <si>
    <t>29/08/2026 00:04:52</t>
  </si>
  <si>
    <t>29/08/2026 00:17:46</t>
  </si>
  <si>
    <t>29/08/2026 00:19:35</t>
  </si>
  <si>
    <t>29/08/2026 00:31:29</t>
  </si>
  <si>
    <t>29/08/2026 00:32:18</t>
  </si>
  <si>
    <t>29/08/2026 00:01:00</t>
  </si>
  <si>
    <t>29/08/2026 00:18:16</t>
  </si>
  <si>
    <t>29/08/2026 00:27:44</t>
  </si>
  <si>
    <t>29/08/2026 00:28:35</t>
  </si>
  <si>
    <t>29/08/2026 00:24:59</t>
  </si>
  <si>
    <t>29/08/2026 00:27:33</t>
  </si>
  <si>
    <t>29/08/2026 00:40:48</t>
  </si>
  <si>
    <t>29/08/2026 00:41:54</t>
  </si>
  <si>
    <t>29/08/2026 00:30:21</t>
  </si>
  <si>
    <t>29/08/2026 00:32:02</t>
  </si>
  <si>
    <t>29/08/2026 00:43:27</t>
  </si>
  <si>
    <t>29/08/2026 00:44:41</t>
  </si>
  <si>
    <t>29/08/2026 00:20:22</t>
  </si>
  <si>
    <t>29/08/2026 00:28:27</t>
  </si>
  <si>
    <t>29/08/2026 00:36:43</t>
  </si>
  <si>
    <t>29/08/2026 00:37:26</t>
  </si>
  <si>
    <t>29/08/2026 00:33:26</t>
  </si>
  <si>
    <t>29/08/2026 00:38:42</t>
  </si>
  <si>
    <t>29/08/2026 00:50:51</t>
  </si>
  <si>
    <t>29/08/2026 00:51:17</t>
  </si>
  <si>
    <t>29/08/2026 00:39:54</t>
  </si>
  <si>
    <t>29/08/2026 00:42:20</t>
  </si>
  <si>
    <t>29/08/2026 00:53:35</t>
  </si>
  <si>
    <t>29/08/2026 00:54:00</t>
  </si>
  <si>
    <t>29/08/2026 00:30:17</t>
  </si>
  <si>
    <t>29/08/2026 00:36:52</t>
  </si>
  <si>
    <t>29/08/2026 00:44:52</t>
  </si>
  <si>
    <t>29/08/2026 00:45:32</t>
  </si>
  <si>
    <t>29/08/2026 00:44:10</t>
  </si>
  <si>
    <t>29/08/2026 00:46:10</t>
  </si>
  <si>
    <t>29/08/2026 01:00:00</t>
  </si>
  <si>
    <t>29/08/2026 01:01:07</t>
  </si>
  <si>
    <t>29/08/2026 00:41:01</t>
  </si>
  <si>
    <t>29/08/2026 00:47:28</t>
  </si>
  <si>
    <t>29/08/2026 00:55:52</t>
  </si>
  <si>
    <t>29/08/2026 00:57:22</t>
  </si>
  <si>
    <t>29/08/2026 00:51:45</t>
  </si>
  <si>
    <t>29/08/2026 01:02:19</t>
  </si>
  <si>
    <t>29/08/2026 01:03:29</t>
  </si>
  <si>
    <t>29/08/2026 00:46:46</t>
  </si>
  <si>
    <t>29/08/2026 00:52:08</t>
  </si>
  <si>
    <t>29/08/2026 01:01:04</t>
  </si>
  <si>
    <t>29/08/2026 01:01:45</t>
  </si>
  <si>
    <t>29/08/2026 00:50:58</t>
  </si>
  <si>
    <t>29/08/2026 00:58:48</t>
  </si>
  <si>
    <t>29/08/2026 01:07:02</t>
  </si>
  <si>
    <t>29/08/2026 01:07:44</t>
  </si>
  <si>
    <t>29/08/2026 01:01:09</t>
  </si>
  <si>
    <t>29/08/2026 01:02:48</t>
  </si>
  <si>
    <t>29/08/2026 01:13:09</t>
  </si>
  <si>
    <t>29/08/2026 01:13:38</t>
  </si>
  <si>
    <t>29/08/2026 01:08:59</t>
  </si>
  <si>
    <t>29/08/2026 01:11:12</t>
  </si>
  <si>
    <t>29/08/2026 01:21:05</t>
  </si>
  <si>
    <t>29/08/2026 01:22:06</t>
  </si>
  <si>
    <t>29/08/2026 00:55:51</t>
  </si>
  <si>
    <t>29/08/2026 01:03:53</t>
  </si>
  <si>
    <t>29/08/2026 01:11:51</t>
  </si>
  <si>
    <t>29/08/2026 01:12:32</t>
  </si>
  <si>
    <t>29/08/2026 01:15:12</t>
  </si>
  <si>
    <t>29/08/2026 01:17:03</t>
  </si>
  <si>
    <t>29/08/2026 01:25:45</t>
  </si>
  <si>
    <t>29/08/2026 01:26:48</t>
  </si>
  <si>
    <t>29/08/2026 01:09:04</t>
  </si>
  <si>
    <t>29/08/2026 01:14:15</t>
  </si>
  <si>
    <t>29/08/2026 01:22:29</t>
  </si>
  <si>
    <t>29/08/2026 01:23:17</t>
  </si>
  <si>
    <t>29/08/2026 01:18:45</t>
  </si>
  <si>
    <t>29/08/2026 01:20:34</t>
  </si>
  <si>
    <t>29/08/2026 01:29:28</t>
  </si>
  <si>
    <t>29/08/2026 01:30:15</t>
  </si>
  <si>
    <t>29/08/2026 01:16:26</t>
  </si>
  <si>
    <t>29/08/2026 01:28:43</t>
  </si>
  <si>
    <t>29/08/2026 01:17:16</t>
  </si>
  <si>
    <t>29/08/2026 01:23:47</t>
  </si>
  <si>
    <t>29/08/2026 01:30:59</t>
  </si>
  <si>
    <t>29/08/2026 01:31:20</t>
  </si>
  <si>
    <t>29/08/2026 01:21:57</t>
  </si>
  <si>
    <t>29/08/2026 01:27:18</t>
  </si>
  <si>
    <t>29/08/2026 01:36:59</t>
  </si>
  <si>
    <t>29/08/2026 01:37:29</t>
  </si>
  <si>
    <t>29/08/2026 01:29:31</t>
  </si>
  <si>
    <t>29/08/2026 01:31:55</t>
  </si>
  <si>
    <t>29/08/2026 01:43:55</t>
  </si>
  <si>
    <t>29/08/2026 01:44:43</t>
  </si>
  <si>
    <t>29/08/2026 01:35:06</t>
  </si>
  <si>
    <t>29/08/2026 01:37:32</t>
  </si>
  <si>
    <t>29/08/2026 01:46:04</t>
  </si>
  <si>
    <t>29/08/2026 01:46:55</t>
  </si>
  <si>
    <t>29/08/2026 01:27:47</t>
  </si>
  <si>
    <t>29/08/2026 01:33:44</t>
  </si>
  <si>
    <t>29/08/2026 01:42:34</t>
  </si>
  <si>
    <t>29/08/2026 01:43:14</t>
  </si>
  <si>
    <t>29/08/2026 01:34:01</t>
  </si>
  <si>
    <t>29/08/2026 01:40:09</t>
  </si>
  <si>
    <t>29/08/2026 01:46:28</t>
  </si>
  <si>
    <t>29/08/2026 01:47:33</t>
  </si>
  <si>
    <t>29/08/2026 01:37:37</t>
  </si>
  <si>
    <t>29/08/2026 01:43:44</t>
  </si>
  <si>
    <t>29/08/2026 01:51:41</t>
  </si>
  <si>
    <t>29/08/2026 01:52:09</t>
  </si>
  <si>
    <t>29/08/2026 01:36:53</t>
  </si>
  <si>
    <t>29/08/2026 01:43:09</t>
  </si>
  <si>
    <t>29/08/2026 01:53:04</t>
  </si>
  <si>
    <t>29/08/2026 01:50:59</t>
  </si>
  <si>
    <t>29/08/2026 01:53:17</t>
  </si>
  <si>
    <t>29/08/2026 02:01:25</t>
  </si>
  <si>
    <t>29/08/2026 02:02:21</t>
  </si>
  <si>
    <t>29/08/2026 01:44:20</t>
  </si>
  <si>
    <t>29/08/2026 01:50:58</t>
  </si>
  <si>
    <t>29/08/2026 02:00:07</t>
  </si>
  <si>
    <t>29/08/2026 02:00:29</t>
  </si>
  <si>
    <t>29/08/2026 01:55:12</t>
  </si>
  <si>
    <t>29/08/2026 01:56:59</t>
  </si>
  <si>
    <t>29/08/2026 02:06:10</t>
  </si>
  <si>
    <t>29/08/2026 02:07:27</t>
  </si>
  <si>
    <t>29/08/2026 01:48:34</t>
  </si>
  <si>
    <t>29/08/2026 01:54:39</t>
  </si>
  <si>
    <t>29/08/2026 02:02:40</t>
  </si>
  <si>
    <t>29/08/2026 02:03:30</t>
  </si>
  <si>
    <t>29/08/2026 01:58:55</t>
  </si>
  <si>
    <t>29/08/2026 02:05:06</t>
  </si>
  <si>
    <t>29/08/2026 02:12:49</t>
  </si>
  <si>
    <t>29/08/2026 02:13:14</t>
  </si>
  <si>
    <t>29/08/2026 02:06:43</t>
  </si>
  <si>
    <t>29/08/2026 02:12:09</t>
  </si>
  <si>
    <t>29/08/2026 02:19:38</t>
  </si>
  <si>
    <t>29/08/2026 02:20:18</t>
  </si>
  <si>
    <t>29/08/2026 02:09:04</t>
  </si>
  <si>
    <t>29/08/2026 02:11:10</t>
  </si>
  <si>
    <t>29/08/2026 02:20:23</t>
  </si>
  <si>
    <t>29/08/2026 02:21:29</t>
  </si>
  <si>
    <t>29/08/2026 01:53:42</t>
  </si>
  <si>
    <t>29/08/2026 02:03:50</t>
  </si>
  <si>
    <t>29/08/2026 02:10:41</t>
  </si>
  <si>
    <t>29/08/2026 02:11:15</t>
  </si>
  <si>
    <t>29/08/2026 02:16:06</t>
  </si>
  <si>
    <t>29/08/2026 02:18:22</t>
  </si>
  <si>
    <t>29/08/2026 02:27:26</t>
  </si>
  <si>
    <t>29/08/2026 02:28:39</t>
  </si>
  <si>
    <t>29/08/2026 02:20:30</t>
  </si>
  <si>
    <t>29/08/2026 02:22:29</t>
  </si>
  <si>
    <t>29/08/2026 02:34:27</t>
  </si>
  <si>
    <t>29/08/2026 02:35:01</t>
  </si>
  <si>
    <t>29/08/2026 02:28:15</t>
  </si>
  <si>
    <t>29/08/2026 02:29:00</t>
  </si>
  <si>
    <t>29/08/2026 02:36:56</t>
  </si>
  <si>
    <t>29/08/2026 02:37:35</t>
  </si>
  <si>
    <t>29/08/2026 02:00:58</t>
  </si>
  <si>
    <t>29/08/2026 02:03:35</t>
  </si>
  <si>
    <t>29/08/2026 02:19:44</t>
  </si>
  <si>
    <t>29/08/2026 02:24:07</t>
  </si>
  <si>
    <t>29/08/2026 02:26:28</t>
  </si>
  <si>
    <t>29/08/2026 02:38:50</t>
  </si>
  <si>
    <t>29/08/2026 02:40:00</t>
  </si>
  <si>
    <t>29/08/2026 02:29:31</t>
  </si>
  <si>
    <t>29/08/2026 02:32:03</t>
  </si>
  <si>
    <t>29/08/2026 02:42:10</t>
  </si>
  <si>
    <t>29/08/2026 02:43:01</t>
  </si>
  <si>
    <t>29/08/2026 02:07:44</t>
  </si>
  <si>
    <t>29/08/2026 02:15:15</t>
  </si>
  <si>
    <t>29/08/2026 02:24:46</t>
  </si>
  <si>
    <t>29/08/2026 02:25:25</t>
  </si>
  <si>
    <t>29/08/2026 02:34:25</t>
  </si>
  <si>
    <t>29/08/2026 02:37:43</t>
  </si>
  <si>
    <t>29/08/2026 02:46:10</t>
  </si>
  <si>
    <t>29/08/2026 02:47:09</t>
  </si>
  <si>
    <t>29/08/2026 02:17:06</t>
  </si>
  <si>
    <t>29/08/2026 02:22:47</t>
  </si>
  <si>
    <t>29/08/2026 02:37:41</t>
  </si>
  <si>
    <t>29/08/2026 02:40:11</t>
  </si>
  <si>
    <t>29/08/2026 02:33:04</t>
  </si>
  <si>
    <t>29/08/2026 02:36:24</t>
  </si>
  <si>
    <t>29/08/2026 02:43:36</t>
  </si>
  <si>
    <t>29/08/2026 02:44:02</t>
  </si>
  <si>
    <t>29/08/2026 02:41:43</t>
  </si>
  <si>
    <t>29/08/2026 02:44:54</t>
  </si>
  <si>
    <t>29/08/2026 02:52:40</t>
  </si>
  <si>
    <t>29/08/2026 02:53:24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</si>
</sst>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4" t="s">
        <v>0</v>
      </c>
      <c r="B1" s="174"/>
      <c r="C1" s="174"/>
      <c r="D1" s="174"/>
      <c r="E1" s="174"/>
      <c r="F1" s="174"/>
      <c r="G1" s="174"/>
      <c r="H1" s="174"/>
      <c r="I1" s="174"/>
      <c r="J1" s="174"/>
      <c r="K1" s="174"/>
      <c r="L1" s="174"/>
    </row>
    <row r="2" spans="1:12" ht="30" customHeight="1">
      <c r="A2" s="175"/>
      <c r="B2" s="175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4225330</v>
      </c>
      <c r="D31" s="26">
        <f>IFERROR('Linha 1'!S757,"")</f>
        <v>1304170</v>
      </c>
      <c r="E31" s="26">
        <f>IFERROR('Linha 2'!S757,"")</f>
        <v>880460</v>
      </c>
      <c r="F31" s="26">
        <f>IFERROR('Linha 3'!S757,"")</f>
        <v>1743480</v>
      </c>
      <c r="G31" s="27">
        <f t="shared" si="0"/>
        <v>3928110</v>
      </c>
      <c r="H31" s="21">
        <f>IFERROR('Linha 1'!T757+'Linha 2'!T757+'Linha 3'!T757,0)</f>
        <v>1592.5862999999999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6" t="s">
        <v>16</v>
      </c>
      <c r="B35" s="176"/>
      <c r="C35" s="31">
        <f t="shared" ref="C35:G35" si="2">IFERROR(SUM(C4:C34),"")</f>
        <v>106561140</v>
      </c>
      <c r="D35" s="31">
        <f t="shared" si="2"/>
        <v>32537790</v>
      </c>
      <c r="E35" s="31">
        <f t="shared" si="2"/>
        <v>19176630</v>
      </c>
      <c r="F35" s="31">
        <f t="shared" si="2"/>
        <v>44262060</v>
      </c>
      <c r="G35" s="31">
        <f t="shared" si="2"/>
        <v>95976480</v>
      </c>
      <c r="H35" s="32">
        <f>IFERROR(SUM(H4:H34),"")</f>
        <v>13923.847009371893</v>
      </c>
      <c r="I35" s="32">
        <f>IFERROR(SUM(I4:I34),"")</f>
        <v>14531.98</v>
      </c>
      <c r="J35" s="33">
        <f>IFERROR(IF(OR(H35="",I35="",H35=0,I35=0),"",MIN(H35,I35)/MAX(H35,I35)),"")</f>
        <v>0.95815209003672552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7" t="s">
        <v>17</v>
      </c>
      <c r="B1" s="177"/>
      <c r="C1" s="177"/>
      <c r="D1" s="177"/>
      <c r="E1" s="177"/>
      <c r="F1" s="177"/>
      <c r="G1" s="177"/>
      <c r="H1" s="177"/>
      <c r="I1" s="177"/>
      <c r="J1" s="177"/>
      <c r="K1" s="177"/>
      <c r="L1" s="177"/>
      <c r="M1" s="178"/>
      <c r="N1" s="179" t="s">
        <v>18</v>
      </c>
      <c r="O1" s="179"/>
      <c r="P1" s="179"/>
      <c r="Q1" s="179"/>
      <c r="R1" s="179"/>
    </row>
    <row r="2" spans="1:18" ht="4.5" customHeight="1">
      <c r="M2" s="178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8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8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8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8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8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8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8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8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8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8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8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8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8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8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8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8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8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8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8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8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8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8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8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8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8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8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8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8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8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8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8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8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8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8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8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8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8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8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8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8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8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8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8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8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8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8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8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8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8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8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8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8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8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8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8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8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8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8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8"/>
      <c r="N61" s="40"/>
      <c r="O61" s="40"/>
      <c r="P61" s="40" t="s">
        <v>228</v>
      </c>
      <c r="Q61" s="40"/>
      <c r="R61" s="40"/>
    </row>
    <row r="62" spans="1:18" ht="15" customHeight="1">
      <c r="M62" s="178"/>
      <c r="N62" s="37"/>
      <c r="O62" s="37"/>
      <c r="P62" s="37" t="s">
        <v>229</v>
      </c>
      <c r="Q62" s="37"/>
      <c r="R62" s="37"/>
    </row>
    <row r="63" spans="1:18" ht="15" customHeight="1">
      <c r="M63" s="178"/>
      <c r="N63" s="40"/>
      <c r="O63" s="40"/>
      <c r="P63" s="40" t="s">
        <v>230</v>
      </c>
      <c r="Q63" s="40"/>
      <c r="R63" s="40"/>
    </row>
    <row r="64" spans="1:18" ht="15" customHeight="1">
      <c r="M64" s="178"/>
      <c r="N64" s="37"/>
      <c r="O64" s="37"/>
      <c r="P64" s="37" t="s">
        <v>231</v>
      </c>
      <c r="Q64" s="37"/>
      <c r="R64" s="37"/>
    </row>
    <row r="65" spans="13:18" ht="15" customHeight="1">
      <c r="M65" s="178"/>
      <c r="N65" s="40"/>
      <c r="O65" s="40"/>
      <c r="P65" s="40" t="s">
        <v>232</v>
      </c>
      <c r="Q65" s="40"/>
      <c r="R65" s="40"/>
    </row>
    <row r="66" spans="13:18" ht="15" customHeight="1">
      <c r="M66" s="178"/>
      <c r="N66" s="37"/>
      <c r="O66" s="37"/>
      <c r="P66" s="37" t="s">
        <v>233</v>
      </c>
      <c r="Q66" s="37"/>
      <c r="R66" s="37"/>
    </row>
    <row r="67" spans="13:18" ht="15" customHeight="1">
      <c r="M67" s="178"/>
      <c r="N67" s="40"/>
      <c r="O67" s="40"/>
      <c r="P67" s="40" t="s">
        <v>234</v>
      </c>
      <c r="Q67" s="40"/>
      <c r="R67" s="40"/>
    </row>
    <row r="68" spans="13:18" ht="15" customHeight="1">
      <c r="M68" s="178"/>
      <c r="N68" s="37"/>
      <c r="O68" s="37"/>
      <c r="P68" s="37" t="s">
        <v>235</v>
      </c>
      <c r="Q68" s="37"/>
      <c r="R68" s="37"/>
    </row>
    <row r="69" spans="13:18" ht="15" customHeight="1">
      <c r="M69" s="178"/>
      <c r="N69" s="40"/>
      <c r="O69" s="40"/>
      <c r="P69" s="40" t="s">
        <v>236</v>
      </c>
      <c r="Q69" s="40"/>
      <c r="R69" s="40"/>
    </row>
    <row r="70" spans="13:18" ht="15" customHeight="1">
      <c r="M70" s="178"/>
      <c r="N70" s="37"/>
      <c r="O70" s="37"/>
      <c r="P70" s="37" t="s">
        <v>237</v>
      </c>
      <c r="Q70" s="37"/>
      <c r="R70" s="37"/>
    </row>
    <row r="71" spans="13:18" ht="15" customHeight="1">
      <c r="M71" s="178"/>
      <c r="N71" s="40"/>
      <c r="O71" s="40"/>
      <c r="P71" s="40" t="s">
        <v>238</v>
      </c>
      <c r="Q71" s="40"/>
      <c r="R71" s="40"/>
    </row>
    <row r="72" spans="13:18" ht="15" customHeight="1">
      <c r="M72" s="178"/>
      <c r="N72" s="37"/>
      <c r="O72" s="37"/>
      <c r="P72" s="37" t="s">
        <v>239</v>
      </c>
      <c r="Q72" s="37"/>
      <c r="R72" s="37"/>
    </row>
    <row r="73" spans="13:18" ht="15" customHeight="1">
      <c r="M73" s="178"/>
      <c r="N73" s="40"/>
      <c r="O73" s="40"/>
      <c r="P73" s="40" t="s">
        <v>240</v>
      </c>
      <c r="Q73" s="40"/>
      <c r="R73" s="40"/>
    </row>
    <row r="74" spans="13:18" ht="15" customHeight="1">
      <c r="M74" s="178"/>
      <c r="N74" s="37"/>
      <c r="O74" s="37"/>
      <c r="P74" s="37" t="s">
        <v>241</v>
      </c>
      <c r="Q74" s="37"/>
      <c r="R74" s="37"/>
    </row>
    <row r="75" spans="13:18" ht="15" customHeight="1">
      <c r="M75" s="178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0" t="s">
        <v>254</v>
      </c>
      <c r="B4" s="180"/>
      <c r="C4" s="180"/>
      <c r="D4" s="180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0" t="s">
        <v>254</v>
      </c>
      <c r="B7" s="180"/>
      <c r="C7" s="180"/>
      <c r="D7" s="180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0" t="s">
        <v>254</v>
      </c>
      <c r="B10" s="180"/>
      <c r="C10" s="180"/>
      <c r="D10" s="180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0" t="s">
        <v>254</v>
      </c>
      <c r="B13" s="180"/>
      <c r="C13" s="180"/>
      <c r="D13" s="180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80" t="s">
        <v>254</v>
      </c>
      <c r="B16" s="180"/>
      <c r="C16" s="180"/>
      <c r="D16" s="180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0" t="s">
        <v>254</v>
      </c>
      <c r="B19" s="180"/>
      <c r="C19" s="180"/>
      <c r="D19" s="180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0" t="s">
        <v>254</v>
      </c>
      <c r="B22" s="180"/>
      <c r="C22" s="180"/>
      <c r="D22" s="180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0" t="s">
        <v>254</v>
      </c>
      <c r="B25" s="180"/>
      <c r="C25" s="180"/>
      <c r="D25" s="180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0" t="s">
        <v>254</v>
      </c>
      <c r="B28" s="180"/>
      <c r="C28" s="180"/>
      <c r="D28" s="180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0" t="s">
        <v>254</v>
      </c>
      <c r="B31" s="180"/>
      <c r="C31" s="180"/>
      <c r="D31" s="180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0" t="s">
        <v>254</v>
      </c>
      <c r="B34" s="180"/>
      <c r="C34" s="180"/>
      <c r="D34" s="180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0" t="s">
        <v>254</v>
      </c>
      <c r="B37" s="180"/>
      <c r="C37" s="180"/>
      <c r="D37" s="180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0" t="s">
        <v>254</v>
      </c>
      <c r="B40" s="180"/>
      <c r="C40" s="180"/>
      <c r="D40" s="180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0" t="s">
        <v>254</v>
      </c>
      <c r="B43" s="180"/>
      <c r="C43" s="180"/>
      <c r="D43" s="180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0" t="s">
        <v>254</v>
      </c>
      <c r="B46" s="180"/>
      <c r="C46" s="180"/>
      <c r="D46" s="180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0" t="s">
        <v>254</v>
      </c>
      <c r="B49" s="180"/>
      <c r="C49" s="180"/>
      <c r="D49" s="180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0" t="s">
        <v>254</v>
      </c>
      <c r="B52" s="180"/>
      <c r="C52" s="180"/>
      <c r="D52" s="180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80" t="s">
        <v>254</v>
      </c>
      <c r="B55" s="180"/>
      <c r="C55" s="180"/>
      <c r="D55" s="180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80" t="s">
        <v>254</v>
      </c>
      <c r="B58" s="180"/>
      <c r="C58" s="180"/>
      <c r="D58" s="180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80" t="s">
        <v>254</v>
      </c>
      <c r="B61" s="180"/>
      <c r="C61" s="180"/>
      <c r="D61" s="180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80" t="s">
        <v>254</v>
      </c>
      <c r="B64" s="180"/>
      <c r="C64" s="180"/>
      <c r="D64" s="180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80" t="s">
        <v>254</v>
      </c>
      <c r="B67" s="180"/>
      <c r="C67" s="180"/>
      <c r="D67" s="180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80" t="s">
        <v>254</v>
      </c>
      <c r="B70" s="180"/>
      <c r="C70" s="180"/>
      <c r="D70" s="180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0" t="s">
        <v>254</v>
      </c>
      <c r="B73" s="180"/>
      <c r="C73" s="180"/>
      <c r="D73" s="180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0" t="s">
        <v>254</v>
      </c>
      <c r="B76" s="180"/>
      <c r="C76" s="180"/>
      <c r="D76" s="180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0" t="s">
        <v>254</v>
      </c>
      <c r="B79" s="180"/>
      <c r="C79" s="180"/>
      <c r="D79" s="180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0" t="s">
        <v>254</v>
      </c>
      <c r="B82" s="180"/>
      <c r="C82" s="180"/>
      <c r="D82" s="180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0" t="s">
        <v>254</v>
      </c>
      <c r="B85" s="180"/>
      <c r="C85" s="180"/>
      <c r="D85" s="180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0" t="s">
        <v>254</v>
      </c>
      <c r="B88" s="180"/>
      <c r="C88" s="180"/>
      <c r="D88" s="180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0" t="s">
        <v>254</v>
      </c>
      <c r="B91" s="180"/>
      <c r="C91" s="180"/>
      <c r="D91" s="180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0" t="s">
        <v>254</v>
      </c>
      <c r="B94" s="180"/>
      <c r="C94" s="180"/>
      <c r="D94" s="180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35" activePane="bottomLeft" state="frozen"/>
      <selection pane="bottomLeft" activeCell="E760" sqref="E760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2" t="s">
        <v>265</v>
      </c>
      <c r="B14" s="172"/>
      <c r="C14" s="172"/>
      <c r="D14" s="172"/>
      <c r="E14" s="172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2" t="s">
        <v>268</v>
      </c>
      <c r="B27" s="172"/>
      <c r="C27" s="172"/>
      <c r="D27" s="172"/>
      <c r="E27" s="172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3" t="s">
        <v>254</v>
      </c>
      <c r="B28" s="173"/>
      <c r="C28" s="173"/>
      <c r="D28" s="173"/>
      <c r="E28" s="173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2" t="s">
        <v>265</v>
      </c>
      <c r="B41" s="172"/>
      <c r="C41" s="172"/>
      <c r="D41" s="172"/>
      <c r="E41" s="172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2" t="s">
        <v>268</v>
      </c>
      <c r="B54" s="172"/>
      <c r="C54" s="172"/>
      <c r="D54" s="172"/>
      <c r="E54" s="172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3" t="s">
        <v>254</v>
      </c>
      <c r="B55" s="173"/>
      <c r="C55" s="173"/>
      <c r="D55" s="173"/>
      <c r="E55" s="173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2" t="s">
        <v>265</v>
      </c>
      <c r="B68" s="172"/>
      <c r="C68" s="172"/>
      <c r="D68" s="172"/>
      <c r="E68" s="172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2" t="s">
        <v>268</v>
      </c>
      <c r="B81" s="172"/>
      <c r="C81" s="172"/>
      <c r="D81" s="172"/>
      <c r="E81" s="172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3" t="s">
        <v>254</v>
      </c>
      <c r="B82" s="173"/>
      <c r="C82" s="173"/>
      <c r="D82" s="173"/>
      <c r="E82" s="173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2" t="s">
        <v>265</v>
      </c>
      <c r="B95" s="172"/>
      <c r="C95" s="172"/>
      <c r="D95" s="172"/>
      <c r="E95" s="172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2" t="s">
        <v>268</v>
      </c>
      <c r="B108" s="172"/>
      <c r="C108" s="172"/>
      <c r="D108" s="172"/>
      <c r="E108" s="172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3" t="s">
        <v>254</v>
      </c>
      <c r="B109" s="173"/>
      <c r="C109" s="173"/>
      <c r="D109" s="173"/>
      <c r="E109" s="173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2" t="s">
        <v>265</v>
      </c>
      <c r="B122" s="172"/>
      <c r="C122" s="172"/>
      <c r="D122" s="172"/>
      <c r="E122" s="172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2" t="s">
        <v>268</v>
      </c>
      <c r="B135" s="172"/>
      <c r="C135" s="172"/>
      <c r="D135" s="172"/>
      <c r="E135" s="172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3" t="s">
        <v>254</v>
      </c>
      <c r="B136" s="173"/>
      <c r="C136" s="173"/>
      <c r="D136" s="173"/>
      <c r="E136" s="173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2" t="s">
        <v>265</v>
      </c>
      <c r="B149" s="172"/>
      <c r="C149" s="172"/>
      <c r="D149" s="172"/>
      <c r="E149" s="172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2" t="s">
        <v>268</v>
      </c>
      <c r="B162" s="172"/>
      <c r="C162" s="172"/>
      <c r="D162" s="172"/>
      <c r="E162" s="172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3" t="s">
        <v>254</v>
      </c>
      <c r="B163" s="173"/>
      <c r="C163" s="173"/>
      <c r="D163" s="173"/>
      <c r="E163" s="173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2" t="s">
        <v>265</v>
      </c>
      <c r="B176" s="172"/>
      <c r="C176" s="172"/>
      <c r="D176" s="172"/>
      <c r="E176" s="172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2" t="s">
        <v>268</v>
      </c>
      <c r="B189" s="172"/>
      <c r="C189" s="172"/>
      <c r="D189" s="172"/>
      <c r="E189" s="172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3" t="s">
        <v>254</v>
      </c>
      <c r="B190" s="173"/>
      <c r="C190" s="173"/>
      <c r="D190" s="173"/>
      <c r="E190" s="173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2" t="s">
        <v>265</v>
      </c>
      <c r="B203" s="172"/>
      <c r="C203" s="172"/>
      <c r="D203" s="172"/>
      <c r="E203" s="172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2" t="s">
        <v>268</v>
      </c>
      <c r="B216" s="172"/>
      <c r="C216" s="172"/>
      <c r="D216" s="172"/>
      <c r="E216" s="172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3" t="s">
        <v>254</v>
      </c>
      <c r="B217" s="173"/>
      <c r="C217" s="173"/>
      <c r="D217" s="173"/>
      <c r="E217" s="173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2" t="s">
        <v>265</v>
      </c>
      <c r="B230" s="172"/>
      <c r="C230" s="172"/>
      <c r="D230" s="172"/>
      <c r="E230" s="172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2" t="s">
        <v>268</v>
      </c>
      <c r="B243" s="172"/>
      <c r="C243" s="172"/>
      <c r="D243" s="172"/>
      <c r="E243" s="172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3" t="s">
        <v>254</v>
      </c>
      <c r="B244" s="173"/>
      <c r="C244" s="173"/>
      <c r="D244" s="173"/>
      <c r="E244" s="173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2" t="s">
        <v>265</v>
      </c>
      <c r="B257" s="172"/>
      <c r="C257" s="172"/>
      <c r="D257" s="172"/>
      <c r="E257" s="172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2" t="s">
        <v>268</v>
      </c>
      <c r="B270" s="172"/>
      <c r="C270" s="172"/>
      <c r="D270" s="172"/>
      <c r="E270" s="172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3" t="s">
        <v>254</v>
      </c>
      <c r="B271" s="173"/>
      <c r="C271" s="173"/>
      <c r="D271" s="173"/>
      <c r="E271" s="173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2" t="s">
        <v>265</v>
      </c>
      <c r="B284" s="172"/>
      <c r="C284" s="172"/>
      <c r="D284" s="172"/>
      <c r="E284" s="172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2" t="s">
        <v>268</v>
      </c>
      <c r="B297" s="172"/>
      <c r="C297" s="172"/>
      <c r="D297" s="172"/>
      <c r="E297" s="172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3" t="s">
        <v>254</v>
      </c>
      <c r="B298" s="173"/>
      <c r="C298" s="173"/>
      <c r="D298" s="173"/>
      <c r="E298" s="173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2" t="s">
        <v>265</v>
      </c>
      <c r="B311" s="172"/>
      <c r="C311" s="172"/>
      <c r="D311" s="172"/>
      <c r="E311" s="172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2" t="s">
        <v>268</v>
      </c>
      <c r="B324" s="172"/>
      <c r="C324" s="172"/>
      <c r="D324" s="172"/>
      <c r="E324" s="172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3" t="s">
        <v>254</v>
      </c>
      <c r="B325" s="173"/>
      <c r="C325" s="173"/>
      <c r="D325" s="173"/>
      <c r="E325" s="173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2" t="s">
        <v>265</v>
      </c>
      <c r="B338" s="172"/>
      <c r="C338" s="172"/>
      <c r="D338" s="172"/>
      <c r="E338" s="172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2" t="s">
        <v>268</v>
      </c>
      <c r="B351" s="172"/>
      <c r="C351" s="172"/>
      <c r="D351" s="172"/>
      <c r="E351" s="172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3" t="s">
        <v>254</v>
      </c>
      <c r="B352" s="173"/>
      <c r="C352" s="173"/>
      <c r="D352" s="173"/>
      <c r="E352" s="173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2" t="s">
        <v>265</v>
      </c>
      <c r="B365" s="172"/>
      <c r="C365" s="172"/>
      <c r="D365" s="172"/>
      <c r="E365" s="172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2" t="s">
        <v>268</v>
      </c>
      <c r="B378" s="172"/>
      <c r="C378" s="172"/>
      <c r="D378" s="172"/>
      <c r="E378" s="172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3" t="s">
        <v>254</v>
      </c>
      <c r="B379" s="173"/>
      <c r="C379" s="173"/>
      <c r="D379" s="173"/>
      <c r="E379" s="173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2" t="s">
        <v>265</v>
      </c>
      <c r="B392" s="172"/>
      <c r="C392" s="172"/>
      <c r="D392" s="172"/>
      <c r="E392" s="172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2" t="s">
        <v>268</v>
      </c>
      <c r="B405" s="172"/>
      <c r="C405" s="172"/>
      <c r="D405" s="172"/>
      <c r="E405" s="172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3" t="s">
        <v>254</v>
      </c>
      <c r="B406" s="173"/>
      <c r="C406" s="173"/>
      <c r="D406" s="173"/>
      <c r="E406" s="173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2" t="s">
        <v>265</v>
      </c>
      <c r="B419" s="172"/>
      <c r="C419" s="172"/>
      <c r="D419" s="172"/>
      <c r="E419" s="172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2" t="s">
        <v>268</v>
      </c>
      <c r="B432" s="172"/>
      <c r="C432" s="172"/>
      <c r="D432" s="172"/>
      <c r="E432" s="172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3" t="s">
        <v>254</v>
      </c>
      <c r="B433" s="173"/>
      <c r="C433" s="173"/>
      <c r="D433" s="173"/>
      <c r="E433" s="173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2" t="s">
        <v>265</v>
      </c>
      <c r="B446" s="172"/>
      <c r="C446" s="172"/>
      <c r="D446" s="172"/>
      <c r="E446" s="172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2" t="s">
        <v>268</v>
      </c>
      <c r="B459" s="172"/>
      <c r="C459" s="172"/>
      <c r="D459" s="172"/>
      <c r="E459" s="172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3" t="s">
        <v>254</v>
      </c>
      <c r="B460" s="173"/>
      <c r="C460" s="173"/>
      <c r="D460" s="173"/>
      <c r="E460" s="173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2" t="s">
        <v>265</v>
      </c>
      <c r="B473" s="172"/>
      <c r="C473" s="172"/>
      <c r="D473" s="172"/>
      <c r="E473" s="172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2" t="s">
        <v>268</v>
      </c>
      <c r="B486" s="172"/>
      <c r="C486" s="172"/>
      <c r="D486" s="172"/>
      <c r="E486" s="172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3" t="s">
        <v>254</v>
      </c>
      <c r="B487" s="173"/>
      <c r="C487" s="173"/>
      <c r="D487" s="173"/>
      <c r="E487" s="173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2" t="s">
        <v>265</v>
      </c>
      <c r="B500" s="172"/>
      <c r="C500" s="172"/>
      <c r="D500" s="172"/>
      <c r="E500" s="172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2" t="s">
        <v>268</v>
      </c>
      <c r="B513" s="172"/>
      <c r="C513" s="172"/>
      <c r="D513" s="172"/>
      <c r="E513" s="172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3" t="s">
        <v>254</v>
      </c>
      <c r="B514" s="173"/>
      <c r="C514" s="173"/>
      <c r="D514" s="173"/>
      <c r="E514" s="173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2" t="s">
        <v>265</v>
      </c>
      <c r="B527" s="172"/>
      <c r="C527" s="172"/>
      <c r="D527" s="172"/>
      <c r="E527" s="172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2" t="s">
        <v>268</v>
      </c>
      <c r="B540" s="172"/>
      <c r="C540" s="172"/>
      <c r="D540" s="172"/>
      <c r="E540" s="172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3" t="s">
        <v>254</v>
      </c>
      <c r="B541" s="173"/>
      <c r="C541" s="173"/>
      <c r="D541" s="173"/>
      <c r="E541" s="173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2" t="s">
        <v>265</v>
      </c>
      <c r="B554" s="172"/>
      <c r="C554" s="172"/>
      <c r="D554" s="172"/>
      <c r="E554" s="172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2" t="s">
        <v>268</v>
      </c>
      <c r="B567" s="172"/>
      <c r="C567" s="172"/>
      <c r="D567" s="172"/>
      <c r="E567" s="172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3" t="s">
        <v>254</v>
      </c>
      <c r="B568" s="173"/>
      <c r="C568" s="173"/>
      <c r="D568" s="173"/>
      <c r="E568" s="173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2" t="s">
        <v>265</v>
      </c>
      <c r="B581" s="172"/>
      <c r="C581" s="172"/>
      <c r="D581" s="172"/>
      <c r="E581" s="172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2" t="s">
        <v>268</v>
      </c>
      <c r="B594" s="172"/>
      <c r="C594" s="172"/>
      <c r="D594" s="172"/>
      <c r="E594" s="172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3" t="s">
        <v>254</v>
      </c>
      <c r="B595" s="173"/>
      <c r="C595" s="173"/>
      <c r="D595" s="173"/>
      <c r="E595" s="173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2" t="s">
        <v>265</v>
      </c>
      <c r="B608" s="172"/>
      <c r="C608" s="172"/>
      <c r="D608" s="172"/>
      <c r="E608" s="172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2" t="s">
        <v>268</v>
      </c>
      <c r="B621" s="172"/>
      <c r="C621" s="172"/>
      <c r="D621" s="172"/>
      <c r="E621" s="172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3" t="s">
        <v>254</v>
      </c>
      <c r="B622" s="173"/>
      <c r="C622" s="173"/>
      <c r="D622" s="173"/>
      <c r="E622" s="173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2" t="s">
        <v>265</v>
      </c>
      <c r="B635" s="172"/>
      <c r="C635" s="172"/>
      <c r="D635" s="172"/>
      <c r="E635" s="172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2" t="s">
        <v>268</v>
      </c>
      <c r="B648" s="172"/>
      <c r="C648" s="172"/>
      <c r="D648" s="172"/>
      <c r="E648" s="172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3" t="s">
        <v>254</v>
      </c>
      <c r="B649" s="173"/>
      <c r="C649" s="173"/>
      <c r="D649" s="173"/>
      <c r="E649" s="173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2" t="s">
        <v>265</v>
      </c>
      <c r="B662" s="172"/>
      <c r="C662" s="172"/>
      <c r="D662" s="172"/>
      <c r="E662" s="172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2" t="s">
        <v>268</v>
      </c>
      <c r="B675" s="172"/>
      <c r="C675" s="172"/>
      <c r="D675" s="172"/>
      <c r="E675" s="172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3" t="s">
        <v>254</v>
      </c>
      <c r="B676" s="173"/>
      <c r="C676" s="173"/>
      <c r="D676" s="173"/>
      <c r="E676" s="173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2" t="s">
        <v>265</v>
      </c>
      <c r="B689" s="172"/>
      <c r="C689" s="172"/>
      <c r="D689" s="172"/>
      <c r="E689" s="172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2" t="s">
        <v>268</v>
      </c>
      <c r="B702" s="172"/>
      <c r="C702" s="172"/>
      <c r="D702" s="172"/>
      <c r="E702" s="172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3" t="s">
        <v>254</v>
      </c>
      <c r="B703" s="173"/>
      <c r="C703" s="173"/>
      <c r="D703" s="173"/>
      <c r="E703" s="173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2" t="s">
        <v>265</v>
      </c>
      <c r="B716" s="172"/>
      <c r="C716" s="172"/>
      <c r="D716" s="172"/>
      <c r="E716" s="172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2" t="s">
        <v>268</v>
      </c>
      <c r="B729" s="172"/>
      <c r="C729" s="172"/>
      <c r="D729" s="172"/>
      <c r="E729" s="172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3" t="s">
        <v>254</v>
      </c>
      <c r="B730" s="173"/>
      <c r="C730" s="173"/>
      <c r="D730" s="173"/>
      <c r="E730" s="173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2" t="s">
        <v>265</v>
      </c>
      <c r="B743" s="172"/>
      <c r="C743" s="172"/>
      <c r="D743" s="172"/>
      <c r="E743" s="172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77" t="s">
        <v>264</v>
      </c>
      <c r="F744" s="78">
        <v>18</v>
      </c>
      <c r="G744" s="79">
        <f t="shared" ref="G744:G755" si="160">IF(F744="","",IF(E744="PC 17",F744*4.2,IF(E744="PC 19",F744*5,IF(E744="CB",F744*35,""))))</f>
        <v>90</v>
      </c>
      <c r="H744" s="76" t="s">
        <v>29</v>
      </c>
      <c r="I744" s="76" t="s">
        <v>32</v>
      </c>
      <c r="J744" s="76" t="s">
        <v>157</v>
      </c>
      <c r="K744" s="80">
        <v>0.91041666666666665</v>
      </c>
      <c r="L744" s="80">
        <v>0.97361111111111109</v>
      </c>
      <c r="M744" s="81">
        <f t="shared" ref="M744:M755" ca="1" si="161">IFERROR(IF(K744="","",IF(L744="",MOD(NOW()-K744,1),IF(L744&gt;=K744,L744-K744,L744+1-K744))),"")</f>
        <v>6.3194444444444442E-2</v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76" t="s">
        <v>54</v>
      </c>
      <c r="D745" s="90" t="s">
        <v>31</v>
      </c>
      <c r="E745" s="90" t="s">
        <v>264</v>
      </c>
      <c r="F745" s="78">
        <v>40</v>
      </c>
      <c r="G745" s="84">
        <f t="shared" si="160"/>
        <v>200</v>
      </c>
      <c r="H745" s="85" t="s">
        <v>28</v>
      </c>
      <c r="I745" s="85" t="s">
        <v>32</v>
      </c>
      <c r="J745" s="85" t="s">
        <v>77</v>
      </c>
      <c r="K745" s="80">
        <v>6.25E-2</v>
      </c>
      <c r="L745" s="80">
        <v>0.13055555555555556</v>
      </c>
      <c r="M745" s="86">
        <f t="shared" ca="1" si="161"/>
        <v>6.8055555555555564E-2</v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 t="s">
        <v>54</v>
      </c>
      <c r="D746" s="77" t="s">
        <v>31</v>
      </c>
      <c r="E746" s="77" t="s">
        <v>264</v>
      </c>
      <c r="F746" s="78">
        <v>40</v>
      </c>
      <c r="G746" s="79">
        <f t="shared" si="160"/>
        <v>200</v>
      </c>
      <c r="H746" s="76" t="s">
        <v>27</v>
      </c>
      <c r="I746" s="76" t="s">
        <v>32</v>
      </c>
      <c r="J746" s="76" t="s">
        <v>142</v>
      </c>
      <c r="K746" s="80">
        <v>0.15277777777777779</v>
      </c>
      <c r="L746" s="80">
        <v>0.16527777777777777</v>
      </c>
      <c r="M746" s="81">
        <f t="shared" ca="1" si="161"/>
        <v>1.2499999999999983E-2</v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76" t="s">
        <v>54</v>
      </c>
      <c r="D747" s="90" t="s">
        <v>31</v>
      </c>
      <c r="E747" s="90" t="s">
        <v>264</v>
      </c>
      <c r="F747" s="78">
        <v>0</v>
      </c>
      <c r="G747" s="84">
        <f t="shared" si="160"/>
        <v>0</v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 t="s">
        <v>54</v>
      </c>
      <c r="D748" s="77" t="s">
        <v>31</v>
      </c>
      <c r="E748" s="77" t="s">
        <v>264</v>
      </c>
      <c r="F748" s="78">
        <v>30</v>
      </c>
      <c r="G748" s="79">
        <f t="shared" si="160"/>
        <v>150</v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76" t="s">
        <v>54</v>
      </c>
      <c r="D749" s="90" t="s">
        <v>31</v>
      </c>
      <c r="E749" s="90" t="s">
        <v>264</v>
      </c>
      <c r="F749" s="78">
        <v>28</v>
      </c>
      <c r="G749" s="84">
        <f t="shared" si="160"/>
        <v>140</v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 t="s">
        <v>54</v>
      </c>
      <c r="D750" s="77" t="s">
        <v>31</v>
      </c>
      <c r="E750" s="77" t="s">
        <v>264</v>
      </c>
      <c r="F750" s="78">
        <v>0</v>
      </c>
      <c r="G750" s="79">
        <f t="shared" si="160"/>
        <v>0</v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76" t="s">
        <v>54</v>
      </c>
      <c r="D751" s="90" t="s">
        <v>31</v>
      </c>
      <c r="E751" s="90" t="s">
        <v>264</v>
      </c>
      <c r="F751" s="78">
        <v>0</v>
      </c>
      <c r="G751" s="84">
        <f t="shared" si="160"/>
        <v>0</v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 t="s">
        <v>54</v>
      </c>
      <c r="D752" s="77" t="s">
        <v>31</v>
      </c>
      <c r="E752" s="77" t="s">
        <v>264</v>
      </c>
      <c r="F752" s="78">
        <v>0</v>
      </c>
      <c r="G752" s="79">
        <f t="shared" si="160"/>
        <v>0</v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76" t="s">
        <v>54</v>
      </c>
      <c r="D753" s="90" t="s">
        <v>31</v>
      </c>
      <c r="E753" s="90" t="s">
        <v>264</v>
      </c>
      <c r="F753" s="78">
        <v>40</v>
      </c>
      <c r="G753" s="84">
        <f t="shared" si="160"/>
        <v>200</v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 t="s">
        <v>54</v>
      </c>
      <c r="D754" s="77" t="s">
        <v>31</v>
      </c>
      <c r="E754" s="77" t="s">
        <v>264</v>
      </c>
      <c r="F754" s="78">
        <v>40</v>
      </c>
      <c r="G754" s="79">
        <f t="shared" si="160"/>
        <v>200</v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 t="s">
        <v>54</v>
      </c>
      <c r="D755" s="90" t="s">
        <v>31</v>
      </c>
      <c r="E755" s="90" t="s">
        <v>264</v>
      </c>
      <c r="F755" s="78">
        <v>6</v>
      </c>
      <c r="G755" s="84">
        <f t="shared" si="160"/>
        <v>30</v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2" t="s">
        <v>268</v>
      </c>
      <c r="B756" s="172"/>
      <c r="C756" s="172"/>
      <c r="D756" s="172"/>
      <c r="E756" s="172"/>
      <c r="F756" s="2">
        <f>SUM(F744:F755)</f>
        <v>242</v>
      </c>
      <c r="G756" s="2">
        <f>SUM(G744:G755)</f>
        <v>1210</v>
      </c>
      <c r="H756" s="87"/>
      <c r="I756" s="87"/>
      <c r="J756" s="87"/>
      <c r="K756" s="87"/>
      <c r="L756" s="87"/>
      <c r="M756" s="88">
        <f ca="1">IFERROR(SUM(M744:M755),"")</f>
        <v>0.14374999999999999</v>
      </c>
      <c r="N756" s="2" t="s">
        <v>266</v>
      </c>
      <c r="O756" s="89">
        <v>1306680</v>
      </c>
    </row>
    <row r="757" spans="1:15" ht="18" customHeight="1">
      <c r="A757" s="173" t="s">
        <v>254</v>
      </c>
      <c r="B757" s="173"/>
      <c r="C757" s="173"/>
      <c r="D757" s="173"/>
      <c r="E757" s="173"/>
      <c r="F757" s="1">
        <f>F743+F756</f>
        <v>610</v>
      </c>
      <c r="G757" s="1">
        <f>G743+G756</f>
        <v>3050</v>
      </c>
      <c r="H757" s="91"/>
      <c r="I757" s="91"/>
      <c r="J757" s="91"/>
      <c r="K757" s="91"/>
      <c r="L757" s="91"/>
      <c r="M757" s="92">
        <f ca="1">IFERROR(M743+M756,"")</f>
        <v>0.21944444444444455</v>
      </c>
      <c r="N757" s="1" t="s">
        <v>269</v>
      </c>
      <c r="O757" s="97">
        <f>IFERROR(O743+O756,"")</f>
        <v>4225330</v>
      </c>
    </row>
    <row r="758" spans="1:15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77" t="s">
        <v>264</v>
      </c>
      <c r="F758" s="78">
        <v>30</v>
      </c>
      <c r="G758" s="79">
        <f t="shared" ref="G758:G769" si="163">IF(F758="","",IF(E758="PC 17",F758*4.2,IF(E758="PC 19",F758*5,IF(E758="CB",F758*35,""))))</f>
        <v>150</v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76" t="s">
        <v>38</v>
      </c>
      <c r="D759" s="90" t="s">
        <v>31</v>
      </c>
      <c r="E759" s="90" t="s">
        <v>264</v>
      </c>
      <c r="F759" s="78">
        <v>30</v>
      </c>
      <c r="G759" s="84">
        <f>IF(F759="","",IF(E759="PC 17",F759*4.2,IF(E759="PC 19",F759*5,IF(E759="CB",F759*35,""))))</f>
        <v>150</v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 t="s">
        <v>38</v>
      </c>
      <c r="D760" s="77" t="s">
        <v>31</v>
      </c>
      <c r="E760" s="77" t="s">
        <v>264</v>
      </c>
      <c r="F760" s="78">
        <v>35</v>
      </c>
      <c r="G760" s="79">
        <f>IF(F760="","",IF(E760="PC 17",F760*4.2,IF(E760="PC 19",F760*5,IF(E760="CB",F760*35,""))))</f>
        <v>175</v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76" t="s">
        <v>38</v>
      </c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 t="s">
        <v>38</v>
      </c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76" t="s">
        <v>38</v>
      </c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 t="s">
        <v>38</v>
      </c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76" t="s">
        <v>38</v>
      </c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 t="s">
        <v>38</v>
      </c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76" t="s">
        <v>38</v>
      </c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 t="s">
        <v>38</v>
      </c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76" t="s">
        <v>38</v>
      </c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2" t="s">
        <v>265</v>
      </c>
      <c r="B770" s="172"/>
      <c r="C770" s="172"/>
      <c r="D770" s="172"/>
      <c r="E770" s="172"/>
      <c r="F770" s="2">
        <f>SUM(F758:F769)</f>
        <v>95</v>
      </c>
      <c r="G770" s="2">
        <f>SUM(G758:G769)</f>
        <v>475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2" t="s">
        <v>268</v>
      </c>
      <c r="B783" s="172"/>
      <c r="C783" s="172"/>
      <c r="D783" s="172"/>
      <c r="E783" s="17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3" t="s">
        <v>254</v>
      </c>
      <c r="B784" s="173"/>
      <c r="C784" s="173"/>
      <c r="D784" s="173"/>
      <c r="E784" s="173"/>
      <c r="F784" s="1">
        <f>F770+F783</f>
        <v>95</v>
      </c>
      <c r="G784" s="1">
        <f>G770+G783</f>
        <v>475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2" t="s">
        <v>265</v>
      </c>
      <c r="B797" s="172"/>
      <c r="C797" s="172"/>
      <c r="D797" s="172"/>
      <c r="E797" s="17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2" t="s">
        <v>268</v>
      </c>
      <c r="B810" s="172"/>
      <c r="C810" s="172"/>
      <c r="D810" s="172"/>
      <c r="E810" s="17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3" t="s">
        <v>254</v>
      </c>
      <c r="B811" s="173"/>
      <c r="C811" s="173"/>
      <c r="D811" s="173"/>
      <c r="E811" s="17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2" t="s">
        <v>265</v>
      </c>
      <c r="B824" s="172"/>
      <c r="C824" s="172"/>
      <c r="D824" s="172"/>
      <c r="E824" s="17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2" t="s">
        <v>268</v>
      </c>
      <c r="B837" s="172"/>
      <c r="C837" s="172"/>
      <c r="D837" s="172"/>
      <c r="E837" s="17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3" t="s">
        <v>254</v>
      </c>
      <c r="B838" s="173"/>
      <c r="C838" s="173"/>
      <c r="D838" s="173"/>
      <c r="E838" s="17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39" activePane="bottomLeft" state="frozen"/>
      <selection pane="bottomLeft" activeCell="N762" sqref="N762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0.30027719907229766</v>
      </c>
      <c r="R53" s="95" t="s">
        <v>328</v>
      </c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0.43916608796118539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0.5238883101834082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44.051368421052636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18.501574736842105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58.735157894736837</v>
      </c>
      <c r="I732" s="109">
        <f>IFERROR(IF($D732="","",VLOOKUP($D732,Cadastro!$C$4:$G$20,5,FALSE())),"")</f>
        <v>0.6</v>
      </c>
      <c r="J732" s="110">
        <f t="shared" si="216"/>
        <v>24.668766315789473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73.418947368421058</v>
      </c>
      <c r="I733" s="109">
        <f>IFERROR(IF($D733="","",VLOOKUP($D733,Cadastro!$C$4:$G$20,5,FALSE())),"")</f>
        <v>0.6</v>
      </c>
      <c r="J733" s="110">
        <f t="shared" si="216"/>
        <v>30.83595789473684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40.380421052631583</v>
      </c>
      <c r="I734" s="109">
        <f>IFERROR(IF($D734="","",VLOOKUP($D734,Cadastro!$C$4:$G$20,5,FALSE())),"")</f>
        <v>0.6</v>
      </c>
      <c r="J734" s="110">
        <f t="shared" si="216"/>
        <v>16.959776842105263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73.418947368421058</v>
      </c>
      <c r="I735" s="109">
        <f>IFERROR(IF($D735="","",VLOOKUP($D735,Cadastro!$C$4:$G$20,5,FALSE())),"")</f>
        <v>0.6</v>
      </c>
      <c r="J735" s="110">
        <f t="shared" si="216"/>
        <v>30.83595789473684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172.53452631578946</v>
      </c>
      <c r="I736" s="109">
        <f>IFERROR(IF($D736="","",VLOOKUP($D736,Cadastro!$C$4:$G$20,5,FALSE())),"")</f>
        <v>0.6</v>
      </c>
      <c r="J736" s="110">
        <f t="shared" si="216"/>
        <v>72.464501052631576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110.12842105263157</v>
      </c>
      <c r="I737" s="109">
        <f>IFERROR(IF($D737="","",VLOOKUP($D737,Cadastro!$C$4:$G$20,5,FALSE())),"")</f>
        <v>0.6</v>
      </c>
      <c r="J737" s="110">
        <f t="shared" si="216"/>
        <v>46.253936842105254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18.354736842105265</v>
      </c>
      <c r="I738" s="109">
        <f>IFERROR(IF($D738="","",VLOOKUP($D738,Cadastro!$C$4:$G$20,5,FALSE())),"")</f>
        <v>0.6</v>
      </c>
      <c r="J738" s="110">
        <f t="shared" si="216"/>
        <v>7.7089894736842099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29.367578947368418</v>
      </c>
      <c r="I739" s="109">
        <f>IFERROR(IF($D739="","",VLOOKUP($D739,Cadastro!$C$4:$G$20,5,FALSE())),"")</f>
        <v>0.6</v>
      </c>
      <c r="J739" s="110">
        <f t="shared" si="216"/>
        <v>12.334383157894736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36.709473684210529</v>
      </c>
      <c r="I740" s="109">
        <f>IFERROR(IF($D740="","",VLOOKUP($D740,Cadastro!$C$4:$G$20,5,FALSE())),"")</f>
        <v>0.6</v>
      </c>
      <c r="J740" s="110">
        <f t="shared" si="216"/>
        <v>15.41797894736842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40.380421052631583</v>
      </c>
      <c r="I741" s="109">
        <f>IFERROR(IF($D741="","",VLOOKUP($D741,Cadastro!$C$4:$G$20,5,FALSE())),"")</f>
        <v>0.6</v>
      </c>
      <c r="J741" s="110">
        <f t="shared" si="216"/>
        <v>16.959776842105263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6"/>
        <v>0</v>
      </c>
      <c r="K742" s="79">
        <f t="shared" si="217"/>
        <v>0</v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190</v>
      </c>
      <c r="H743" s="114">
        <f>IFERROR(SUM(H731:H742),"")</f>
        <v>697.4799999999999</v>
      </c>
      <c r="I743" s="116"/>
      <c r="J743" s="117">
        <f>IFERROR(SUM(J731:J742),"")</f>
        <v>292.94159999999994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>
        <v>697480</v>
      </c>
      <c r="T743" s="118">
        <f>IFERROR(J743,"")</f>
        <v>292.94159999999994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9</v>
      </c>
      <c r="H744" s="120">
        <f>IFERROR(IF($G744="","",$G744*$S$756/$G$756/Cadastro!$E$33),"")</f>
        <v>39.28208633093525</v>
      </c>
      <c r="I744" s="121">
        <f>IFERROR(IF($D744="","",VLOOKUP($D744,Cadastro!$C$4:$G$20,5,FALSE())),"")</f>
        <v>0.6</v>
      </c>
      <c r="J744" s="122">
        <f t="shared" ref="J744:J755" si="220">IFERROR(IF($H744="","",$H744*$F744*$I744),"")</f>
        <v>16.498476258992802</v>
      </c>
      <c r="K744" s="79">
        <f t="shared" ref="K744:K755" si="221">IF(G744="","",IF(E744="PC 17",G744*4.2,IF(E744="PC 19",G744*5,IF(E744="CB",G744*24,""))))</f>
        <v>37.800000000000004</v>
      </c>
      <c r="L744" s="76" t="s">
        <v>28</v>
      </c>
      <c r="M744" s="76" t="s">
        <v>172</v>
      </c>
      <c r="N744" s="76" t="s">
        <v>36</v>
      </c>
      <c r="O744" s="80">
        <v>0.98263888888888884</v>
      </c>
      <c r="P744" s="80">
        <v>1.3888888888888888E-2</v>
      </c>
      <c r="Q744" s="81">
        <f t="shared" ref="Q744:Q755" ca="1" si="222">IFERROR(IF(O744="","",IF(P744="",MOD(NOW()-O744,1),IF(P744&gt;=O744,P744-O744,P744+1-O744))),"")</f>
        <v>3.125E-2</v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12</v>
      </c>
      <c r="H745" s="107">
        <f>IFERROR(IF($G745="","",$G745*$S$756/$G$756/Cadastro!$E$33),"")</f>
        <v>52.37611510791367</v>
      </c>
      <c r="I745" s="109">
        <f>IFERROR(IF($D745="","",VLOOKUP($D745,Cadastro!$C$4:$G$20,5,FALSE())),"")</f>
        <v>0.6</v>
      </c>
      <c r="J745" s="110">
        <f t="shared" si="220"/>
        <v>21.997968345323738</v>
      </c>
      <c r="K745" s="84">
        <f t="shared" si="221"/>
        <v>50.400000000000006</v>
      </c>
      <c r="L745" s="85" t="s">
        <v>29</v>
      </c>
      <c r="M745" s="85" t="s">
        <v>134</v>
      </c>
      <c r="N745" s="85" t="s">
        <v>124</v>
      </c>
      <c r="O745" s="80">
        <v>0.98611111111111116</v>
      </c>
      <c r="P745" s="80">
        <v>1.6666666666666666E-2</v>
      </c>
      <c r="Q745" s="86">
        <f t="shared" ca="1" si="222"/>
        <v>3.0555555555555447E-2</v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16</v>
      </c>
      <c r="H746" s="107">
        <f>IFERROR(IF($G746="","",$G746*$S$756/$G$756/Cadastro!$E$33),"")</f>
        <v>69.834820143884897</v>
      </c>
      <c r="I746" s="109">
        <f>IFERROR(IF($D746="","",VLOOKUP($D746,Cadastro!$C$4:$G$20,5,FALSE())),"")</f>
        <v>0.6</v>
      </c>
      <c r="J746" s="110">
        <f t="shared" si="220"/>
        <v>29.330624460431654</v>
      </c>
      <c r="K746" s="79">
        <f t="shared" si="221"/>
        <v>67.2</v>
      </c>
      <c r="L746" s="76" t="s">
        <v>27</v>
      </c>
      <c r="M746" s="76" t="s">
        <v>150</v>
      </c>
      <c r="N746" s="76" t="s">
        <v>228</v>
      </c>
      <c r="O746" s="80">
        <v>7.0833333333333331E-2</v>
      </c>
      <c r="P746" s="80">
        <v>9.0277777777777776E-2</v>
      </c>
      <c r="Q746" s="81">
        <f t="shared" ca="1" si="222"/>
        <v>1.9444444444444445E-2</v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14</v>
      </c>
      <c r="H747" s="107">
        <f>IFERROR(IF($G747="","",$G747*$S$756/$G$756/Cadastro!$E$33),"")</f>
        <v>61.105467625899287</v>
      </c>
      <c r="I747" s="109">
        <f>IFERROR(IF($D747="","",VLOOKUP($D747,Cadastro!$C$4:$G$20,5,FALSE())),"")</f>
        <v>0.6</v>
      </c>
      <c r="J747" s="110">
        <f t="shared" si="220"/>
        <v>25.664296402877699</v>
      </c>
      <c r="K747" s="84">
        <f t="shared" si="221"/>
        <v>58.800000000000004</v>
      </c>
      <c r="L747" s="85" t="s">
        <v>29</v>
      </c>
      <c r="M747" s="85"/>
      <c r="N747" s="85" t="s">
        <v>143</v>
      </c>
      <c r="O747" s="80">
        <v>0.13819444444444445</v>
      </c>
      <c r="P747" s="80"/>
      <c r="Q747" s="86">
        <f t="shared" ca="1" si="222"/>
        <v>0.28361053240951151</v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23</v>
      </c>
      <c r="H748" s="107">
        <f>IFERROR(IF($G748="","",$G748*$S$756/$G$756/Cadastro!$E$33),"")</f>
        <v>100.38755395683452</v>
      </c>
      <c r="I748" s="109">
        <f>IFERROR(IF($D748="","",VLOOKUP($D748,Cadastro!$C$4:$G$20,5,FALSE())),"")</f>
        <v>0.6</v>
      </c>
      <c r="J748" s="110">
        <f t="shared" si="220"/>
        <v>42.162772661870498</v>
      </c>
      <c r="K748" s="79">
        <f t="shared" si="221"/>
        <v>96.600000000000009</v>
      </c>
      <c r="L748" s="76" t="s">
        <v>26</v>
      </c>
      <c r="M748" s="76"/>
      <c r="N748" s="76" t="s">
        <v>34</v>
      </c>
      <c r="O748" s="80">
        <v>0.24791666666666667</v>
      </c>
      <c r="P748" s="80">
        <v>0.25694444444444442</v>
      </c>
      <c r="Q748" s="81">
        <f t="shared" ca="1" si="222"/>
        <v>9.0277777777777457E-3</v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9</v>
      </c>
      <c r="H749" s="107">
        <f>IFERROR(IF($G749="","",$G749*$S$756/$G$756/Cadastro!$E$33),"")</f>
        <v>39.28208633093525</v>
      </c>
      <c r="I749" s="109">
        <f>IFERROR(IF($D749="","",VLOOKUP($D749,Cadastro!$C$4:$G$20,5,FALSE())),"")</f>
        <v>0.6</v>
      </c>
      <c r="J749" s="110">
        <f t="shared" si="220"/>
        <v>16.498476258992802</v>
      </c>
      <c r="K749" s="84">
        <f t="shared" si="221"/>
        <v>37.800000000000004</v>
      </c>
      <c r="L749" s="85" t="s">
        <v>28</v>
      </c>
      <c r="M749" s="85" t="s">
        <v>48</v>
      </c>
      <c r="N749" s="85" t="s">
        <v>36</v>
      </c>
      <c r="O749" s="80">
        <v>0.26527777777777778</v>
      </c>
      <c r="P749" s="80">
        <v>0.28263888888888888</v>
      </c>
      <c r="Q749" s="86">
        <f t="shared" ca="1" si="222"/>
        <v>1.7361111111111105E-2</v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11</v>
      </c>
      <c r="H750" s="107">
        <f>IFERROR(IF($G750="","",$G750*$S$756/$G$756/Cadastro!$E$33),"")</f>
        <v>48.011438848920868</v>
      </c>
      <c r="I750" s="109">
        <f>IFERROR(IF($D750="","",VLOOKUP($D750,Cadastro!$C$4:$G$20,5,FALSE())),"")</f>
        <v>0.6</v>
      </c>
      <c r="J750" s="110">
        <f t="shared" si="220"/>
        <v>20.164804316546764</v>
      </c>
      <c r="K750" s="79">
        <f t="shared" si="221"/>
        <v>46.2</v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12</v>
      </c>
      <c r="H751" s="107">
        <f>IFERROR(IF($G751="","",$G751*$S$756/$G$756/Cadastro!$E$33),"")</f>
        <v>52.37611510791367</v>
      </c>
      <c r="I751" s="109">
        <f>IFERROR(IF($D751="","",VLOOKUP($D751,Cadastro!$C$4:$G$20,5,FALSE())),"")</f>
        <v>0.6</v>
      </c>
      <c r="J751" s="110">
        <f t="shared" si="220"/>
        <v>21.997968345323738</v>
      </c>
      <c r="K751" s="84">
        <f t="shared" si="221"/>
        <v>50.400000000000006</v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8</v>
      </c>
      <c r="H752" s="107">
        <f>IFERROR(IF($G752="","",$G752*$S$756/$G$756/Cadastro!$E$33),"")</f>
        <v>34.917410071942449</v>
      </c>
      <c r="I752" s="109">
        <f>IFERROR(IF($D752="","",VLOOKUP($D752,Cadastro!$C$4:$G$20,5,FALSE())),"")</f>
        <v>0.6</v>
      </c>
      <c r="J752" s="110">
        <f t="shared" si="220"/>
        <v>14.665312230215827</v>
      </c>
      <c r="K752" s="79">
        <f t="shared" si="221"/>
        <v>33.6</v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11</v>
      </c>
      <c r="H753" s="107">
        <f>IFERROR(IF($G753="","",$G753*$S$756/$G$756/Cadastro!$E$33),"")</f>
        <v>48.011438848920868</v>
      </c>
      <c r="I753" s="109">
        <f>IFERROR(IF($D753="","",VLOOKUP($D753,Cadastro!$C$4:$G$20,5,FALSE())),"")</f>
        <v>0.6</v>
      </c>
      <c r="J753" s="110">
        <f t="shared" si="220"/>
        <v>20.164804316546764</v>
      </c>
      <c r="K753" s="84">
        <f t="shared" si="221"/>
        <v>46.2</v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10</v>
      </c>
      <c r="H754" s="107">
        <f>IFERROR(IF($G754="","",$G754*$S$756/$G$756/Cadastro!$E$33),"")</f>
        <v>43.646762589928059</v>
      </c>
      <c r="I754" s="109">
        <f>IFERROR(IF($D754="","",VLOOKUP($D754,Cadastro!$C$4:$G$20,5,FALSE())),"")</f>
        <v>0.6</v>
      </c>
      <c r="J754" s="110">
        <f t="shared" si="220"/>
        <v>18.331640287769783</v>
      </c>
      <c r="K754" s="79">
        <f t="shared" si="221"/>
        <v>42</v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4</v>
      </c>
      <c r="H755" s="111">
        <f>IFERROR(IF($G755="","",$G755*$S$756/$G$756/Cadastro!$E$33),"")</f>
        <v>17.458705035971224</v>
      </c>
      <c r="I755" s="112">
        <f>IFERROR(IF($D755="","",VLOOKUP($D755,Cadastro!$C$4:$G$20,5,FALSE())),"")</f>
        <v>0.6</v>
      </c>
      <c r="J755" s="113">
        <f t="shared" si="220"/>
        <v>7.3326561151079135</v>
      </c>
      <c r="K755" s="84">
        <f t="shared" si="221"/>
        <v>16.8</v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139</v>
      </c>
      <c r="H756" s="124">
        <f>IFERROR(SUM(H744:H755),"")</f>
        <v>606.69000000000005</v>
      </c>
      <c r="I756" s="125"/>
      <c r="J756" s="126">
        <f>IFERROR(SUM(J744:J755),"")</f>
        <v>254.80979999999994</v>
      </c>
      <c r="K756" s="2">
        <f>SUM(K744:K755)</f>
        <v>583.80000000000007</v>
      </c>
      <c r="L756" s="87"/>
      <c r="M756" s="87"/>
      <c r="N756" s="87"/>
      <c r="O756" s="87"/>
      <c r="P756" s="87"/>
      <c r="Q756" s="88">
        <f ca="1">IFERROR(SUM(Q744:Q755),"")</f>
        <v>0.39124942129840024</v>
      </c>
      <c r="R756" s="2" t="s">
        <v>266</v>
      </c>
      <c r="S756" s="89">
        <v>606690</v>
      </c>
      <c r="T756" s="118">
        <f>IFERROR(J756,"")</f>
        <v>254.80979999999994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329</v>
      </c>
      <c r="H757" s="127">
        <f>IFERROR(H743+H756,"")</f>
        <v>1304.17</v>
      </c>
      <c r="I757" s="129"/>
      <c r="J757" s="130">
        <f>IFERROR(J743+J756,"")</f>
        <v>547.75139999999988</v>
      </c>
      <c r="K757" s="1">
        <f>K743+K756</f>
        <v>1381.8000000000002</v>
      </c>
      <c r="L757" s="91"/>
      <c r="M757" s="91"/>
      <c r="N757" s="91"/>
      <c r="O757" s="91"/>
      <c r="P757" s="91"/>
      <c r="Q757" s="92">
        <f ca="1">IFERROR(Q743+Q756,"")</f>
        <v>0.49472164352062231</v>
      </c>
      <c r="R757" s="1" t="s">
        <v>269</v>
      </c>
      <c r="S757" s="97">
        <f>IFERROR(S743+S756,"")</f>
        <v>1304170</v>
      </c>
      <c r="T757" s="137">
        <f>IFERROR(J757,"")</f>
        <v>547.75139999999988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0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4">IFERROR(IF($H758="","",$H758*$F758*$I758),"")</f>
        <v>0</v>
      </c>
      <c r="K758" s="79">
        <f t="shared" ref="K758:K769" si="225">IF(G758="","",IF(E758="PC 17",G758*4.2,IF(E758="PC 19",G758*5,IF(E758="CB",G758*24,""))))</f>
        <v>0</v>
      </c>
      <c r="L758" s="76" t="s">
        <v>25</v>
      </c>
      <c r="M758" s="76" t="s">
        <v>138</v>
      </c>
      <c r="N758" s="76" t="s">
        <v>96</v>
      </c>
      <c r="O758" s="80">
        <v>0.2986111111111111</v>
      </c>
      <c r="P758" s="80">
        <v>0.38819444444444445</v>
      </c>
      <c r="Q758" s="81">
        <f t="shared" ref="Q758:Q769" ca="1" si="226">IFERROR(IF(O758="","",IF(P758="",MOD(NOW()-O758,1),IF(P758&gt;=O758,P758-O758,P758+1-O758))),"")</f>
        <v>8.9583333333333348E-2</v>
      </c>
      <c r="R758" s="95" t="s">
        <v>341</v>
      </c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3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4"/>
        <v>0</v>
      </c>
      <c r="K759" s="84">
        <f t="shared" si="225"/>
        <v>12.600000000000001</v>
      </c>
      <c r="L759" s="85" t="s">
        <v>29</v>
      </c>
      <c r="M759" s="85" t="s">
        <v>138</v>
      </c>
      <c r="N759" s="85" t="s">
        <v>124</v>
      </c>
      <c r="O759" s="80">
        <v>0.39305555555555555</v>
      </c>
      <c r="P759" s="80">
        <v>0.40138888888888891</v>
      </c>
      <c r="Q759" s="86">
        <f t="shared" ca="1" si="226"/>
        <v>8.3333333333333592E-3</v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3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12.600000000000001</v>
      </c>
      <c r="L770" s="87"/>
      <c r="M770" s="87"/>
      <c r="N770" s="87"/>
      <c r="O770" s="87"/>
      <c r="P770" s="87"/>
      <c r="Q770" s="88">
        <f ca="1">IFERROR(SUM(Q758:Q769),"")</f>
        <v>9.7916666666666707E-2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3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12.600000000000001</v>
      </c>
      <c r="L784" s="91"/>
      <c r="M784" s="91"/>
      <c r="N784" s="91"/>
      <c r="O784" s="91"/>
      <c r="P784" s="91"/>
      <c r="Q784" s="92">
        <f ca="1">IFERROR(Q770+Q783,"")</f>
        <v>9.7916666666666707E-2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31" activePane="bottomLeft" state="frozen"/>
      <selection pane="bottomLeft" activeCell="P760" sqref="P760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2" t="s">
        <v>265</v>
      </c>
      <c r="B149" s="182"/>
      <c r="C149" s="182"/>
      <c r="D149" s="182"/>
      <c r="E149" s="182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2" t="s">
        <v>265</v>
      </c>
      <c r="B365" s="182"/>
      <c r="C365" s="182"/>
      <c r="D365" s="182"/>
      <c r="E365" s="182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46.978571428571428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9.865499999999999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32.884999999999998</v>
      </c>
      <c r="I732" s="109">
        <f>IFERROR(IF($D732="","",VLOOKUP($D732,Cadastro!$C$4:$G$20,5,FALSE())),"")</f>
        <v>0.6</v>
      </c>
      <c r="J732" s="110">
        <f t="shared" si="213"/>
        <v>6.9058499999999992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23.489285714285714</v>
      </c>
      <c r="I733" s="109">
        <f>IFERROR(IF($D733="","",VLOOKUP($D733,Cadastro!$C$4:$G$20,5,FALSE())),"")</f>
        <v>0.6</v>
      </c>
      <c r="J733" s="110">
        <f t="shared" si="213"/>
        <v>4.9327499999999995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 t="s">
        <v>378</v>
      </c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28.187142857142859</v>
      </c>
      <c r="I734" s="109">
        <f>IFERROR(IF($D734="","",VLOOKUP($D734,Cadastro!$C$4:$G$20,5,FALSE())),"")</f>
        <v>0.6</v>
      </c>
      <c r="J734" s="110">
        <f t="shared" si="213"/>
        <v>5.9193000000000007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28.187142857142859</v>
      </c>
      <c r="I735" s="109">
        <f>IFERROR(IF($D735="","",VLOOKUP($D735,Cadastro!$C$4:$G$20,5,FALSE())),"")</f>
        <v>0.6</v>
      </c>
      <c r="J735" s="110">
        <f t="shared" si="213"/>
        <v>5.9193000000000007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23.489285714285714</v>
      </c>
      <c r="I736" s="109">
        <f>IFERROR(IF($D736="","",VLOOKUP($D736,Cadastro!$C$4:$G$20,5,FALSE())),"")</f>
        <v>0.6</v>
      </c>
      <c r="J736" s="110">
        <f t="shared" si="213"/>
        <v>4.9327499999999995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28.187142857142859</v>
      </c>
      <c r="I737" s="109">
        <f>IFERROR(IF($D737="","",VLOOKUP($D737,Cadastro!$C$4:$G$20,5,FALSE())),"")</f>
        <v>0.6</v>
      </c>
      <c r="J737" s="110">
        <f t="shared" si="213"/>
        <v>5.9193000000000007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37.582857142857144</v>
      </c>
      <c r="I738" s="109">
        <f>IFERROR(IF($D738="","",VLOOKUP($D738,Cadastro!$C$4:$G$20,5,FALSE())),"")</f>
        <v>0.6</v>
      </c>
      <c r="J738" s="110">
        <f t="shared" si="213"/>
        <v>7.8923999999999994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23.489285714285714</v>
      </c>
      <c r="I739" s="109">
        <f>IFERROR(IF($D739="","",VLOOKUP($D739,Cadastro!$C$4:$G$20,5,FALSE())),"")</f>
        <v>0.6</v>
      </c>
      <c r="J739" s="110">
        <f t="shared" si="213"/>
        <v>4.9327499999999995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23.489285714285714</v>
      </c>
      <c r="I740" s="109">
        <f>IFERROR(IF($D740="","",VLOOKUP($D740,Cadastro!$C$4:$G$20,5,FALSE())),"")</f>
        <v>0.6</v>
      </c>
      <c r="J740" s="110">
        <f t="shared" si="213"/>
        <v>9.865499999999999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32.884999999999998</v>
      </c>
      <c r="I741" s="109">
        <f>IFERROR(IF($D741="","",VLOOKUP($D741,Cadastro!$C$4:$G$20,5,FALSE())),"")</f>
        <v>0.6</v>
      </c>
      <c r="J741" s="110">
        <f t="shared" si="213"/>
        <v>13.811699999999998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3"/>
        <v>0</v>
      </c>
      <c r="K742" s="79">
        <f t="shared" si="214"/>
        <v>0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70</v>
      </c>
      <c r="H743" s="114">
        <f>IFERROR(SUM(H731:H742),"")</f>
        <v>328.84999999999997</v>
      </c>
      <c r="I743" s="116"/>
      <c r="J743" s="117">
        <f>IFERROR(SUM(J731:J742),"")</f>
        <v>80.897099999999995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>
        <v>328850</v>
      </c>
      <c r="T743" s="118">
        <f>IFERROR(J743,"")</f>
        <v>80.897099999999995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6</v>
      </c>
      <c r="H744" s="120">
        <f>IFERROR(IF($G744="","",$G744*$S$756/$G$756/Cadastro!$E$33),"")</f>
        <v>29.032105263157892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12.193484210526313</v>
      </c>
      <c r="K744" s="79">
        <f t="shared" ref="K744:K755" si="218">IF(G744="","",IF(E744="PC 17",G744*4.2,IF(E744="PC 19",G744*5,IF(E744="CB",G744*24,""))))</f>
        <v>25.200000000000003</v>
      </c>
      <c r="L744" s="76" t="s">
        <v>28</v>
      </c>
      <c r="M744" s="76" t="s">
        <v>56</v>
      </c>
      <c r="N744" s="76" t="s">
        <v>36</v>
      </c>
      <c r="O744" s="80">
        <v>6.458333333333334E-2</v>
      </c>
      <c r="P744" s="80">
        <v>7.7777777777777779E-2</v>
      </c>
      <c r="Q744" s="81">
        <f t="shared" ref="Q744:Q755" ca="1" si="219">IFERROR(IF(O744="","",IF(P744="",MOD(NOW()-O744,1),IF(P744&gt;=O744,P744-O744,P744+1-O744))),"")</f>
        <v>1.3194444444444439E-2</v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11</v>
      </c>
      <c r="H745" s="107">
        <f>IFERROR(IF($G745="","",$G745*$S$756/$G$756/Cadastro!$E$33),"")</f>
        <v>53.225526315789473</v>
      </c>
      <c r="I745" s="109">
        <f>IFERROR(IF($D745="","",VLOOKUP($D745,Cadastro!$C$4:$G$20,5,FALSE())),"")</f>
        <v>0.6</v>
      </c>
      <c r="J745" s="110">
        <f t="shared" si="217"/>
        <v>22.354721052631575</v>
      </c>
      <c r="K745" s="84">
        <f t="shared" si="218"/>
        <v>46.2</v>
      </c>
      <c r="L745" s="85" t="s">
        <v>27</v>
      </c>
      <c r="M745" s="85" t="s">
        <v>150</v>
      </c>
      <c r="N745" s="85" t="s">
        <v>228</v>
      </c>
      <c r="O745" s="80">
        <v>7.8472222222222221E-2</v>
      </c>
      <c r="P745" s="80">
        <v>9.0277777777777776E-2</v>
      </c>
      <c r="Q745" s="86">
        <f t="shared" ca="1" si="219"/>
        <v>1.1805555555555555E-2</v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14</v>
      </c>
      <c r="H746" s="107">
        <f>IFERROR(IF($G746="","",$G746*$S$756/$G$756/Cadastro!$E$33),"")</f>
        <v>67.741578947368424</v>
      </c>
      <c r="I746" s="109">
        <f>IFERROR(IF($D746="","",VLOOKUP($D746,Cadastro!$C$4:$G$20,5,FALSE())),"")</f>
        <v>0.6</v>
      </c>
      <c r="J746" s="110">
        <f t="shared" si="217"/>
        <v>28.451463157894736</v>
      </c>
      <c r="K746" s="79">
        <f t="shared" si="218"/>
        <v>58.800000000000004</v>
      </c>
      <c r="L746" s="76" t="s">
        <v>26</v>
      </c>
      <c r="M746" s="76"/>
      <c r="N746" s="76" t="s">
        <v>34</v>
      </c>
      <c r="O746" s="80">
        <v>0.24791666666666667</v>
      </c>
      <c r="P746" s="80">
        <v>0.25694444444444442</v>
      </c>
      <c r="Q746" s="81">
        <f t="shared" ca="1" si="219"/>
        <v>9.0277777777777457E-3</v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13</v>
      </c>
      <c r="H747" s="107">
        <f>IFERROR(IF($G747="","",$G747*$S$756/$G$756/Cadastro!$E$33),"")</f>
        <v>62.902894736842107</v>
      </c>
      <c r="I747" s="109">
        <f>IFERROR(IF($D747="","",VLOOKUP($D747,Cadastro!$C$4:$G$20,5,FALSE())),"")</f>
        <v>0.6</v>
      </c>
      <c r="J747" s="110">
        <f t="shared" si="217"/>
        <v>26.419215789473682</v>
      </c>
      <c r="K747" s="84">
        <f t="shared" si="218"/>
        <v>54.6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43.548157894736839</v>
      </c>
      <c r="I748" s="109">
        <f>IFERROR(IF($D748="","",VLOOKUP($D748,Cadastro!$C$4:$G$20,5,FALSE())),"")</f>
        <v>0.6</v>
      </c>
      <c r="J748" s="110">
        <f t="shared" si="217"/>
        <v>18.290226315789472</v>
      </c>
      <c r="K748" s="79">
        <f t="shared" si="218"/>
        <v>37.800000000000004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11</v>
      </c>
      <c r="H749" s="107">
        <f>IFERROR(IF($G749="","",$G749*$S$756/$G$756/Cadastro!$E$33),"")</f>
        <v>53.225526315789473</v>
      </c>
      <c r="I749" s="109">
        <f>IFERROR(IF($D749="","",VLOOKUP($D749,Cadastro!$C$4:$G$20,5,FALSE())),"")</f>
        <v>0.6</v>
      </c>
      <c r="J749" s="110">
        <f t="shared" si="217"/>
        <v>22.354721052631575</v>
      </c>
      <c r="K749" s="84">
        <f t="shared" si="218"/>
        <v>46.2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5</v>
      </c>
      <c r="H750" s="107">
        <f>IFERROR(IF($G750="","",$G750*$S$756/$G$756/Cadastro!$E$33),"")</f>
        <v>24.193421052631582</v>
      </c>
      <c r="I750" s="109">
        <f>IFERROR(IF($D750="","",VLOOKUP($D750,Cadastro!$C$4:$G$20,5,FALSE())),"")</f>
        <v>0.6</v>
      </c>
      <c r="J750" s="110">
        <f t="shared" si="217"/>
        <v>10.161236842105263</v>
      </c>
      <c r="K750" s="79">
        <f t="shared" si="218"/>
        <v>21</v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11</v>
      </c>
      <c r="H751" s="107">
        <f>IFERROR(IF($G751="","",$G751*$S$756/$G$756/Cadastro!$E$33),"")</f>
        <v>53.225526315789473</v>
      </c>
      <c r="I751" s="109">
        <f>IFERROR(IF($D751="","",VLOOKUP($D751,Cadastro!$C$4:$G$20,5,FALSE())),"")</f>
        <v>0.6</v>
      </c>
      <c r="J751" s="110">
        <f t="shared" si="217"/>
        <v>22.354721052631575</v>
      </c>
      <c r="K751" s="84">
        <f t="shared" si="218"/>
        <v>46.2</v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10</v>
      </c>
      <c r="H752" s="107">
        <f>IFERROR(IF($G752="","",$G752*$S$756/$G$756/Cadastro!$E$33),"")</f>
        <v>48.386842105263163</v>
      </c>
      <c r="I752" s="109">
        <f>IFERROR(IF($D752="","",VLOOKUP($D752,Cadastro!$C$4:$G$20,5,FALSE())),"")</f>
        <v>0.6</v>
      </c>
      <c r="J752" s="110">
        <f t="shared" si="217"/>
        <v>20.322473684210525</v>
      </c>
      <c r="K752" s="79">
        <f t="shared" si="218"/>
        <v>42</v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7</v>
      </c>
      <c r="H753" s="107">
        <f>IFERROR(IF($G753="","",$G753*$S$756/$G$756/Cadastro!$E$33),"")</f>
        <v>33.870789473684212</v>
      </c>
      <c r="I753" s="109">
        <f>IFERROR(IF($D753="","",VLOOKUP($D753,Cadastro!$C$4:$G$20,5,FALSE())),"")</f>
        <v>0.6</v>
      </c>
      <c r="J753" s="110">
        <f t="shared" si="217"/>
        <v>14.225731578947368</v>
      </c>
      <c r="K753" s="84">
        <f t="shared" si="218"/>
        <v>29.400000000000002</v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11</v>
      </c>
      <c r="H754" s="107">
        <f>IFERROR(IF($G754="","",$G754*$S$756/$G$756/Cadastro!$E$33),"")</f>
        <v>53.225526315789473</v>
      </c>
      <c r="I754" s="109">
        <f>IFERROR(IF($D754="","",VLOOKUP($D754,Cadastro!$C$4:$G$20,5,FALSE())),"")</f>
        <v>0.6</v>
      </c>
      <c r="J754" s="110">
        <f t="shared" si="217"/>
        <v>22.354721052631575</v>
      </c>
      <c r="K754" s="79">
        <f t="shared" si="218"/>
        <v>46.2</v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6</v>
      </c>
      <c r="H755" s="111">
        <f>IFERROR(IF($G755="","",$G755*$S$756/$G$756/Cadastro!$E$33),"")</f>
        <v>29.032105263157892</v>
      </c>
      <c r="I755" s="112">
        <f>IFERROR(IF($D755="","",VLOOKUP($D755,Cadastro!$C$4:$G$20,5,FALSE())),"")</f>
        <v>0.6</v>
      </c>
      <c r="J755" s="113">
        <f t="shared" si="217"/>
        <v>12.193484210526313</v>
      </c>
      <c r="K755" s="84">
        <f t="shared" si="218"/>
        <v>25.200000000000003</v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114</v>
      </c>
      <c r="H756" s="124">
        <f>IFERROR(SUM(H744:H755),"")</f>
        <v>551.61</v>
      </c>
      <c r="I756" s="125"/>
      <c r="J756" s="126">
        <f>IFERROR(SUM(J744:J755),"")</f>
        <v>231.67619999999999</v>
      </c>
      <c r="K756" s="2">
        <f>SUM(K744:K755)</f>
        <v>478.79999999999995</v>
      </c>
      <c r="L756" s="87"/>
      <c r="M756" s="87"/>
      <c r="N756" s="87"/>
      <c r="O756" s="87"/>
      <c r="P756" s="87"/>
      <c r="Q756" s="88">
        <f ca="1">IFERROR(SUM(Q744:Q755),"")</f>
        <v>3.402777777777774E-2</v>
      </c>
      <c r="R756" s="2" t="s">
        <v>266</v>
      </c>
      <c r="S756" s="89">
        <v>551610</v>
      </c>
      <c r="T756" s="118">
        <f>IFERROR(J756,"")</f>
        <v>231.67619999999999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184</v>
      </c>
      <c r="H757" s="127">
        <f>IFERROR(H743+H756,"")</f>
        <v>880.46</v>
      </c>
      <c r="I757" s="129"/>
      <c r="J757" s="130">
        <f>IFERROR(J743+J756,"")</f>
        <v>312.57330000000002</v>
      </c>
      <c r="K757" s="1">
        <f>K743+K756</f>
        <v>772.8</v>
      </c>
      <c r="L757" s="91"/>
      <c r="M757" s="91"/>
      <c r="N757" s="91"/>
      <c r="O757" s="91"/>
      <c r="P757" s="91"/>
      <c r="Q757" s="92">
        <f ca="1">IFERROR(Q743+Q756,"")</f>
        <v>0.11527777777777767</v>
      </c>
      <c r="R757" s="1" t="s">
        <v>269</v>
      </c>
      <c r="S757" s="97">
        <f>IFERROR(S743+S756,"")</f>
        <v>880460</v>
      </c>
      <c r="T757" s="137">
        <f>IFERROR(J757,"")</f>
        <v>312.57330000000002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5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1">IFERROR(IF($H758="","",$H758*$F758*$I758),"")</f>
        <v>0</v>
      </c>
      <c r="K758" s="79">
        <f t="shared" ref="K758:K769" si="222">IF(G758="","",IF(E758="PC 17",G758*4.2,IF(E758="PC 19",G758*5,IF(E758="CB",G758*24,""))))</f>
        <v>21</v>
      </c>
      <c r="L758" s="76" t="s">
        <v>29</v>
      </c>
      <c r="M758" s="76" t="s">
        <v>134</v>
      </c>
      <c r="N758" s="76" t="s">
        <v>124</v>
      </c>
      <c r="O758" s="80">
        <v>0.31388888888888888</v>
      </c>
      <c r="P758" s="80">
        <v>0.34791666666666665</v>
      </c>
      <c r="Q758" s="81">
        <f t="shared" ref="Q758:Q769" ca="1" si="223">IFERROR(IF(O758="","",IF(P758="",MOD(NOW()-O758,1),IF(P758&gt;=O758,P758-O758,P758+1-O758))),"")</f>
        <v>3.4027777777777768E-2</v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4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1"/>
        <v>0</v>
      </c>
      <c r="K759" s="84">
        <f t="shared" si="222"/>
        <v>16.8</v>
      </c>
      <c r="L759" s="85" t="s">
        <v>29</v>
      </c>
      <c r="M759" s="85" t="s">
        <v>56</v>
      </c>
      <c r="N759" s="85" t="s">
        <v>60</v>
      </c>
      <c r="O759" s="80">
        <v>0.41319444444444442</v>
      </c>
      <c r="P759" s="80">
        <v>0.41875000000000001</v>
      </c>
      <c r="Q759" s="86">
        <f t="shared" ca="1" si="223"/>
        <v>5.5555555555555913E-3</v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 t="s">
        <v>38</v>
      </c>
      <c r="D760" s="77" t="s">
        <v>61</v>
      </c>
      <c r="E760" s="106" t="s">
        <v>279</v>
      </c>
      <c r="F760" s="107">
        <f>IFERROR(IF($D760="","",VLOOKUP($D760,Cadastro!$C$4:$E$20,3,FALSE())),"")</f>
        <v>0.35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 t="s">
        <v>38</v>
      </c>
      <c r="D761" s="90" t="s">
        <v>61</v>
      </c>
      <c r="E761" s="119" t="s">
        <v>279</v>
      </c>
      <c r="F761" s="107">
        <f>IFERROR(IF($D761="","",VLOOKUP($D761,Cadastro!$C$4:$E$20,3,FALSE())),"")</f>
        <v>0.35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 t="s">
        <v>38</v>
      </c>
      <c r="D762" s="77" t="s">
        <v>61</v>
      </c>
      <c r="E762" s="106" t="s">
        <v>279</v>
      </c>
      <c r="F762" s="107">
        <f>IFERROR(IF($D762="","",VLOOKUP($D762,Cadastro!$C$4:$E$20,3,FALSE())),"")</f>
        <v>0.35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 t="s">
        <v>38</v>
      </c>
      <c r="D763" s="90" t="s">
        <v>61</v>
      </c>
      <c r="E763" s="119" t="s">
        <v>279</v>
      </c>
      <c r="F763" s="107">
        <f>IFERROR(IF($D763="","",VLOOKUP($D763,Cadastro!$C$4:$E$20,3,FALSE())),"")</f>
        <v>0.35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9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37.799999999999997</v>
      </c>
      <c r="L770" s="87"/>
      <c r="M770" s="87"/>
      <c r="N770" s="87"/>
      <c r="O770" s="87"/>
      <c r="P770" s="87"/>
      <c r="Q770" s="88">
        <f ca="1">IFERROR(SUM(Q758:Q769),"")</f>
        <v>3.9583333333333359E-2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9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37.799999999999997</v>
      </c>
      <c r="L784" s="91"/>
      <c r="M784" s="91"/>
      <c r="N784" s="91"/>
      <c r="O784" s="91"/>
      <c r="P784" s="91"/>
      <c r="Q784" s="92">
        <f ca="1">IFERROR(Q770+Q783,"")</f>
        <v>3.9583333333333359E-2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44" activePane="bottomLeft" state="frozen"/>
      <selection pane="bottomLeft" activeCell="O760" sqref="O760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2" t="s">
        <v>265</v>
      </c>
      <c r="B14" s="182"/>
      <c r="C14" s="182"/>
      <c r="D14" s="182"/>
      <c r="E14" s="182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2" t="s">
        <v>268</v>
      </c>
      <c r="B27" s="182"/>
      <c r="C27" s="182"/>
      <c r="D27" s="182"/>
      <c r="E27" s="182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1" t="s">
        <v>254</v>
      </c>
      <c r="B28" s="181"/>
      <c r="C28" s="181"/>
      <c r="D28" s="181"/>
      <c r="E28" s="181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2" t="s">
        <v>265</v>
      </c>
      <c r="B41" s="182"/>
      <c r="C41" s="182"/>
      <c r="D41" s="182"/>
      <c r="E41" s="182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2" t="s">
        <v>268</v>
      </c>
      <c r="B54" s="182"/>
      <c r="C54" s="182"/>
      <c r="D54" s="182"/>
      <c r="E54" s="182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1" t="s">
        <v>254</v>
      </c>
      <c r="B55" s="181"/>
      <c r="C55" s="181"/>
      <c r="D55" s="181"/>
      <c r="E55" s="181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2" t="s">
        <v>265</v>
      </c>
      <c r="B68" s="182"/>
      <c r="C68" s="182"/>
      <c r="D68" s="182"/>
      <c r="E68" s="182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2" t="s">
        <v>268</v>
      </c>
      <c r="B81" s="182"/>
      <c r="C81" s="182"/>
      <c r="D81" s="182"/>
      <c r="E81" s="182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1" t="s">
        <v>254</v>
      </c>
      <c r="B82" s="181"/>
      <c r="C82" s="181"/>
      <c r="D82" s="181"/>
      <c r="E82" s="181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2" t="s">
        <v>265</v>
      </c>
      <c r="B95" s="182"/>
      <c r="C95" s="182"/>
      <c r="D95" s="182"/>
      <c r="E95" s="182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2" t="s">
        <v>268</v>
      </c>
      <c r="B108" s="182"/>
      <c r="C108" s="182"/>
      <c r="D108" s="182"/>
      <c r="E108" s="182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1" t="s">
        <v>254</v>
      </c>
      <c r="B109" s="181"/>
      <c r="C109" s="181"/>
      <c r="D109" s="181"/>
      <c r="E109" s="181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2" t="s">
        <v>265</v>
      </c>
      <c r="B122" s="182"/>
      <c r="C122" s="182"/>
      <c r="D122" s="182"/>
      <c r="E122" s="182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2" t="s">
        <v>268</v>
      </c>
      <c r="B135" s="182"/>
      <c r="C135" s="182"/>
      <c r="D135" s="182"/>
      <c r="E135" s="182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1" t="s">
        <v>254</v>
      </c>
      <c r="B136" s="181"/>
      <c r="C136" s="181"/>
      <c r="D136" s="181"/>
      <c r="E136" s="181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2" t="s">
        <v>268</v>
      </c>
      <c r="B162" s="182"/>
      <c r="C162" s="182"/>
      <c r="D162" s="182"/>
      <c r="E162" s="182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1" t="s">
        <v>254</v>
      </c>
      <c r="B163" s="181"/>
      <c r="C163" s="181"/>
      <c r="D163" s="181"/>
      <c r="E163" s="181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2" t="s">
        <v>265</v>
      </c>
      <c r="B176" s="182"/>
      <c r="C176" s="182"/>
      <c r="D176" s="182"/>
      <c r="E176" s="182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2" t="s">
        <v>268</v>
      </c>
      <c r="B189" s="182"/>
      <c r="C189" s="182"/>
      <c r="D189" s="182"/>
      <c r="E189" s="182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1" t="s">
        <v>254</v>
      </c>
      <c r="B190" s="181"/>
      <c r="C190" s="181"/>
      <c r="D190" s="181"/>
      <c r="E190" s="181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2" t="s">
        <v>265</v>
      </c>
      <c r="B203" s="182"/>
      <c r="C203" s="182"/>
      <c r="D203" s="182"/>
      <c r="E203" s="182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2" t="s">
        <v>268</v>
      </c>
      <c r="B216" s="182"/>
      <c r="C216" s="182"/>
      <c r="D216" s="182"/>
      <c r="E216" s="182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1" t="s">
        <v>254</v>
      </c>
      <c r="B217" s="181"/>
      <c r="C217" s="181"/>
      <c r="D217" s="181"/>
      <c r="E217" s="181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2" t="s">
        <v>265</v>
      </c>
      <c r="B230" s="182"/>
      <c r="C230" s="182"/>
      <c r="D230" s="182"/>
      <c r="E230" s="182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2" t="s">
        <v>268</v>
      </c>
      <c r="B243" s="182"/>
      <c r="C243" s="182"/>
      <c r="D243" s="182"/>
      <c r="E243" s="182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1" t="s">
        <v>254</v>
      </c>
      <c r="B244" s="181"/>
      <c r="C244" s="181"/>
      <c r="D244" s="181"/>
      <c r="E244" s="181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2" t="s">
        <v>265</v>
      </c>
      <c r="B257" s="182"/>
      <c r="C257" s="182"/>
      <c r="D257" s="182"/>
      <c r="E257" s="182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2" t="s">
        <v>268</v>
      </c>
      <c r="B270" s="182"/>
      <c r="C270" s="182"/>
      <c r="D270" s="182"/>
      <c r="E270" s="182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1" t="s">
        <v>254</v>
      </c>
      <c r="B271" s="181"/>
      <c r="C271" s="181"/>
      <c r="D271" s="181"/>
      <c r="E271" s="181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2" t="s">
        <v>265</v>
      </c>
      <c r="B284" s="182"/>
      <c r="C284" s="182"/>
      <c r="D284" s="182"/>
      <c r="E284" s="182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2" t="s">
        <v>268</v>
      </c>
      <c r="B297" s="182"/>
      <c r="C297" s="182"/>
      <c r="D297" s="182"/>
      <c r="E297" s="182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1" t="s">
        <v>254</v>
      </c>
      <c r="B298" s="181"/>
      <c r="C298" s="181"/>
      <c r="D298" s="181"/>
      <c r="E298" s="181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2" t="s">
        <v>265</v>
      </c>
      <c r="B311" s="182"/>
      <c r="C311" s="182"/>
      <c r="D311" s="182"/>
      <c r="E311" s="182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2" t="s">
        <v>268</v>
      </c>
      <c r="B324" s="182"/>
      <c r="C324" s="182"/>
      <c r="D324" s="182"/>
      <c r="E324" s="182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1" t="s">
        <v>254</v>
      </c>
      <c r="B325" s="181"/>
      <c r="C325" s="181"/>
      <c r="D325" s="181"/>
      <c r="E325" s="181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2" t="s">
        <v>265</v>
      </c>
      <c r="B338" s="182"/>
      <c r="C338" s="182"/>
      <c r="D338" s="182"/>
      <c r="E338" s="182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2" t="s">
        <v>268</v>
      </c>
      <c r="B351" s="182"/>
      <c r="C351" s="182"/>
      <c r="D351" s="182"/>
      <c r="E351" s="182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1" t="s">
        <v>254</v>
      </c>
      <c r="B352" s="181"/>
      <c r="C352" s="181"/>
      <c r="D352" s="181"/>
      <c r="E352" s="181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2" t="s">
        <v>268</v>
      </c>
      <c r="B378" s="182"/>
      <c r="C378" s="182"/>
      <c r="D378" s="182"/>
      <c r="E378" s="182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1" t="s">
        <v>254</v>
      </c>
      <c r="B379" s="181"/>
      <c r="C379" s="181"/>
      <c r="D379" s="181"/>
      <c r="E379" s="181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2" t="s">
        <v>265</v>
      </c>
      <c r="B392" s="182"/>
      <c r="C392" s="182"/>
      <c r="D392" s="182"/>
      <c r="E392" s="182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2" t="s">
        <v>268</v>
      </c>
      <c r="B405" s="182"/>
      <c r="C405" s="182"/>
      <c r="D405" s="182"/>
      <c r="E405" s="182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1" t="s">
        <v>254</v>
      </c>
      <c r="B406" s="181"/>
      <c r="C406" s="181"/>
      <c r="D406" s="181"/>
      <c r="E406" s="181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2" t="s">
        <v>265</v>
      </c>
      <c r="B419" s="182"/>
      <c r="C419" s="182"/>
      <c r="D419" s="182"/>
      <c r="E419" s="182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2" t="s">
        <v>268</v>
      </c>
      <c r="B432" s="182"/>
      <c r="C432" s="182"/>
      <c r="D432" s="182"/>
      <c r="E432" s="182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1" t="s">
        <v>254</v>
      </c>
      <c r="B433" s="181"/>
      <c r="C433" s="181"/>
      <c r="D433" s="181"/>
      <c r="E433" s="181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2" t="s">
        <v>265</v>
      </c>
      <c r="B446" s="182"/>
      <c r="C446" s="182"/>
      <c r="D446" s="182"/>
      <c r="E446" s="182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2" t="s">
        <v>268</v>
      </c>
      <c r="B459" s="182"/>
      <c r="C459" s="182"/>
      <c r="D459" s="182"/>
      <c r="E459" s="182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1" t="s">
        <v>254</v>
      </c>
      <c r="B460" s="181"/>
      <c r="C460" s="181"/>
      <c r="D460" s="181"/>
      <c r="E460" s="181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2" t="s">
        <v>265</v>
      </c>
      <c r="B473" s="182"/>
      <c r="C473" s="182"/>
      <c r="D473" s="182"/>
      <c r="E473" s="182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2" t="s">
        <v>268</v>
      </c>
      <c r="B486" s="182"/>
      <c r="C486" s="182"/>
      <c r="D486" s="182"/>
      <c r="E486" s="182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1" t="s">
        <v>254</v>
      </c>
      <c r="B487" s="181"/>
      <c r="C487" s="181"/>
      <c r="D487" s="181"/>
      <c r="E487" s="181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2" t="s">
        <v>265</v>
      </c>
      <c r="B500" s="182"/>
      <c r="C500" s="182"/>
      <c r="D500" s="182"/>
      <c r="E500" s="182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2" t="s">
        <v>268</v>
      </c>
      <c r="B513" s="182"/>
      <c r="C513" s="182"/>
      <c r="D513" s="182"/>
      <c r="E513" s="182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1" t="s">
        <v>254</v>
      </c>
      <c r="B514" s="181"/>
      <c r="C514" s="181"/>
      <c r="D514" s="181"/>
      <c r="E514" s="181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2" t="s">
        <v>265</v>
      </c>
      <c r="B527" s="182"/>
      <c r="C527" s="182"/>
      <c r="D527" s="182"/>
      <c r="E527" s="182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2" t="s">
        <v>268</v>
      </c>
      <c r="B540" s="182"/>
      <c r="C540" s="182"/>
      <c r="D540" s="182"/>
      <c r="E540" s="182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1" t="s">
        <v>254</v>
      </c>
      <c r="B541" s="181"/>
      <c r="C541" s="181"/>
      <c r="D541" s="181"/>
      <c r="E541" s="181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2" t="s">
        <v>265</v>
      </c>
      <c r="B554" s="182"/>
      <c r="C554" s="182"/>
      <c r="D554" s="182"/>
      <c r="E554" s="182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2" t="s">
        <v>268</v>
      </c>
      <c r="B567" s="182"/>
      <c r="C567" s="182"/>
      <c r="D567" s="182"/>
      <c r="E567" s="182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1" t="s">
        <v>254</v>
      </c>
      <c r="B568" s="181"/>
      <c r="C568" s="181"/>
      <c r="D568" s="181"/>
      <c r="E568" s="181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2" t="s">
        <v>265</v>
      </c>
      <c r="B581" s="182"/>
      <c r="C581" s="182"/>
      <c r="D581" s="182"/>
      <c r="E581" s="182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2" t="s">
        <v>268</v>
      </c>
      <c r="B594" s="182"/>
      <c r="C594" s="182"/>
      <c r="D594" s="182"/>
      <c r="E594" s="182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1" t="s">
        <v>254</v>
      </c>
      <c r="B595" s="181"/>
      <c r="C595" s="181"/>
      <c r="D595" s="181"/>
      <c r="E595" s="181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2" t="s">
        <v>265</v>
      </c>
      <c r="B608" s="182"/>
      <c r="C608" s="182"/>
      <c r="D608" s="182"/>
      <c r="E608" s="182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2" t="s">
        <v>268</v>
      </c>
      <c r="B621" s="182"/>
      <c r="C621" s="182"/>
      <c r="D621" s="182"/>
      <c r="E621" s="182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1" t="s">
        <v>254</v>
      </c>
      <c r="B622" s="181"/>
      <c r="C622" s="181"/>
      <c r="D622" s="181"/>
      <c r="E622" s="181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2" t="s">
        <v>265</v>
      </c>
      <c r="B635" s="182"/>
      <c r="C635" s="182"/>
      <c r="D635" s="182"/>
      <c r="E635" s="182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2" t="s">
        <v>268</v>
      </c>
      <c r="B648" s="182"/>
      <c r="C648" s="182"/>
      <c r="D648" s="182"/>
      <c r="E648" s="182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1" t="s">
        <v>254</v>
      </c>
      <c r="B649" s="181"/>
      <c r="C649" s="181"/>
      <c r="D649" s="181"/>
      <c r="E649" s="181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2" t="s">
        <v>265</v>
      </c>
      <c r="B662" s="182"/>
      <c r="C662" s="182"/>
      <c r="D662" s="182"/>
      <c r="E662" s="182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2" t="s">
        <v>268</v>
      </c>
      <c r="B675" s="182"/>
      <c r="C675" s="182"/>
      <c r="D675" s="182"/>
      <c r="E675" s="182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1" t="s">
        <v>254</v>
      </c>
      <c r="B676" s="181"/>
      <c r="C676" s="181"/>
      <c r="D676" s="181"/>
      <c r="E676" s="181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2" t="s">
        <v>265</v>
      </c>
      <c r="B689" s="182"/>
      <c r="C689" s="182"/>
      <c r="D689" s="182"/>
      <c r="E689" s="182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2" t="s">
        <v>268</v>
      </c>
      <c r="B702" s="182"/>
      <c r="C702" s="182"/>
      <c r="D702" s="182"/>
      <c r="E702" s="182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1" t="s">
        <v>254</v>
      </c>
      <c r="B703" s="181"/>
      <c r="C703" s="181"/>
      <c r="D703" s="181"/>
      <c r="E703" s="181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2" t="s">
        <v>265</v>
      </c>
      <c r="B716" s="182"/>
      <c r="C716" s="182"/>
      <c r="D716" s="182"/>
      <c r="E716" s="182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2" t="s">
        <v>268</v>
      </c>
      <c r="B729" s="182"/>
      <c r="C729" s="182"/>
      <c r="D729" s="182"/>
      <c r="E729" s="182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1" t="s">
        <v>254</v>
      </c>
      <c r="B730" s="181"/>
      <c r="C730" s="181"/>
      <c r="D730" s="181"/>
      <c r="E730" s="181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102.17653179190752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42.914143352601158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53.521040462427742</v>
      </c>
      <c r="I732" s="109">
        <f>IFERROR(IF($D732="","",VLOOKUP($D732,Cadastro!$C$4:$G$20,5,FALSE())),"")</f>
        <v>0.6</v>
      </c>
      <c r="J732" s="110">
        <f t="shared" si="215"/>
        <v>22.478836994219652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97.310982658959531</v>
      </c>
      <c r="I733" s="109">
        <f>IFERROR(IF($D733="","",VLOOKUP($D733,Cadastro!$C$4:$G$20,5,FALSE())),"")</f>
        <v>0.6</v>
      </c>
      <c r="J733" s="110">
        <f t="shared" si="215"/>
        <v>40.870612716762999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121.63872832369943</v>
      </c>
      <c r="I734" s="109">
        <f>IFERROR(IF($D734="","",VLOOKUP($D734,Cadastro!$C$4:$G$20,5,FALSE())),"")</f>
        <v>0.6</v>
      </c>
      <c r="J734" s="110">
        <f t="shared" si="215"/>
        <v>51.088265895953761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97.310982658959531</v>
      </c>
      <c r="I735" s="109">
        <f>IFERROR(IF($D735="","",VLOOKUP($D735,Cadastro!$C$4:$G$20,5,FALSE())),"")</f>
        <v>0.6</v>
      </c>
      <c r="J735" s="110">
        <f t="shared" si="215"/>
        <v>40.870612716762999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29.193294797687859</v>
      </c>
      <c r="I736" s="109">
        <f>IFERROR(IF($D736="","",VLOOKUP($D736,Cadastro!$C$4:$G$20,5,FALSE())),"")</f>
        <v>0.6</v>
      </c>
      <c r="J736" s="110">
        <f t="shared" si="215"/>
        <v>12.261183815028899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68.117687861271676</v>
      </c>
      <c r="I737" s="109">
        <f>IFERROR(IF($D737="","",VLOOKUP($D737,Cadastro!$C$4:$G$20,5,FALSE())),"")</f>
        <v>0.6</v>
      </c>
      <c r="J737" s="110">
        <f t="shared" si="215"/>
        <v>28.609428901734102</v>
      </c>
      <c r="K737" s="84">
        <f t="shared" si="216"/>
        <v>58.800000000000004</v>
      </c>
      <c r="L737" s="85" t="s">
        <v>29</v>
      </c>
      <c r="M737" s="85" t="s">
        <v>62</v>
      </c>
      <c r="N737" s="85" t="s">
        <v>72</v>
      </c>
      <c r="O737" s="80">
        <v>0.76875000000000004</v>
      </c>
      <c r="P737" s="80">
        <v>0.77500000000000002</v>
      </c>
      <c r="Q737" s="86">
        <f t="shared" ca="1" si="217"/>
        <v>6.2499999999999778E-3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102.17653179190752</v>
      </c>
      <c r="I738" s="109">
        <f>IFERROR(IF($D738="","",VLOOKUP($D738,Cadastro!$C$4:$G$20,5,FALSE())),"")</f>
        <v>0.6</v>
      </c>
      <c r="J738" s="110">
        <f t="shared" si="215"/>
        <v>42.914143352601158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48.655491329479766</v>
      </c>
      <c r="I739" s="109">
        <f>IFERROR(IF($D739="","",VLOOKUP($D739,Cadastro!$C$4:$G$20,5,FALSE())),"")</f>
        <v>0.6</v>
      </c>
      <c r="J739" s="110">
        <f t="shared" si="215"/>
        <v>20.435306358381499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72.983236994219652</v>
      </c>
      <c r="I740" s="109">
        <f>IFERROR(IF($D740="","",VLOOKUP($D740,Cadastro!$C$4:$G$20,5,FALSE())),"")</f>
        <v>0.6</v>
      </c>
      <c r="J740" s="110">
        <f t="shared" si="215"/>
        <v>30.652959537572251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48.655491329479766</v>
      </c>
      <c r="I741" s="109">
        <f>IFERROR(IF($D741="","",VLOOKUP($D741,Cadastro!$C$4:$G$20,5,FALSE())),"")</f>
        <v>0.6</v>
      </c>
      <c r="J741" s="110">
        <f t="shared" si="215"/>
        <v>20.435306358381499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>
        <v>0</v>
      </c>
      <c r="H742" s="111">
        <f>IFERROR(IF($G742="","",$G742*$S$743/$G$743/Cadastro!$E$33),"")</f>
        <v>0</v>
      </c>
      <c r="I742" s="112">
        <f>IFERROR(IF($D742="","",VLOOKUP($D742,Cadastro!$C$4:$G$20,5,FALSE())),"")</f>
        <v>0.6</v>
      </c>
      <c r="J742" s="113">
        <f t="shared" si="215"/>
        <v>0</v>
      </c>
      <c r="K742" s="79">
        <f t="shared" si="216"/>
        <v>0</v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2" t="s">
        <v>265</v>
      </c>
      <c r="B743" s="182"/>
      <c r="C743" s="182"/>
      <c r="D743" s="182"/>
      <c r="E743" s="182"/>
      <c r="F743" s="114"/>
      <c r="G743" s="115">
        <f>SUM(G731:G742)</f>
        <v>173</v>
      </c>
      <c r="H743" s="114">
        <f>IFERROR(SUM(H731:H742),"")</f>
        <v>841.74</v>
      </c>
      <c r="I743" s="116"/>
      <c r="J743" s="117">
        <f>IFERROR(SUM(J731:J742),"")</f>
        <v>353.5308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7.291666666666613E-2</v>
      </c>
      <c r="R743" s="2" t="s">
        <v>266</v>
      </c>
      <c r="S743" s="89">
        <v>841740</v>
      </c>
      <c r="T743" s="118">
        <f>IFERROR(J743,"")</f>
        <v>353.5308</v>
      </c>
    </row>
    <row r="744" spans="1:20" ht="15" customHeight="1">
      <c r="A744" s="74">
        <v>46262</v>
      </c>
      <c r="B744" s="75">
        <v>0.83333333333333304</v>
      </c>
      <c r="C744" s="76" t="s">
        <v>54</v>
      </c>
      <c r="D744" s="77" t="s">
        <v>31</v>
      </c>
      <c r="E744" s="106" t="s">
        <v>279</v>
      </c>
      <c r="F744" s="120">
        <f>IFERROR(IF($D744="","",VLOOKUP($D744,Cadastro!$C$4:$E$20,3,FALSE())),"")</f>
        <v>0.7</v>
      </c>
      <c r="G744" s="108">
        <v>14</v>
      </c>
      <c r="H744" s="120">
        <f>IFERROR(IF($G744="","",$G744*$S$756/$G$756/Cadastro!$E$33),"")</f>
        <v>63.1218</v>
      </c>
      <c r="I744" s="121">
        <f>IFERROR(IF($D744="","",VLOOKUP($D744,Cadastro!$C$4:$G$20,5,FALSE())),"")</f>
        <v>0.6</v>
      </c>
      <c r="J744" s="122">
        <f t="shared" ref="J744:J755" si="219">IFERROR(IF($H744="","",$H744*$F744*$I744),"")</f>
        <v>26.511156</v>
      </c>
      <c r="K744" s="79">
        <f t="shared" ref="K744:K755" si="220">IF(G744="","",IF(E744="PC 17",G744*4.2,IF(E744="PC 19",G744*5,IF(E744="CB",G744*24,""))))</f>
        <v>58.800000000000004</v>
      </c>
      <c r="L744" s="76" t="s">
        <v>29</v>
      </c>
      <c r="M744" s="76" t="s">
        <v>62</v>
      </c>
      <c r="N744" s="76" t="s">
        <v>37</v>
      </c>
      <c r="O744" s="80">
        <v>0.83888888888888891</v>
      </c>
      <c r="P744" s="80">
        <v>0.84305555555555556</v>
      </c>
      <c r="Q744" s="81">
        <f t="shared" ref="Q744:Q755" ca="1" si="221">IFERROR(IF(O744="","",IF(P744="",MOD(NOW()-O744,1),IF(P744&gt;=O744,P744-O744,P744+1-O744))),"")</f>
        <v>4.1666666666666519E-3</v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 t="s">
        <v>54</v>
      </c>
      <c r="D745" s="90" t="s">
        <v>31</v>
      </c>
      <c r="E745" s="119" t="s">
        <v>279</v>
      </c>
      <c r="F745" s="107">
        <f>IFERROR(IF($D745="","",VLOOKUP($D745,Cadastro!$C$4:$E$20,3,FALSE())),"")</f>
        <v>0.7</v>
      </c>
      <c r="G745" s="108">
        <v>21</v>
      </c>
      <c r="H745" s="107">
        <f>IFERROR(IF($G745="","",$G745*$S$756/$G$756/Cadastro!$E$33),"")</f>
        <v>94.682699999999997</v>
      </c>
      <c r="I745" s="109">
        <f>IFERROR(IF($D745="","",VLOOKUP($D745,Cadastro!$C$4:$G$20,5,FALSE())),"")</f>
        <v>0.6</v>
      </c>
      <c r="J745" s="110">
        <f t="shared" si="219"/>
        <v>39.766734</v>
      </c>
      <c r="K745" s="84">
        <f t="shared" si="220"/>
        <v>88.2</v>
      </c>
      <c r="L745" s="85" t="s">
        <v>28</v>
      </c>
      <c r="M745" s="85" t="s">
        <v>175</v>
      </c>
      <c r="N745" s="85" t="s">
        <v>36</v>
      </c>
      <c r="O745" s="80">
        <v>0.93958333333333333</v>
      </c>
      <c r="P745" s="80">
        <v>0.96180555555555558</v>
      </c>
      <c r="Q745" s="86">
        <f t="shared" ca="1" si="221"/>
        <v>2.2222222222222254E-2</v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 t="s">
        <v>54</v>
      </c>
      <c r="D746" s="77" t="s">
        <v>31</v>
      </c>
      <c r="E746" s="106" t="s">
        <v>279</v>
      </c>
      <c r="F746" s="107">
        <f>IFERROR(IF($D746="","",VLOOKUP($D746,Cadastro!$C$4:$E$20,3,FALSE())),"")</f>
        <v>0.7</v>
      </c>
      <c r="G746" s="108">
        <v>20</v>
      </c>
      <c r="H746" s="107">
        <f>IFERROR(IF($G746="","",$G746*$S$756/$G$756/Cadastro!$E$33),"")</f>
        <v>90.174000000000007</v>
      </c>
      <c r="I746" s="109">
        <f>IFERROR(IF($D746="","",VLOOKUP($D746,Cadastro!$C$4:$G$20,5,FALSE())),"")</f>
        <v>0.6</v>
      </c>
      <c r="J746" s="110">
        <f t="shared" si="219"/>
        <v>37.873080000000002</v>
      </c>
      <c r="K746" s="79">
        <f t="shared" si="220"/>
        <v>84</v>
      </c>
      <c r="L746" s="76" t="s">
        <v>25</v>
      </c>
      <c r="M746" s="76" t="s">
        <v>175</v>
      </c>
      <c r="N746" s="76" t="s">
        <v>49</v>
      </c>
      <c r="O746" s="80">
        <v>0.96319444444444446</v>
      </c>
      <c r="P746" s="80">
        <v>0.97013888888888888</v>
      </c>
      <c r="Q746" s="81">
        <f t="shared" ca="1" si="221"/>
        <v>6.9444444444444198E-3</v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 t="s">
        <v>54</v>
      </c>
      <c r="D747" s="90" t="s">
        <v>31</v>
      </c>
      <c r="E747" s="119" t="s">
        <v>279</v>
      </c>
      <c r="F747" s="107">
        <f>IFERROR(IF($D747="","",VLOOKUP($D747,Cadastro!$C$4:$E$20,3,FALSE())),"")</f>
        <v>0.7</v>
      </c>
      <c r="G747" s="108">
        <v>11</v>
      </c>
      <c r="H747" s="107">
        <f>IFERROR(IF($G747="","",$G747*$S$756/$G$756/Cadastro!$E$33),"")</f>
        <v>49.595699999999994</v>
      </c>
      <c r="I747" s="109">
        <f>IFERROR(IF($D747="","",VLOOKUP($D747,Cadastro!$C$4:$G$20,5,FALSE())),"")</f>
        <v>0.6</v>
      </c>
      <c r="J747" s="110">
        <f t="shared" si="219"/>
        <v>20.830193999999995</v>
      </c>
      <c r="K747" s="84">
        <f t="shared" si="220"/>
        <v>46.2</v>
      </c>
      <c r="L747" s="85" t="s">
        <v>29</v>
      </c>
      <c r="M747" s="85" t="s">
        <v>62</v>
      </c>
      <c r="N747" s="85" t="s">
        <v>37</v>
      </c>
      <c r="O747" s="80">
        <v>0.97916666666666663</v>
      </c>
      <c r="P747" s="80">
        <v>0.99375000000000002</v>
      </c>
      <c r="Q747" s="86">
        <f t="shared" ca="1" si="221"/>
        <v>1.4583333333333393E-2</v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 t="s">
        <v>54</v>
      </c>
      <c r="D748" s="77" t="s">
        <v>31</v>
      </c>
      <c r="E748" s="106" t="s">
        <v>279</v>
      </c>
      <c r="F748" s="107">
        <f>IFERROR(IF($D748="","",VLOOKUP($D748,Cadastro!$C$4:$E$20,3,FALSE())),"")</f>
        <v>0.7</v>
      </c>
      <c r="G748" s="108">
        <v>9</v>
      </c>
      <c r="H748" s="107">
        <f>IFERROR(IF($G748="","",$G748*$S$756/$G$756/Cadastro!$E$33),"")</f>
        <v>40.578300000000006</v>
      </c>
      <c r="I748" s="109">
        <f>IFERROR(IF($D748="","",VLOOKUP($D748,Cadastro!$C$4:$G$20,5,FALSE())),"")</f>
        <v>0.6</v>
      </c>
      <c r="J748" s="110">
        <f t="shared" si="219"/>
        <v>17.042885999999999</v>
      </c>
      <c r="K748" s="79">
        <f t="shared" si="220"/>
        <v>37.800000000000004</v>
      </c>
      <c r="L748" s="76" t="s">
        <v>29</v>
      </c>
      <c r="M748" s="76" t="s">
        <v>67</v>
      </c>
      <c r="N748" s="76" t="s">
        <v>37</v>
      </c>
      <c r="O748" s="80">
        <v>2.0833333333333332E-2</v>
      </c>
      <c r="P748" s="80">
        <v>2.6388888888888889E-2</v>
      </c>
      <c r="Q748" s="81">
        <f t="shared" ca="1" si="221"/>
        <v>5.5555555555555566E-3</v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 t="s">
        <v>54</v>
      </c>
      <c r="D749" s="90" t="s">
        <v>31</v>
      </c>
      <c r="E749" s="119" t="s">
        <v>279</v>
      </c>
      <c r="F749" s="107">
        <f>IFERROR(IF($D749="","",VLOOKUP($D749,Cadastro!$C$4:$E$20,3,FALSE())),"")</f>
        <v>0.7</v>
      </c>
      <c r="G749" s="108">
        <v>21</v>
      </c>
      <c r="H749" s="107">
        <f>IFERROR(IF($G749="","",$G749*$S$756/$G$756/Cadastro!$E$33),"")</f>
        <v>94.682699999999997</v>
      </c>
      <c r="I749" s="109">
        <f>IFERROR(IF($D749="","",VLOOKUP($D749,Cadastro!$C$4:$G$20,5,FALSE())),"")</f>
        <v>0.6</v>
      </c>
      <c r="J749" s="110">
        <f t="shared" si="219"/>
        <v>39.766734</v>
      </c>
      <c r="K749" s="84">
        <f t="shared" si="220"/>
        <v>88.2</v>
      </c>
      <c r="L749" s="85" t="s">
        <v>29</v>
      </c>
      <c r="M749" s="85"/>
      <c r="N749" s="85" t="s">
        <v>84</v>
      </c>
      <c r="O749" s="80">
        <v>0.1388888888888889</v>
      </c>
      <c r="P749" s="80">
        <v>0.14583333333333334</v>
      </c>
      <c r="Q749" s="86">
        <f t="shared" ca="1" si="221"/>
        <v>6.9444444444444475E-3</v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 t="s">
        <v>54</v>
      </c>
      <c r="D750" s="77" t="s">
        <v>31</v>
      </c>
      <c r="E750" s="106" t="s">
        <v>279</v>
      </c>
      <c r="F750" s="107">
        <f>IFERROR(IF($D750="","",VLOOKUP($D750,Cadastro!$C$4:$E$20,3,FALSE())),"")</f>
        <v>0.7</v>
      </c>
      <c r="G750" s="108">
        <v>22</v>
      </c>
      <c r="H750" s="107">
        <f>IFERROR(IF($G750="","",$G750*$S$756/$G$756/Cadastro!$E$33),"")</f>
        <v>99.191399999999987</v>
      </c>
      <c r="I750" s="109">
        <f>IFERROR(IF($D750="","",VLOOKUP($D750,Cadastro!$C$4:$G$20,5,FALSE())),"")</f>
        <v>0.6</v>
      </c>
      <c r="J750" s="110">
        <f t="shared" si="219"/>
        <v>41.66038799999999</v>
      </c>
      <c r="K750" s="79">
        <f t="shared" si="220"/>
        <v>92.4</v>
      </c>
      <c r="L750" s="76" t="s">
        <v>28</v>
      </c>
      <c r="M750" s="76" t="s">
        <v>175</v>
      </c>
      <c r="N750" s="76" t="s">
        <v>36</v>
      </c>
      <c r="O750" s="80">
        <v>0.17777777777777778</v>
      </c>
      <c r="P750" s="80">
        <v>0.19930555555555557</v>
      </c>
      <c r="Q750" s="81">
        <f t="shared" ca="1" si="221"/>
        <v>2.1527777777777785E-2</v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 t="s">
        <v>54</v>
      </c>
      <c r="D751" s="90" t="s">
        <v>31</v>
      </c>
      <c r="E751" s="119" t="s">
        <v>279</v>
      </c>
      <c r="F751" s="107">
        <f>IFERROR(IF($D751="","",VLOOKUP($D751,Cadastro!$C$4:$E$20,3,FALSE())),"")</f>
        <v>0.7</v>
      </c>
      <c r="G751" s="108">
        <v>23</v>
      </c>
      <c r="H751" s="107">
        <f>IFERROR(IF($G751="","",$G751*$S$756/$G$756/Cadastro!$E$33),"")</f>
        <v>103.70010000000001</v>
      </c>
      <c r="I751" s="109">
        <f>IFERROR(IF($D751="","",VLOOKUP($D751,Cadastro!$C$4:$G$20,5,FALSE())),"")</f>
        <v>0.6</v>
      </c>
      <c r="J751" s="110">
        <f t="shared" si="219"/>
        <v>43.554041999999995</v>
      </c>
      <c r="K751" s="84">
        <f t="shared" si="220"/>
        <v>96.600000000000009</v>
      </c>
      <c r="L751" s="85"/>
      <c r="M751" s="85"/>
      <c r="N751" s="159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 t="s">
        <v>54</v>
      </c>
      <c r="D752" s="77" t="s">
        <v>31</v>
      </c>
      <c r="E752" s="106" t="s">
        <v>279</v>
      </c>
      <c r="F752" s="107">
        <f>IFERROR(IF($D752="","",VLOOKUP($D752,Cadastro!$C$4:$E$20,3,FALSE())),"")</f>
        <v>0.7</v>
      </c>
      <c r="G752" s="108">
        <v>14</v>
      </c>
      <c r="H752" s="107">
        <f>IFERROR(IF($G752="","",$G752*$S$756/$G$756/Cadastro!$E$33),"")</f>
        <v>63.1218</v>
      </c>
      <c r="I752" s="109">
        <f>IFERROR(IF($D752="","",VLOOKUP($D752,Cadastro!$C$4:$G$20,5,FALSE())),"")</f>
        <v>0.6</v>
      </c>
      <c r="J752" s="110">
        <f t="shared" si="219"/>
        <v>26.511156</v>
      </c>
      <c r="K752" s="79">
        <f t="shared" si="220"/>
        <v>58.800000000000004</v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 t="s">
        <v>54</v>
      </c>
      <c r="D753" s="90" t="s">
        <v>31</v>
      </c>
      <c r="E753" s="119" t="s">
        <v>279</v>
      </c>
      <c r="F753" s="107">
        <f>IFERROR(IF($D753="","",VLOOKUP($D753,Cadastro!$C$4:$E$20,3,FALSE())),"")</f>
        <v>0.7</v>
      </c>
      <c r="G753" s="108">
        <v>19</v>
      </c>
      <c r="H753" s="107">
        <f>IFERROR(IF($G753="","",$G753*$S$756/$G$756/Cadastro!$E$33),"")</f>
        <v>85.665300000000002</v>
      </c>
      <c r="I753" s="109">
        <f>IFERROR(IF($D753="","",VLOOKUP($D753,Cadastro!$C$4:$G$20,5,FALSE())),"")</f>
        <v>0.6</v>
      </c>
      <c r="J753" s="110">
        <f t="shared" si="219"/>
        <v>35.979425999999997</v>
      </c>
      <c r="K753" s="84">
        <f t="shared" si="220"/>
        <v>79.8</v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 t="s">
        <v>54</v>
      </c>
      <c r="D754" s="77" t="s">
        <v>31</v>
      </c>
      <c r="E754" s="106" t="s">
        <v>279</v>
      </c>
      <c r="F754" s="107">
        <f>IFERROR(IF($D754="","",VLOOKUP($D754,Cadastro!$C$4:$E$20,3,FALSE())),"")</f>
        <v>0.7</v>
      </c>
      <c r="G754" s="108">
        <v>14</v>
      </c>
      <c r="H754" s="107">
        <f>IFERROR(IF($G754="","",$G754*$S$756/$G$756/Cadastro!$E$33),"")</f>
        <v>63.1218</v>
      </c>
      <c r="I754" s="109">
        <f>IFERROR(IF($D754="","",VLOOKUP($D754,Cadastro!$C$4:$G$20,5,FALSE())),"")</f>
        <v>0.6</v>
      </c>
      <c r="J754" s="110">
        <f t="shared" si="219"/>
        <v>26.511156</v>
      </c>
      <c r="K754" s="79">
        <f t="shared" si="220"/>
        <v>58.800000000000004</v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 t="s">
        <v>54</v>
      </c>
      <c r="D755" s="90" t="s">
        <v>31</v>
      </c>
      <c r="E755" s="119" t="s">
        <v>279</v>
      </c>
      <c r="F755" s="111">
        <f>IFERROR(IF($D755="","",VLOOKUP($D755,Cadastro!$C$4:$E$20,3,FALSE())),"")</f>
        <v>0.7</v>
      </c>
      <c r="G755" s="108">
        <v>12</v>
      </c>
      <c r="H755" s="111">
        <f>IFERROR(IF($G755="","",$G755*$S$756/$G$756/Cadastro!$E$33),"")</f>
        <v>54.104399999999998</v>
      </c>
      <c r="I755" s="112">
        <f>IFERROR(IF($D755="","",VLOOKUP($D755,Cadastro!$C$4:$G$20,5,FALSE())),"")</f>
        <v>0.6</v>
      </c>
      <c r="J755" s="113">
        <f t="shared" si="219"/>
        <v>22.723847999999997</v>
      </c>
      <c r="K755" s="84">
        <f t="shared" si="220"/>
        <v>50.400000000000006</v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2" t="s">
        <v>268</v>
      </c>
      <c r="B756" s="182"/>
      <c r="C756" s="182"/>
      <c r="D756" s="182"/>
      <c r="E756" s="182"/>
      <c r="F756" s="124"/>
      <c r="G756" s="115">
        <f>SUM(G744:G755)</f>
        <v>200</v>
      </c>
      <c r="H756" s="124">
        <f>IFERROR(SUM(H744:H755),"")</f>
        <v>901.74</v>
      </c>
      <c r="I756" s="125"/>
      <c r="J756" s="126">
        <f>IFERROR(SUM(J744:J755),"")</f>
        <v>378.73079999999993</v>
      </c>
      <c r="K756" s="2">
        <f>SUM(K744:K755)</f>
        <v>839.99999999999989</v>
      </c>
      <c r="L756" s="87"/>
      <c r="M756" s="87"/>
      <c r="N756" s="87"/>
      <c r="O756" s="155"/>
      <c r="P756" s="155"/>
      <c r="Q756" s="88">
        <f ca="1">IFERROR(SUM(Q744:Q755),"")</f>
        <v>8.1944444444444514E-2</v>
      </c>
      <c r="R756" s="2" t="s">
        <v>266</v>
      </c>
      <c r="S756" s="89">
        <v>901740</v>
      </c>
      <c r="T756" s="118">
        <f>IFERROR(J756,"")</f>
        <v>378.73079999999993</v>
      </c>
    </row>
    <row r="757" spans="1:20" ht="18" customHeight="1">
      <c r="A757" s="181" t="s">
        <v>254</v>
      </c>
      <c r="B757" s="181"/>
      <c r="C757" s="181"/>
      <c r="D757" s="181"/>
      <c r="E757" s="181"/>
      <c r="F757" s="127"/>
      <c r="G757" s="128">
        <f>G743+G756</f>
        <v>373</v>
      </c>
      <c r="H757" s="127">
        <f>IFERROR(H743+H756,"")</f>
        <v>1743.48</v>
      </c>
      <c r="I757" s="129"/>
      <c r="J757" s="130">
        <f>IFERROR(J743+J756,"")</f>
        <v>732.26159999999993</v>
      </c>
      <c r="K757" s="1">
        <f>K743+K756</f>
        <v>1566.6</v>
      </c>
      <c r="L757" s="91"/>
      <c r="M757" s="91"/>
      <c r="N757" s="91"/>
      <c r="O757" s="156"/>
      <c r="P757" s="156"/>
      <c r="Q757" s="92">
        <f ca="1">IFERROR(Q743+Q756,"")</f>
        <v>0.15486111111111064</v>
      </c>
      <c r="R757" s="1" t="s">
        <v>269</v>
      </c>
      <c r="S757" s="97">
        <f>IFERROR(S743+S756,"")</f>
        <v>1743480</v>
      </c>
      <c r="T757" s="137">
        <f>IFERROR(J757,"")</f>
        <v>732.26159999999993</v>
      </c>
    </row>
    <row r="758" spans="1:20" ht="15" customHeight="1">
      <c r="A758" s="74">
        <v>46263</v>
      </c>
      <c r="B758" s="75">
        <v>0.33333333333333298</v>
      </c>
      <c r="C758" s="76" t="s">
        <v>38</v>
      </c>
      <c r="D758" s="77" t="s">
        <v>31</v>
      </c>
      <c r="E758" s="106" t="s">
        <v>279</v>
      </c>
      <c r="F758" s="120">
        <f>IFERROR(IF($D758="","",VLOOKUP($D758,Cadastro!$C$4:$E$20,3,FALSE())),"")</f>
        <v>0.7</v>
      </c>
      <c r="G758" s="108">
        <v>16</v>
      </c>
      <c r="H758" s="120">
        <f>IFERROR(IF($G758="","",$G758*$S$770/$G$770/Cadastro!$E$33),"")</f>
        <v>0</v>
      </c>
      <c r="I758" s="121">
        <f>IFERROR(IF($D758="","",VLOOKUP($D758,Cadastro!$C$4:$G$20,5,FALSE())),"")</f>
        <v>0.6</v>
      </c>
      <c r="J758" s="122">
        <f t="shared" ref="J758:J769" si="223">IFERROR(IF($H758="","",$H758*$F758*$I758),"")</f>
        <v>0</v>
      </c>
      <c r="K758" s="79">
        <f t="shared" ref="K758:K769" si="224">IF(G758="","",IF(E758="PC 17",G758*4.2,IF(E758="PC 19",G758*5,IF(E758="CB",G758*24,""))))</f>
        <v>67.2</v>
      </c>
      <c r="L758" s="76" t="s">
        <v>27</v>
      </c>
      <c r="M758" s="76" t="s">
        <v>67</v>
      </c>
      <c r="N758" s="76" t="s">
        <v>179</v>
      </c>
      <c r="O758" s="80">
        <v>0.31805555555555554</v>
      </c>
      <c r="P758" s="80">
        <v>0.33611111111111114</v>
      </c>
      <c r="Q758" s="81">
        <f t="shared" ref="Q758:Q769" ca="1" si="225">IFERROR(IF(O758="","",IF(P758="",MOD(NOW()-O758,1),IF(P758&gt;=O758,P758-O758,P758+1-O758))),"")</f>
        <v>1.8055555555555602E-2</v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 t="s">
        <v>38</v>
      </c>
      <c r="D759" s="90" t="s">
        <v>31</v>
      </c>
      <c r="E759" s="119" t="s">
        <v>279</v>
      </c>
      <c r="F759" s="107">
        <f>IFERROR(IF($D759="","",VLOOKUP($D759,Cadastro!$C$4:$E$20,3,FALSE())),"")</f>
        <v>0.7</v>
      </c>
      <c r="G759" s="108">
        <v>10</v>
      </c>
      <c r="H759" s="107">
        <f>IFERROR(IF($G759="","",$G759*$S$770/$G$770/Cadastro!$E$33),"")</f>
        <v>0</v>
      </c>
      <c r="I759" s="109">
        <f>IFERROR(IF($D759="","",VLOOKUP($D759,Cadastro!$C$4:$G$20,5,FALSE())),"")</f>
        <v>0.6</v>
      </c>
      <c r="J759" s="110">
        <f t="shared" si="223"/>
        <v>0</v>
      </c>
      <c r="K759" s="84">
        <f t="shared" si="224"/>
        <v>42</v>
      </c>
      <c r="L759" s="85"/>
      <c r="M759" s="85"/>
      <c r="N759" s="85"/>
      <c r="O759" s="80">
        <v>0.42152777777777778</v>
      </c>
      <c r="P759" s="80"/>
      <c r="Q759" s="86">
        <f t="shared" ca="1" si="225"/>
        <v>2.7719907666323707E-4</v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 t="s">
        <v>38</v>
      </c>
      <c r="D760" s="77" t="s">
        <v>31</v>
      </c>
      <c r="E760" s="106" t="s">
        <v>279</v>
      </c>
      <c r="F760" s="107">
        <f>IFERROR(IF($D760="","",VLOOKUP($D760,Cadastro!$C$4:$E$20,3,FALSE())),"")</f>
        <v>0.7</v>
      </c>
      <c r="G760" s="108"/>
      <c r="H760" s="107" t="str">
        <f>IFERROR(IF($G760="","",$G760*$S$770/$G$770/Cadastro!$E$33),"")</f>
        <v/>
      </c>
      <c r="I760" s="109">
        <f>IFERROR(IF($D760="","",VLOOKUP($D760,Cadastro!$C$4:$G$20,5,FALSE())),"")</f>
        <v>0.6</v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 t="s">
        <v>38</v>
      </c>
      <c r="D761" s="90" t="s">
        <v>31</v>
      </c>
      <c r="E761" s="119" t="s">
        <v>279</v>
      </c>
      <c r="F761" s="107">
        <f>IFERROR(IF($D761="","",VLOOKUP($D761,Cadastro!$C$4:$E$20,3,FALSE())),"")</f>
        <v>0.7</v>
      </c>
      <c r="G761" s="108"/>
      <c r="H761" s="107" t="str">
        <f>IFERROR(IF($G761="","",$G761*$S$770/$G$770/Cadastro!$E$33),"")</f>
        <v/>
      </c>
      <c r="I761" s="109">
        <f>IFERROR(IF($D761="","",VLOOKUP($D761,Cadastro!$C$4:$G$20,5,FALSE())),"")</f>
        <v>0.6</v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 t="s">
        <v>38</v>
      </c>
      <c r="D762" s="77" t="s">
        <v>31</v>
      </c>
      <c r="E762" s="106" t="s">
        <v>279</v>
      </c>
      <c r="F762" s="107">
        <f>IFERROR(IF($D762="","",VLOOKUP($D762,Cadastro!$C$4:$E$20,3,FALSE())),"")</f>
        <v>0.7</v>
      </c>
      <c r="G762" s="108"/>
      <c r="H762" s="107" t="str">
        <f>IFERROR(IF($G762="","",$G762*$S$770/$G$770/Cadastro!$E$33),"")</f>
        <v/>
      </c>
      <c r="I762" s="109">
        <f>IFERROR(IF($D762="","",VLOOKUP($D762,Cadastro!$C$4:$G$20,5,FALSE())),"")</f>
        <v>0.6</v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 t="s">
        <v>38</v>
      </c>
      <c r="D763" s="90" t="s">
        <v>31</v>
      </c>
      <c r="E763" s="119" t="s">
        <v>279</v>
      </c>
      <c r="F763" s="107">
        <f>IFERROR(IF($D763="","",VLOOKUP($D763,Cadastro!$C$4:$E$20,3,FALSE())),"")</f>
        <v>0.7</v>
      </c>
      <c r="G763" s="108"/>
      <c r="H763" s="107" t="str">
        <f>IFERROR(IF($G763="","",$G763*$S$770/$G$770/Cadastro!$E$33),"")</f>
        <v/>
      </c>
      <c r="I763" s="109">
        <f>IFERROR(IF($D763="","",VLOOKUP($D763,Cadastro!$C$4:$G$20,5,FALSE())),"")</f>
        <v>0.6</v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 t="s">
        <v>38</v>
      </c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 t="s">
        <v>38</v>
      </c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 t="s">
        <v>38</v>
      </c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 t="s">
        <v>38</v>
      </c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 t="s">
        <v>38</v>
      </c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 t="s">
        <v>38</v>
      </c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2" t="s">
        <v>265</v>
      </c>
      <c r="B770" s="182"/>
      <c r="C770" s="182"/>
      <c r="D770" s="182"/>
      <c r="E770" s="182"/>
      <c r="F770" s="114"/>
      <c r="G770" s="115">
        <f>SUM(G758:G769)</f>
        <v>26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109.2</v>
      </c>
      <c r="L770" s="87"/>
      <c r="M770" s="87"/>
      <c r="N770" s="87"/>
      <c r="O770" s="155"/>
      <c r="P770" s="155"/>
      <c r="Q770" s="88">
        <f ca="1">IFERROR(SUM(Q758:Q769),"")</f>
        <v>1.8332754632218839E-2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2" t="s">
        <v>268</v>
      </c>
      <c r="B783" s="182"/>
      <c r="C783" s="182"/>
      <c r="D783" s="182"/>
      <c r="E783" s="18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1" t="s">
        <v>254</v>
      </c>
      <c r="B784" s="181"/>
      <c r="C784" s="181"/>
      <c r="D784" s="181"/>
      <c r="E784" s="181"/>
      <c r="F784" s="127"/>
      <c r="G784" s="128">
        <f>G770+G783</f>
        <v>26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109.2</v>
      </c>
      <c r="L784" s="91"/>
      <c r="M784" s="91"/>
      <c r="N784" s="91"/>
      <c r="O784" s="156"/>
      <c r="P784" s="156"/>
      <c r="Q784" s="92">
        <f ca="1">IFERROR(Q770+Q783,"")</f>
        <v>1.8332754632218839E-2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2" t="s">
        <v>265</v>
      </c>
      <c r="B797" s="182"/>
      <c r="C797" s="182"/>
      <c r="D797" s="182"/>
      <c r="E797" s="18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2" t="s">
        <v>268</v>
      </c>
      <c r="B810" s="182"/>
      <c r="C810" s="182"/>
      <c r="D810" s="182"/>
      <c r="E810" s="18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1" t="s">
        <v>254</v>
      </c>
      <c r="B811" s="181"/>
      <c r="C811" s="181"/>
      <c r="D811" s="181"/>
      <c r="E811" s="18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2" t="s">
        <v>265</v>
      </c>
      <c r="B824" s="182"/>
      <c r="C824" s="182"/>
      <c r="D824" s="182"/>
      <c r="E824" s="18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2" t="s">
        <v>268</v>
      </c>
      <c r="B837" s="182"/>
      <c r="C837" s="182"/>
      <c r="D837" s="182"/>
      <c r="E837" s="18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1" t="s">
        <v>254</v>
      </c>
      <c r="B838" s="181"/>
      <c r="C838" s="181"/>
      <c r="D838" s="181"/>
      <c r="E838" s="18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806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510</v>
      </c>
      <c r="B7207" s="152" t="s">
        <v>511</v>
      </c>
      <c r="C7207" s="170" t="s">
        <v>28972</v>
      </c>
      <c r="D7207" s="170" t="s">
        <v>28973</v>
      </c>
      <c r="E7207" s="168">
        <v>2.2569444444444442E-3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5.7870370370370367E-4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1.0381944444444444E-2</v>
      </c>
      <c r="R7207" s="168">
        <v>0</v>
      </c>
      <c r="S7207" s="168">
        <v>1.0381944444444444E-2</v>
      </c>
    </row>
    <row r="7208" spans="1:19">
      <c r="A7208" s="152" t="s">
        <v>535</v>
      </c>
      <c r="B7208" s="152" t="s">
        <v>20722</v>
      </c>
      <c r="C7208" s="170" t="s">
        <v>28976</v>
      </c>
      <c r="D7208" s="170" t="s">
        <v>28977</v>
      </c>
      <c r="E7208" s="168">
        <v>2.1064814814814813E-3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3.5879629629629629E-4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9.8379629629629633E-3</v>
      </c>
      <c r="R7208" s="168">
        <v>0</v>
      </c>
      <c r="S7208" s="168">
        <v>9.8379629629629633E-3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3855</v>
      </c>
      <c r="B7221" s="152" t="s">
        <v>536</v>
      </c>
      <c r="C7221" s="170" t="s">
        <v>29028</v>
      </c>
      <c r="D7221" s="170" t="s">
        <v>29029</v>
      </c>
      <c r="E7221" s="168">
        <v>1.6203703703703703E-3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4.2824074074074075E-4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8.6921296296296295E-3</v>
      </c>
      <c r="R7221" s="168">
        <v>3.4722222222222224E-4</v>
      </c>
      <c r="S7221" s="168">
        <v>8.3449074074074068E-3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510</v>
      </c>
      <c r="B7249" s="152" t="s">
        <v>511</v>
      </c>
      <c r="C7249" s="170" t="s">
        <v>29136</v>
      </c>
      <c r="D7249" s="170" t="s">
        <v>29137</v>
      </c>
      <c r="E7249" s="168">
        <v>2.0717592592592593E-3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5.9027777777777778E-4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9.0393518518518522E-3</v>
      </c>
      <c r="R7249" s="168">
        <v>0</v>
      </c>
      <c r="S7249" s="168">
        <v>9.0393518518518522E-3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522</v>
      </c>
      <c r="B7294" s="152" t="s">
        <v>505</v>
      </c>
      <c r="C7294" s="170" t="s">
        <v>29310</v>
      </c>
      <c r="D7294" s="170" t="s">
        <v>29311</v>
      </c>
      <c r="E7294" s="168">
        <v>3.0439814814814813E-3</v>
      </c>
      <c r="F7294" s="152" t="s">
        <v>499</v>
      </c>
      <c r="H7294" s="152" t="s">
        <v>31</v>
      </c>
      <c r="I7294" s="170" t="s">
        <v>29312</v>
      </c>
      <c r="J7294" s="170" t="s">
        <v>29313</v>
      </c>
      <c r="K7294" s="168">
        <v>3.3564814814814812E-4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9.8611111111111104E-3</v>
      </c>
      <c r="R7294" s="168">
        <v>0</v>
      </c>
      <c r="S7294" s="168">
        <v>9.8611111111111104E-3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3855</v>
      </c>
      <c r="B7318" s="152" t="s">
        <v>536</v>
      </c>
      <c r="C7318" s="170" t="s">
        <v>29405</v>
      </c>
      <c r="D7318" s="170" t="s">
        <v>29406</v>
      </c>
      <c r="E7318" s="168">
        <v>8.2060185185185187E-3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4.6296296296296298E-4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1.6307870370370372E-2</v>
      </c>
      <c r="R7318" s="168">
        <v>3.0092592592592595E-4</v>
      </c>
      <c r="S7318" s="168">
        <v>1.6006944444444445E-2</v>
      </c>
    </row>
    <row r="7319" spans="1:19">
      <c r="A7319" s="152" t="s">
        <v>1934</v>
      </c>
      <c r="B7319" s="152" t="s">
        <v>22897</v>
      </c>
      <c r="C7319" s="170" t="s">
        <v>29409</v>
      </c>
      <c r="D7319" s="170" t="s">
        <v>29410</v>
      </c>
      <c r="E7319" s="168">
        <v>1.3541666666666667E-3</v>
      </c>
      <c r="F7319" s="152" t="s">
        <v>499</v>
      </c>
      <c r="H7319" s="152" t="s">
        <v>61</v>
      </c>
      <c r="I7319" s="170" t="s">
        <v>29411</v>
      </c>
      <c r="J7319" s="170" t="s">
        <v>29412</v>
      </c>
      <c r="K7319" s="168">
        <v>5.5555555555555556E-4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7.858796296296296E-3</v>
      </c>
      <c r="R7319" s="168">
        <v>0</v>
      </c>
      <c r="S7319" s="168">
        <v>7.858796296296296E-3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29409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485</v>
      </c>
      <c r="B7321" s="152" t="s">
        <v>486</v>
      </c>
      <c r="C7321" s="170" t="s">
        <v>29416</v>
      </c>
      <c r="D7321" s="170" t="s">
        <v>29417</v>
      </c>
      <c r="E7321" s="168">
        <v>1.3425925925925925E-3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5.4398148148148144E-4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7.6851851851851855E-3</v>
      </c>
      <c r="R7321" s="168">
        <v>0</v>
      </c>
      <c r="S7321" s="168">
        <v>7.6851851851851855E-3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510</v>
      </c>
      <c r="B7340" s="152" t="s">
        <v>511</v>
      </c>
      <c r="C7340" s="170" t="s">
        <v>29488</v>
      </c>
      <c r="D7340" s="170" t="s">
        <v>29489</v>
      </c>
      <c r="E7340" s="168">
        <v>1.712962962962963E-3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5.6712962962962967E-4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7.8703703703703696E-3</v>
      </c>
      <c r="R7340" s="168">
        <v>0</v>
      </c>
      <c r="S7340" s="168">
        <v>7.8703703703703696E-3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586</v>
      </c>
      <c r="B7355" s="152" t="s">
        <v>22383</v>
      </c>
      <c r="C7355" s="170" t="s">
        <v>29547</v>
      </c>
      <c r="D7355" s="170" t="s">
        <v>29548</v>
      </c>
      <c r="E7355" s="168">
        <v>1.1574074074074073E-5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6.4814814814814813E-4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5.9490740740740745E-3</v>
      </c>
      <c r="R7355" s="168">
        <v>0</v>
      </c>
      <c r="S7355" s="168">
        <v>5.9490740740740745E-3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2.3148148148148147E-5</v>
      </c>
      <c r="F7356" s="152" t="s">
        <v>499</v>
      </c>
      <c r="H7356" s="152" t="s">
        <v>61</v>
      </c>
      <c r="I7356" s="170" t="s">
        <v>29553</v>
      </c>
      <c r="J7356" s="170" t="s">
        <v>29554</v>
      </c>
      <c r="K7356" s="168">
        <v>5.5555555555555556E-4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7.905092592592592E-3</v>
      </c>
      <c r="R7356" s="168">
        <v>0</v>
      </c>
      <c r="S7356" s="168">
        <v>7.905092592592592E-3</v>
      </c>
    </row>
    <row r="7357" spans="1:19">
      <c r="A7357" s="152" t="s">
        <v>510</v>
      </c>
      <c r="B7357" s="152" t="s">
        <v>1059</v>
      </c>
      <c r="C7357" s="170" t="s">
        <v>29555</v>
      </c>
      <c r="D7357" s="170" t="s">
        <v>29556</v>
      </c>
      <c r="E7357" s="168">
        <v>1.8055555555555555E-3</v>
      </c>
      <c r="F7357" s="152" t="s">
        <v>499</v>
      </c>
      <c r="H7357" s="152" t="s">
        <v>61</v>
      </c>
      <c r="I7357" s="170" t="s">
        <v>29557</v>
      </c>
      <c r="J7357" s="170" t="s">
        <v>29558</v>
      </c>
      <c r="K7357" s="168">
        <v>4.861111111111111E-4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9.0162037037037034E-3</v>
      </c>
      <c r="R7357" s="168">
        <v>0</v>
      </c>
      <c r="S7357" s="168">
        <v>9.0162037037037034E-3</v>
      </c>
    </row>
    <row r="7358" spans="1:19">
      <c r="A7358" s="152" t="s">
        <v>3855</v>
      </c>
      <c r="B7358" s="152" t="s">
        <v>3884</v>
      </c>
      <c r="C7358" s="170" t="s">
        <v>29559</v>
      </c>
      <c r="D7358" s="170" t="s">
        <v>29560</v>
      </c>
      <c r="E7358" s="168">
        <v>2.5578703703703705E-3</v>
      </c>
      <c r="F7358" s="152" t="s">
        <v>499</v>
      </c>
      <c r="H7358" s="152" t="s">
        <v>31</v>
      </c>
      <c r="I7358" s="170" t="s">
        <v>29561</v>
      </c>
      <c r="K7358" s="168">
        <v>0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0</v>
      </c>
      <c r="R7358" s="168">
        <v>0</v>
      </c>
      <c r="S7358" s="168">
        <v>0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510</v>
      </c>
      <c r="B7393" s="152" t="s">
        <v>1059</v>
      </c>
      <c r="C7393" s="170" t="s">
        <v>29689</v>
      </c>
      <c r="D7393" s="170" t="s">
        <v>29690</v>
      </c>
      <c r="E7393" s="168">
        <v>1.8402777777777777E-3</v>
      </c>
      <c r="F7393" s="152" t="s">
        <v>499</v>
      </c>
      <c r="H7393" s="152" t="s">
        <v>31</v>
      </c>
      <c r="I7393" s="170" t="s">
        <v>29691</v>
      </c>
      <c r="J7393" s="170" t="s">
        <v>29692</v>
      </c>
      <c r="K7393" s="168">
        <v>4.3981481481481481E-4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7.6157407407407406E-3</v>
      </c>
      <c r="R7393" s="168">
        <v>0</v>
      </c>
      <c r="S7393" s="168">
        <v>7.6157407407407406E-3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3855</v>
      </c>
      <c r="B7396" s="152" t="s">
        <v>3884</v>
      </c>
      <c r="C7396" s="170" t="s">
        <v>29701</v>
      </c>
      <c r="D7396" s="170" t="s">
        <v>29702</v>
      </c>
      <c r="E7396" s="168">
        <v>1.5277777777777779E-3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7.7546296296296293E-4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7.7083333333333335E-3</v>
      </c>
      <c r="R7396" s="168">
        <v>0</v>
      </c>
      <c r="S7396" s="168">
        <v>7.7083333333333335E-3</v>
      </c>
    </row>
    <row r="7397" spans="1:19">
      <c r="A7397" s="152" t="s">
        <v>510</v>
      </c>
      <c r="B7397" s="152" t="s">
        <v>1059</v>
      </c>
      <c r="C7397" s="170" t="s">
        <v>29705</v>
      </c>
      <c r="D7397" s="170" t="s">
        <v>29706</v>
      </c>
      <c r="E7397" s="168">
        <v>2.0601851851851853E-3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3.7037037037037035E-4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8.1597222222222227E-3</v>
      </c>
      <c r="R7397" s="168">
        <v>0</v>
      </c>
      <c r="S7397" s="168">
        <v>8.1597222222222227E-3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586</v>
      </c>
      <c r="B7422" s="152" t="s">
        <v>22383</v>
      </c>
      <c r="C7422" s="170" t="s">
        <v>29805</v>
      </c>
      <c r="D7422" s="170" t="s">
        <v>29806</v>
      </c>
      <c r="E7422" s="168">
        <v>1.9560185185185184E-3</v>
      </c>
      <c r="F7422" s="152" t="s">
        <v>499</v>
      </c>
      <c r="H7422" s="152" t="s">
        <v>31</v>
      </c>
      <c r="I7422" s="170" t="s">
        <v>29807</v>
      </c>
      <c r="J7422" s="170" t="s">
        <v>29808</v>
      </c>
      <c r="K7422" s="168">
        <v>7.0601851851851847E-4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8.2986111111111108E-3</v>
      </c>
      <c r="R7422" s="168">
        <v>0</v>
      </c>
      <c r="S7422" s="168">
        <v>8.2986111111111108E-3</v>
      </c>
    </row>
    <row r="7423" spans="1:19">
      <c r="A7423" s="152" t="s">
        <v>3855</v>
      </c>
      <c r="B7423" s="152" t="s">
        <v>3884</v>
      </c>
      <c r="C7423" s="170" t="s">
        <v>29809</v>
      </c>
      <c r="D7423" s="170" t="s">
        <v>29810</v>
      </c>
      <c r="E7423" s="168">
        <v>1.2847222222222223E-3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6.4814814814814813E-4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7.2222222222222219E-3</v>
      </c>
      <c r="R7423" s="168">
        <v>0</v>
      </c>
      <c r="S7423" s="168">
        <v>7.2222222222222219E-3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1.8171296296296297E-3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4.6296296296296298E-4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7.8125E-3</v>
      </c>
      <c r="R7424" s="168">
        <v>0</v>
      </c>
      <c r="S7424" s="168">
        <v>7.8125E-3</v>
      </c>
    </row>
    <row r="7425" spans="1:19">
      <c r="A7425" s="152" t="s">
        <v>586</v>
      </c>
      <c r="B7425" s="152" t="s">
        <v>22383</v>
      </c>
      <c r="C7425" s="170" t="s">
        <v>29817</v>
      </c>
      <c r="D7425" s="170" t="s">
        <v>29818</v>
      </c>
      <c r="E7425" s="168">
        <v>1.9444444444444444E-3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7.7546296296296293E-4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7.9282407407407409E-3</v>
      </c>
      <c r="R7425" s="168">
        <v>0</v>
      </c>
      <c r="S7425" s="168">
        <v>7.9282407407407409E-3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  <row r="7465" spans="1:19">
      <c r="A7465" s="152" t="s">
        <v>485</v>
      </c>
      <c r="B7465" s="152" t="s">
        <v>486</v>
      </c>
      <c r="C7465" s="170" t="s">
        <v>29973</v>
      </c>
      <c r="D7465" s="170" t="s">
        <v>29974</v>
      </c>
      <c r="E7465" s="168">
        <v>1.736111111111111E-3</v>
      </c>
      <c r="F7465" s="152" t="s">
        <v>499</v>
      </c>
      <c r="H7465" s="152" t="s">
        <v>31</v>
      </c>
      <c r="I7465" s="170" t="s">
        <v>29975</v>
      </c>
      <c r="J7465" s="170" t="s">
        <v>29976</v>
      </c>
      <c r="K7465" s="168">
        <v>5.9027777777777778E-4</v>
      </c>
      <c r="L7465" s="152" t="s">
        <v>493</v>
      </c>
      <c r="N7465" s="152" t="s">
        <v>503</v>
      </c>
      <c r="O7465" s="152">
        <v>35</v>
      </c>
      <c r="P7465" s="152">
        <v>1</v>
      </c>
      <c r="Q7465" s="168">
        <v>8.8888888888888889E-3</v>
      </c>
      <c r="R7465" s="168">
        <v>0</v>
      </c>
      <c r="S7465" s="168">
        <v>8.8888888888888889E-3</v>
      </c>
    </row>
    <row r="7466" spans="1:19">
      <c r="A7466" s="152" t="s">
        <v>535</v>
      </c>
      <c r="B7466" s="152" t="s">
        <v>20722</v>
      </c>
      <c r="C7466" s="170" t="s">
        <v>29977</v>
      </c>
      <c r="D7466" s="170" t="s">
        <v>29978</v>
      </c>
      <c r="E7466" s="168">
        <v>2.6967592592592594E-3</v>
      </c>
      <c r="F7466" s="152" t="s">
        <v>499</v>
      </c>
      <c r="H7466" s="152" t="s">
        <v>31</v>
      </c>
      <c r="I7466" s="170" t="s">
        <v>29979</v>
      </c>
      <c r="J7466" s="170" t="s">
        <v>29980</v>
      </c>
      <c r="K7466" s="168">
        <v>3.5879629629629629E-4</v>
      </c>
      <c r="L7466" s="152" t="s">
        <v>493</v>
      </c>
      <c r="N7466" s="152" t="s">
        <v>528</v>
      </c>
      <c r="O7466" s="152">
        <v>35</v>
      </c>
      <c r="P7466" s="152">
        <v>1</v>
      </c>
      <c r="Q7466" s="168">
        <v>9.6527777777777775E-3</v>
      </c>
      <c r="R7466" s="168">
        <v>0</v>
      </c>
      <c r="S7466" s="168">
        <v>9.6527777777777775E-3</v>
      </c>
    </row>
    <row r="7467" spans="1:19">
      <c r="A7467" s="152" t="s">
        <v>522</v>
      </c>
      <c r="B7467" s="152" t="s">
        <v>511</v>
      </c>
      <c r="C7467" s="170" t="s">
        <v>29981</v>
      </c>
      <c r="D7467" s="170" t="s">
        <v>29982</v>
      </c>
      <c r="E7467" s="168">
        <v>1.3541666666666667E-3</v>
      </c>
      <c r="F7467" s="152" t="s">
        <v>499</v>
      </c>
      <c r="H7467" s="152" t="s">
        <v>31</v>
      </c>
      <c r="I7467" s="170" t="s">
        <v>29983</v>
      </c>
      <c r="J7467" s="170" t="s">
        <v>29979</v>
      </c>
      <c r="K7467" s="168">
        <v>6.3657407407407413E-4</v>
      </c>
      <c r="L7467" s="152" t="s">
        <v>493</v>
      </c>
      <c r="N7467" s="152" t="s">
        <v>503</v>
      </c>
      <c r="O7467" s="152">
        <v>35</v>
      </c>
      <c r="P7467" s="152">
        <v>1</v>
      </c>
      <c r="Q7467" s="168">
        <v>8.518518518518519E-3</v>
      </c>
      <c r="R7467" s="168">
        <v>0</v>
      </c>
      <c r="S7467" s="168">
        <v>8.518518518518519E-3</v>
      </c>
    </row>
    <row r="7468" spans="1:19">
      <c r="A7468" s="152" t="s">
        <v>4674</v>
      </c>
      <c r="B7468" s="152" t="s">
        <v>530</v>
      </c>
      <c r="C7468" s="170" t="s">
        <v>29984</v>
      </c>
      <c r="D7468" s="170" t="s">
        <v>29985</v>
      </c>
      <c r="E7468" s="168">
        <v>2.5810185185185185E-3</v>
      </c>
      <c r="F7468" s="152" t="s">
        <v>499</v>
      </c>
      <c r="H7468" s="152" t="s">
        <v>31</v>
      </c>
      <c r="I7468" s="170" t="s">
        <v>29986</v>
      </c>
      <c r="J7468" s="170" t="s">
        <v>29987</v>
      </c>
      <c r="K7468" s="168">
        <v>5.7870370370370367E-4</v>
      </c>
      <c r="L7468" s="152" t="s">
        <v>493</v>
      </c>
      <c r="N7468" s="152" t="s">
        <v>528</v>
      </c>
      <c r="O7468" s="152">
        <v>35</v>
      </c>
      <c r="P7468" s="152">
        <v>1</v>
      </c>
      <c r="Q7468" s="168">
        <v>8.9004629629629625E-3</v>
      </c>
      <c r="R7468" s="168">
        <v>0</v>
      </c>
      <c r="S7468" s="168">
        <v>8.9004629629629625E-3</v>
      </c>
    </row>
    <row r="7469" spans="1:19">
      <c r="A7469" s="152" t="s">
        <v>510</v>
      </c>
      <c r="B7469" s="152" t="s">
        <v>505</v>
      </c>
      <c r="C7469" s="170" t="s">
        <v>29988</v>
      </c>
      <c r="D7469" s="170" t="s">
        <v>29989</v>
      </c>
      <c r="E7469" s="168">
        <v>3.3217592592592591E-3</v>
      </c>
      <c r="F7469" s="152" t="s">
        <v>499</v>
      </c>
      <c r="H7469" s="152" t="s">
        <v>31</v>
      </c>
      <c r="I7469" s="170" t="s">
        <v>29990</v>
      </c>
      <c r="J7469" s="170" t="s">
        <v>29991</v>
      </c>
      <c r="K7469" s="168">
        <v>6.2500000000000001E-4</v>
      </c>
      <c r="L7469" s="152" t="s">
        <v>493</v>
      </c>
      <c r="N7469" s="152" t="s">
        <v>503</v>
      </c>
      <c r="O7469" s="152">
        <v>35</v>
      </c>
      <c r="P7469" s="152">
        <v>1</v>
      </c>
      <c r="Q7469" s="168">
        <v>9.9768518518518513E-3</v>
      </c>
      <c r="R7469" s="168">
        <v>0</v>
      </c>
      <c r="S7469" s="168">
        <v>9.9768518518518513E-3</v>
      </c>
    </row>
    <row r="7470" spans="1:19">
      <c r="A7470" s="152" t="s">
        <v>3855</v>
      </c>
      <c r="B7470" s="152" t="s">
        <v>536</v>
      </c>
      <c r="C7470" s="170" t="s">
        <v>29992</v>
      </c>
      <c r="D7470" s="170" t="s">
        <v>29993</v>
      </c>
      <c r="E7470" s="168">
        <v>1.4236111111111112E-3</v>
      </c>
      <c r="F7470" s="152" t="s">
        <v>499</v>
      </c>
      <c r="H7470" s="152" t="s">
        <v>31</v>
      </c>
      <c r="I7470" s="170" t="s">
        <v>29994</v>
      </c>
      <c r="J7470" s="170" t="s">
        <v>29995</v>
      </c>
      <c r="K7470" s="168">
        <v>7.5231481481481482E-4</v>
      </c>
      <c r="L7470" s="152" t="s">
        <v>493</v>
      </c>
      <c r="N7470" s="152" t="s">
        <v>503</v>
      </c>
      <c r="O7470" s="152">
        <v>35</v>
      </c>
      <c r="P7470" s="152">
        <v>1</v>
      </c>
      <c r="Q7470" s="168">
        <v>9.4675925925925934E-3</v>
      </c>
      <c r="R7470" s="168">
        <v>1.0416666666666667E-3</v>
      </c>
      <c r="S7470" s="168">
        <v>8.4259259259259253E-3</v>
      </c>
    </row>
    <row r="7471" spans="1:19">
      <c r="A7471" s="152" t="s">
        <v>485</v>
      </c>
      <c r="B7471" s="152" t="s">
        <v>486</v>
      </c>
      <c r="C7471" s="170" t="s">
        <v>29996</v>
      </c>
      <c r="D7471" s="170" t="s">
        <v>29997</v>
      </c>
      <c r="E7471" s="168">
        <v>1.8865740740740742E-3</v>
      </c>
      <c r="F7471" s="152" t="s">
        <v>499</v>
      </c>
      <c r="H7471" s="152" t="s">
        <v>31</v>
      </c>
      <c r="I7471" s="170" t="s">
        <v>29998</v>
      </c>
      <c r="J7471" s="170" t="s">
        <v>29999</v>
      </c>
      <c r="K7471" s="168">
        <v>7.407407407407407E-4</v>
      </c>
      <c r="L7471" s="152" t="s">
        <v>493</v>
      </c>
      <c r="N7471" s="152" t="s">
        <v>528</v>
      </c>
      <c r="O7471" s="152">
        <v>35</v>
      </c>
      <c r="P7471" s="152">
        <v>1</v>
      </c>
      <c r="Q7471" s="168">
        <v>8.6458333333333335E-3</v>
      </c>
      <c r="R7471" s="168">
        <v>0</v>
      </c>
      <c r="S7471" s="168">
        <v>8.6458333333333335E-3</v>
      </c>
    </row>
    <row r="7472" spans="1:19">
      <c r="A7472" s="152" t="s">
        <v>4674</v>
      </c>
      <c r="B7472" s="152" t="s">
        <v>530</v>
      </c>
      <c r="C7472" s="170" t="s">
        <v>30000</v>
      </c>
      <c r="D7472" s="170" t="s">
        <v>30001</v>
      </c>
      <c r="E7472" s="168">
        <v>2.3263888888888887E-3</v>
      </c>
      <c r="F7472" s="152" t="s">
        <v>659</v>
      </c>
      <c r="G7472" s="152" t="s">
        <v>6630</v>
      </c>
      <c r="H7472" s="152" t="s">
        <v>661</v>
      </c>
      <c r="J7472" s="170" t="s">
        <v>30002</v>
      </c>
      <c r="K7472" s="168">
        <v>0</v>
      </c>
      <c r="L7472" s="152" t="s">
        <v>659</v>
      </c>
      <c r="M7472" s="152" t="s">
        <v>6630</v>
      </c>
      <c r="N7472" s="152" t="s">
        <v>494</v>
      </c>
      <c r="O7472" s="152">
        <v>35</v>
      </c>
      <c r="P7472" s="152">
        <v>1</v>
      </c>
      <c r="Q7472" s="168">
        <v>5.2199074074074075E-3</v>
      </c>
      <c r="R7472" s="168">
        <v>0</v>
      </c>
      <c r="S7472" s="168">
        <v>5.2199074074074075E-3</v>
      </c>
    </row>
    <row r="7473" spans="1:19">
      <c r="A7473" s="152" t="s">
        <v>4674</v>
      </c>
      <c r="B7473" s="152" t="s">
        <v>530</v>
      </c>
      <c r="C7473" s="170" t="s">
        <v>30003</v>
      </c>
      <c r="D7473" s="170" t="s">
        <v>30004</v>
      </c>
      <c r="E7473" s="168">
        <v>2.1180555555555558E-3</v>
      </c>
      <c r="F7473" s="152" t="s">
        <v>659</v>
      </c>
      <c r="G7473" s="152" t="s">
        <v>6630</v>
      </c>
      <c r="H7473" s="169" t="s">
        <v>661</v>
      </c>
      <c r="I7473" s="170" t="s">
        <v>30005</v>
      </c>
      <c r="J7473" s="170" t="s">
        <v>30006</v>
      </c>
      <c r="K7473" s="168">
        <v>7.5231481481481482E-4</v>
      </c>
      <c r="L7473" s="152" t="s">
        <v>659</v>
      </c>
      <c r="M7473" s="152" t="s">
        <v>6630</v>
      </c>
      <c r="N7473" s="152" t="s">
        <v>494</v>
      </c>
      <c r="O7473" s="152">
        <v>35</v>
      </c>
      <c r="P7473" s="152">
        <v>1</v>
      </c>
      <c r="Q7473" s="168">
        <v>4.7337962962962967E-3</v>
      </c>
      <c r="R7473" s="168">
        <v>0</v>
      </c>
      <c r="S7473" s="168">
        <v>4.7337962962962967E-3</v>
      </c>
    </row>
    <row r="7474" spans="1:19">
      <c r="A7474" s="152" t="s">
        <v>4674</v>
      </c>
      <c r="B7474" s="152" t="s">
        <v>530</v>
      </c>
      <c r="C7474" s="170" t="s">
        <v>30007</v>
      </c>
      <c r="D7474" s="170" t="s">
        <v>30008</v>
      </c>
      <c r="E7474" s="168">
        <v>2.1064814814814813E-3</v>
      </c>
      <c r="F7474" s="152" t="s">
        <v>659</v>
      </c>
      <c r="G7474" s="152" t="s">
        <v>6630</v>
      </c>
      <c r="H7474" s="169" t="s">
        <v>661</v>
      </c>
      <c r="I7474" s="170" t="s">
        <v>30009</v>
      </c>
      <c r="J7474" s="170" t="s">
        <v>30010</v>
      </c>
      <c r="K7474" s="168">
        <v>5.7870370370370367E-4</v>
      </c>
      <c r="L7474" s="152" t="s">
        <v>659</v>
      </c>
      <c r="M7474" s="152" t="s">
        <v>6630</v>
      </c>
      <c r="N7474" s="152" t="s">
        <v>494</v>
      </c>
      <c r="O7474" s="152">
        <v>35</v>
      </c>
      <c r="P7474" s="152">
        <v>1</v>
      </c>
      <c r="Q7474" s="168">
        <v>4.4791666666666669E-3</v>
      </c>
      <c r="R7474" s="168">
        <v>0</v>
      </c>
      <c r="S7474" s="168">
        <v>4.4791666666666669E-3</v>
      </c>
    </row>
    <row r="7475" spans="1:19">
      <c r="A7475" s="152" t="s">
        <v>4674</v>
      </c>
      <c r="B7475" s="152" t="s">
        <v>530</v>
      </c>
      <c r="C7475" s="170" t="s">
        <v>30011</v>
      </c>
      <c r="D7475" s="170" t="s">
        <v>30012</v>
      </c>
      <c r="E7475" s="168">
        <v>2.3842592592592591E-3</v>
      </c>
      <c r="F7475" s="152" t="s">
        <v>659</v>
      </c>
      <c r="G7475" s="152" t="s">
        <v>6630</v>
      </c>
      <c r="H7475" s="169" t="s">
        <v>661</v>
      </c>
      <c r="J7475" s="170" t="s">
        <v>30013</v>
      </c>
      <c r="K7475" s="168">
        <v>0</v>
      </c>
      <c r="L7475" s="152" t="s">
        <v>659</v>
      </c>
      <c r="M7475" s="152" t="s">
        <v>6630</v>
      </c>
      <c r="N7475" s="152" t="s">
        <v>494</v>
      </c>
      <c r="O7475" s="152">
        <v>35</v>
      </c>
      <c r="P7475" s="152">
        <v>1</v>
      </c>
      <c r="Q7475" s="168">
        <v>4.7222222222222223E-3</v>
      </c>
      <c r="R7475" s="168">
        <v>0</v>
      </c>
      <c r="S7475" s="168">
        <v>4.7222222222222223E-3</v>
      </c>
    </row>
    <row r="7476" spans="1:19">
      <c r="A7476" s="152" t="s">
        <v>4674</v>
      </c>
      <c r="B7476" s="152" t="s">
        <v>530</v>
      </c>
      <c r="C7476" s="170" t="s">
        <v>30014</v>
      </c>
      <c r="D7476" s="170" t="s">
        <v>30015</v>
      </c>
      <c r="E7476" s="168">
        <v>2.5000000000000001E-3</v>
      </c>
      <c r="F7476" s="152" t="s">
        <v>659</v>
      </c>
      <c r="G7476" s="152" t="s">
        <v>6630</v>
      </c>
      <c r="H7476" s="169" t="s">
        <v>661</v>
      </c>
      <c r="I7476" s="170" t="s">
        <v>30016</v>
      </c>
      <c r="J7476" s="170" t="s">
        <v>30017</v>
      </c>
      <c r="K7476" s="168">
        <v>7.1759259259259259E-4</v>
      </c>
      <c r="L7476" s="152" t="s">
        <v>659</v>
      </c>
      <c r="M7476" s="152" t="s">
        <v>6630</v>
      </c>
      <c r="N7476" s="152" t="s">
        <v>494</v>
      </c>
      <c r="O7476" s="152">
        <v>35</v>
      </c>
      <c r="P7476" s="152">
        <v>1</v>
      </c>
      <c r="Q7476" s="168">
        <v>4.8148148148148152E-3</v>
      </c>
      <c r="R7476" s="168">
        <v>0</v>
      </c>
      <c r="S7476" s="168">
        <v>4.8148148148148152E-3</v>
      </c>
    </row>
    <row r="7477" spans="1:19">
      <c r="A7477" s="152" t="s">
        <v>4674</v>
      </c>
      <c r="B7477" s="152" t="s">
        <v>530</v>
      </c>
      <c r="C7477" s="170" t="s">
        <v>30018</v>
      </c>
      <c r="D7477" s="170" t="s">
        <v>30019</v>
      </c>
      <c r="E7477" s="168">
        <v>2.7199074074074074E-3</v>
      </c>
      <c r="F7477" s="152" t="s">
        <v>659</v>
      </c>
      <c r="G7477" s="152" t="s">
        <v>6630</v>
      </c>
      <c r="H7477" s="169" t="s">
        <v>661</v>
      </c>
      <c r="I7477" s="170" t="s">
        <v>30020</v>
      </c>
      <c r="J7477" s="170" t="s">
        <v>30021</v>
      </c>
      <c r="K7477" s="168">
        <v>6.4814814814814813E-4</v>
      </c>
      <c r="L7477" s="152" t="s">
        <v>659</v>
      </c>
      <c r="M7477" s="152" t="s">
        <v>6630</v>
      </c>
      <c r="N7477" s="152" t="s">
        <v>494</v>
      </c>
      <c r="O7477" s="152">
        <v>35</v>
      </c>
      <c r="P7477" s="152">
        <v>1</v>
      </c>
      <c r="Q7477" s="168">
        <v>4.8263888888888887E-3</v>
      </c>
      <c r="R7477" s="168">
        <v>0</v>
      </c>
      <c r="S7477" s="168">
        <v>4.8263888888888887E-3</v>
      </c>
    </row>
    <row r="7478" spans="1:19">
      <c r="A7478" s="152" t="s">
        <v>4674</v>
      </c>
      <c r="B7478" s="152" t="s">
        <v>530</v>
      </c>
      <c r="C7478" s="170" t="s">
        <v>30022</v>
      </c>
      <c r="D7478" s="170" t="s">
        <v>30023</v>
      </c>
      <c r="E7478" s="168">
        <v>1.9675925925925924E-3</v>
      </c>
      <c r="F7478" s="152" t="s">
        <v>659</v>
      </c>
      <c r="G7478" s="152" t="s">
        <v>6630</v>
      </c>
      <c r="H7478" s="169" t="s">
        <v>661</v>
      </c>
      <c r="I7478" s="170" t="s">
        <v>30024</v>
      </c>
      <c r="J7478" s="170" t="s">
        <v>30025</v>
      </c>
      <c r="K7478" s="168">
        <v>6.018518518518519E-4</v>
      </c>
      <c r="L7478" s="152" t="s">
        <v>659</v>
      </c>
      <c r="M7478" s="152" t="s">
        <v>6630</v>
      </c>
      <c r="N7478" s="152" t="s">
        <v>494</v>
      </c>
      <c r="O7478" s="152">
        <v>35</v>
      </c>
      <c r="P7478" s="152">
        <v>1</v>
      </c>
      <c r="Q7478" s="168">
        <v>4.1087962962962962E-3</v>
      </c>
      <c r="R7478" s="168">
        <v>0</v>
      </c>
      <c r="S7478" s="168">
        <v>4.1087962962962962E-3</v>
      </c>
    </row>
    <row r="7479" spans="1:19">
      <c r="A7479" s="152" t="s">
        <v>522</v>
      </c>
      <c r="B7479" s="152" t="s">
        <v>511</v>
      </c>
      <c r="C7479" s="170" t="s">
        <v>30026</v>
      </c>
      <c r="D7479" s="170" t="s">
        <v>30027</v>
      </c>
      <c r="E7479" s="168">
        <v>3.2638888888888891E-3</v>
      </c>
      <c r="F7479" s="152" t="s">
        <v>499</v>
      </c>
      <c r="H7479" s="152" t="s">
        <v>31</v>
      </c>
      <c r="I7479" s="170" t="s">
        <v>30028</v>
      </c>
      <c r="J7479" s="170" t="s">
        <v>30029</v>
      </c>
      <c r="K7479" s="168">
        <v>5.6712962962962967E-4</v>
      </c>
      <c r="L7479" s="152" t="s">
        <v>493</v>
      </c>
      <c r="N7479" s="152" t="s">
        <v>503</v>
      </c>
      <c r="O7479" s="152">
        <v>35</v>
      </c>
      <c r="P7479" s="152">
        <v>1</v>
      </c>
      <c r="Q7479" s="168">
        <v>1.0972222222222222E-2</v>
      </c>
      <c r="R7479" s="168">
        <v>0</v>
      </c>
      <c r="S7479" s="168">
        <v>1.0972222222222222E-2</v>
      </c>
    </row>
    <row r="7480" spans="1:19">
      <c r="A7480" s="152" t="s">
        <v>535</v>
      </c>
      <c r="B7480" s="152" t="s">
        <v>20722</v>
      </c>
      <c r="C7480" s="170" t="s">
        <v>30030</v>
      </c>
      <c r="D7480" s="170" t="s">
        <v>30031</v>
      </c>
      <c r="E7480" s="168">
        <v>2.3958333333333331E-3</v>
      </c>
      <c r="F7480" s="152" t="s">
        <v>499</v>
      </c>
      <c r="H7480" s="152" t="s">
        <v>31</v>
      </c>
      <c r="I7480" s="170" t="s">
        <v>30032</v>
      </c>
      <c r="J7480" s="170" t="s">
        <v>30033</v>
      </c>
      <c r="K7480" s="168">
        <v>7.291666666666667E-4</v>
      </c>
      <c r="L7480" s="152" t="s">
        <v>493</v>
      </c>
      <c r="N7480" s="152" t="s">
        <v>528</v>
      </c>
      <c r="O7480" s="152">
        <v>35</v>
      </c>
      <c r="P7480" s="152">
        <v>1</v>
      </c>
      <c r="Q7480" s="168">
        <v>1.0277777777777778E-2</v>
      </c>
      <c r="R7480" s="168">
        <v>0</v>
      </c>
      <c r="S7480" s="168">
        <v>1.0277777777777778E-2</v>
      </c>
    </row>
    <row r="7481" spans="1:19">
      <c r="A7481" s="152" t="s">
        <v>4674</v>
      </c>
      <c r="B7481" s="152" t="s">
        <v>530</v>
      </c>
      <c r="C7481" s="170" t="s">
        <v>30034</v>
      </c>
      <c r="D7481" s="170" t="s">
        <v>30035</v>
      </c>
      <c r="E7481" s="168">
        <v>3.8541666666666668E-3</v>
      </c>
      <c r="F7481" s="152" t="s">
        <v>499</v>
      </c>
      <c r="H7481" s="152" t="s">
        <v>31</v>
      </c>
      <c r="I7481" s="170" t="s">
        <v>30036</v>
      </c>
      <c r="J7481" s="170" t="s">
        <v>30037</v>
      </c>
      <c r="K7481" s="168">
        <v>5.4398148148148144E-4</v>
      </c>
      <c r="L7481" s="152" t="s">
        <v>493</v>
      </c>
      <c r="N7481" s="152" t="s">
        <v>528</v>
      </c>
      <c r="O7481" s="152">
        <v>35</v>
      </c>
      <c r="P7481" s="152">
        <v>1</v>
      </c>
      <c r="Q7481" s="168">
        <v>1.0254629629629629E-2</v>
      </c>
      <c r="R7481" s="168">
        <v>0</v>
      </c>
      <c r="S7481" s="168">
        <v>1.0254629629629629E-2</v>
      </c>
    </row>
    <row r="7482" spans="1:19">
      <c r="A7482" s="152" t="s">
        <v>510</v>
      </c>
      <c r="B7482" s="152" t="s">
        <v>505</v>
      </c>
      <c r="C7482" s="170" t="s">
        <v>30038</v>
      </c>
      <c r="D7482" s="170" t="s">
        <v>30039</v>
      </c>
      <c r="E7482" s="168">
        <v>4.4212962962962964E-3</v>
      </c>
      <c r="F7482" s="152" t="s">
        <v>499</v>
      </c>
      <c r="H7482" s="152" t="s">
        <v>31</v>
      </c>
      <c r="I7482" s="170" t="s">
        <v>30040</v>
      </c>
      <c r="J7482" s="170" t="s">
        <v>30041</v>
      </c>
      <c r="K7482" s="168">
        <v>4.6296296296296298E-4</v>
      </c>
      <c r="L7482" s="152" t="s">
        <v>493</v>
      </c>
      <c r="N7482" s="152" t="s">
        <v>503</v>
      </c>
      <c r="O7482" s="152">
        <v>35</v>
      </c>
      <c r="P7482" s="152">
        <v>1</v>
      </c>
      <c r="Q7482" s="168">
        <v>1.1238425925925926E-2</v>
      </c>
      <c r="R7482" s="168">
        <v>0</v>
      </c>
      <c r="S7482" s="168">
        <v>1.1238425925925926E-2</v>
      </c>
    </row>
    <row r="7483" spans="1:19">
      <c r="A7483" s="152" t="s">
        <v>3855</v>
      </c>
      <c r="B7483" s="152" t="s">
        <v>536</v>
      </c>
      <c r="C7483" s="170" t="s">
        <v>30042</v>
      </c>
      <c r="D7483" s="170" t="s">
        <v>30043</v>
      </c>
      <c r="E7483" s="168">
        <v>2.5347222222222221E-3</v>
      </c>
      <c r="F7483" s="152" t="s">
        <v>499</v>
      </c>
      <c r="H7483" s="152" t="s">
        <v>31</v>
      </c>
      <c r="I7483" s="170" t="s">
        <v>30044</v>
      </c>
      <c r="J7483" s="170" t="s">
        <v>30045</v>
      </c>
      <c r="K7483" s="168">
        <v>5.0925925925925921E-4</v>
      </c>
      <c r="L7483" s="152" t="s">
        <v>493</v>
      </c>
      <c r="N7483" s="152" t="s">
        <v>528</v>
      </c>
      <c r="O7483" s="152">
        <v>35</v>
      </c>
      <c r="P7483" s="152">
        <v>1</v>
      </c>
      <c r="Q7483" s="168">
        <v>9.3055555555555548E-3</v>
      </c>
      <c r="R7483" s="168">
        <v>2.6620370370370372E-4</v>
      </c>
      <c r="S7483" s="168">
        <v>9.0393518518518522E-3</v>
      </c>
    </row>
    <row r="7484" spans="1:19">
      <c r="A7484" s="152" t="s">
        <v>485</v>
      </c>
      <c r="B7484" s="152" t="s">
        <v>486</v>
      </c>
      <c r="C7484" s="170" t="s">
        <v>30046</v>
      </c>
      <c r="D7484" s="170" t="s">
        <v>30047</v>
      </c>
      <c r="E7484" s="168">
        <v>4.6874999999999998E-3</v>
      </c>
      <c r="F7484" s="152" t="s">
        <v>499</v>
      </c>
      <c r="H7484" s="152" t="s">
        <v>31</v>
      </c>
      <c r="J7484" s="170" t="s">
        <v>30048</v>
      </c>
      <c r="K7484" s="168">
        <v>0</v>
      </c>
      <c r="L7484" s="169" t="s">
        <v>493</v>
      </c>
      <c r="M7484" s="152" t="s">
        <v>1365</v>
      </c>
      <c r="N7484" s="152" t="s">
        <v>503</v>
      </c>
      <c r="O7484" s="152">
        <v>35</v>
      </c>
      <c r="P7484" s="152">
        <v>1</v>
      </c>
      <c r="Q7484" s="168">
        <v>1.699074074074074E-2</v>
      </c>
      <c r="R7484" s="168">
        <v>0</v>
      </c>
      <c r="S7484" s="168">
        <v>1.699074074074074E-2</v>
      </c>
    </row>
    <row r="7485" spans="1:19">
      <c r="A7485" s="152" t="s">
        <v>522</v>
      </c>
      <c r="B7485" s="152" t="s">
        <v>511</v>
      </c>
      <c r="C7485" s="170" t="s">
        <v>30049</v>
      </c>
      <c r="D7485" s="170" t="s">
        <v>30050</v>
      </c>
      <c r="E7485" s="168">
        <v>3.0902777777777777E-3</v>
      </c>
      <c r="F7485" s="152" t="s">
        <v>499</v>
      </c>
      <c r="H7485" s="152" t="s">
        <v>31</v>
      </c>
      <c r="I7485" s="170" t="s">
        <v>30051</v>
      </c>
      <c r="J7485" s="170" t="s">
        <v>30052</v>
      </c>
      <c r="K7485" s="168">
        <v>5.9027777777777778E-4</v>
      </c>
      <c r="L7485" s="152" t="s">
        <v>493</v>
      </c>
      <c r="N7485" s="152" t="s">
        <v>528</v>
      </c>
      <c r="O7485" s="152">
        <v>35</v>
      </c>
      <c r="P7485" s="152">
        <v>1</v>
      </c>
      <c r="Q7485" s="168">
        <v>1.0613425925925925E-2</v>
      </c>
      <c r="R7485" s="168">
        <v>0</v>
      </c>
      <c r="S7485" s="168">
        <v>1.0613425925925925E-2</v>
      </c>
    </row>
    <row r="7486" spans="1:19">
      <c r="A7486" s="152" t="s">
        <v>4674</v>
      </c>
      <c r="B7486" s="152" t="s">
        <v>530</v>
      </c>
      <c r="C7486" s="170" t="s">
        <v>30053</v>
      </c>
      <c r="D7486" s="170" t="s">
        <v>30054</v>
      </c>
      <c r="E7486" s="168">
        <v>3.7384259259259259E-3</v>
      </c>
      <c r="F7486" s="152" t="s">
        <v>499</v>
      </c>
      <c r="H7486" s="152" t="s">
        <v>31</v>
      </c>
      <c r="I7486" s="170" t="s">
        <v>30055</v>
      </c>
      <c r="J7486" s="170" t="s">
        <v>30056</v>
      </c>
      <c r="K7486" s="168">
        <v>5.7870370370370367E-4</v>
      </c>
      <c r="L7486" s="152" t="s">
        <v>493</v>
      </c>
      <c r="N7486" s="152" t="s">
        <v>528</v>
      </c>
      <c r="O7486" s="152">
        <v>35</v>
      </c>
      <c r="P7486" s="152">
        <v>1</v>
      </c>
      <c r="Q7486" s="168">
        <v>1.0300925925925925E-2</v>
      </c>
      <c r="R7486" s="168">
        <v>0</v>
      </c>
      <c r="S7486" s="168">
        <v>1.0300925925925925E-2</v>
      </c>
    </row>
    <row r="7487" spans="1:19">
      <c r="A7487" s="152" t="s">
        <v>535</v>
      </c>
      <c r="B7487" s="152" t="s">
        <v>20722</v>
      </c>
      <c r="C7487" s="170" t="s">
        <v>30057</v>
      </c>
      <c r="D7487" s="170" t="s">
        <v>30058</v>
      </c>
      <c r="E7487" s="168">
        <v>2.0254629629629629E-3</v>
      </c>
      <c r="F7487" s="152" t="s">
        <v>499</v>
      </c>
      <c r="H7487" s="152" t="s">
        <v>31</v>
      </c>
      <c r="I7487" s="170" t="s">
        <v>30059</v>
      </c>
      <c r="J7487" s="170" t="s">
        <v>30060</v>
      </c>
      <c r="K7487" s="168">
        <v>4.1666666666666669E-4</v>
      </c>
      <c r="L7487" s="152" t="s">
        <v>493</v>
      </c>
      <c r="N7487" s="152" t="s">
        <v>503</v>
      </c>
      <c r="O7487" s="152">
        <v>35</v>
      </c>
      <c r="P7487" s="152">
        <v>1</v>
      </c>
      <c r="Q7487" s="168">
        <v>8.7500000000000008E-3</v>
      </c>
      <c r="R7487" s="168">
        <v>0</v>
      </c>
      <c r="S7487" s="168">
        <v>8.7500000000000008E-3</v>
      </c>
    </row>
    <row r="7488" spans="1:19">
      <c r="A7488" s="152" t="s">
        <v>3855</v>
      </c>
      <c r="B7488" s="152" t="s">
        <v>536</v>
      </c>
      <c r="C7488" s="170" t="s">
        <v>30061</v>
      </c>
      <c r="D7488" s="170" t="s">
        <v>30062</v>
      </c>
      <c r="E7488" s="168">
        <v>3.3564814814814816E-3</v>
      </c>
      <c r="F7488" s="152" t="s">
        <v>499</v>
      </c>
      <c r="H7488" s="152" t="s">
        <v>31</v>
      </c>
      <c r="I7488" s="170" t="s">
        <v>30063</v>
      </c>
      <c r="J7488" s="170" t="s">
        <v>30064</v>
      </c>
      <c r="K7488" s="168">
        <v>4.7453703703703704E-4</v>
      </c>
      <c r="L7488" s="152" t="s">
        <v>493</v>
      </c>
      <c r="N7488" s="152" t="s">
        <v>503</v>
      </c>
      <c r="O7488" s="152">
        <v>35</v>
      </c>
      <c r="P7488" s="152">
        <v>1</v>
      </c>
      <c r="Q7488" s="168">
        <v>9.6759259259259264E-3</v>
      </c>
      <c r="R7488" s="168">
        <v>5.2083333333333333E-4</v>
      </c>
      <c r="S7488" s="168">
        <v>9.1550925925925931E-3</v>
      </c>
    </row>
    <row r="7489" spans="1:19">
      <c r="A7489" s="152" t="s">
        <v>485</v>
      </c>
      <c r="B7489" s="152" t="s">
        <v>486</v>
      </c>
      <c r="C7489" s="170" t="s">
        <v>30065</v>
      </c>
      <c r="D7489" s="170" t="s">
        <v>30066</v>
      </c>
      <c r="E7489" s="168">
        <v>3.9120370370370368E-3</v>
      </c>
      <c r="F7489" s="152" t="s">
        <v>499</v>
      </c>
      <c r="H7489" s="152" t="s">
        <v>31</v>
      </c>
      <c r="I7489" s="170" t="s">
        <v>30067</v>
      </c>
      <c r="J7489" s="170" t="s">
        <v>30068</v>
      </c>
      <c r="K7489" s="168">
        <v>5.7870370370370367E-4</v>
      </c>
      <c r="L7489" s="152" t="s">
        <v>493</v>
      </c>
      <c r="N7489" s="152" t="s">
        <v>528</v>
      </c>
      <c r="O7489" s="152">
        <v>35</v>
      </c>
      <c r="P7489" s="152">
        <v>1</v>
      </c>
      <c r="Q7489" s="168">
        <v>1.0532407407407407E-2</v>
      </c>
      <c r="R7489" s="168">
        <v>0</v>
      </c>
      <c r="S7489" s="168">
        <v>1.0532407407407407E-2</v>
      </c>
    </row>
    <row r="7490" spans="1:19">
      <c r="A7490" s="152" t="s">
        <v>522</v>
      </c>
      <c r="B7490" s="152" t="s">
        <v>511</v>
      </c>
      <c r="C7490" s="170" t="s">
        <v>30069</v>
      </c>
      <c r="D7490" s="170" t="s">
        <v>30070</v>
      </c>
      <c r="E7490" s="168">
        <v>4.1087962962962962E-3</v>
      </c>
      <c r="F7490" s="152" t="s">
        <v>499</v>
      </c>
      <c r="H7490" s="152" t="s">
        <v>31</v>
      </c>
      <c r="I7490" s="170" t="s">
        <v>30071</v>
      </c>
      <c r="J7490" s="170" t="s">
        <v>30072</v>
      </c>
      <c r="K7490" s="168">
        <v>6.5972222222222224E-4</v>
      </c>
      <c r="L7490" s="152" t="s">
        <v>493</v>
      </c>
      <c r="N7490" s="152" t="s">
        <v>503</v>
      </c>
      <c r="O7490" s="152">
        <v>35</v>
      </c>
      <c r="P7490" s="152">
        <v>1</v>
      </c>
      <c r="Q7490" s="168">
        <v>1.1585648148148149E-2</v>
      </c>
      <c r="R7490" s="168">
        <v>0</v>
      </c>
      <c r="S7490" s="168">
        <v>1.1585648148148149E-2</v>
      </c>
    </row>
    <row r="7491" spans="1:19">
      <c r="A7491" s="152" t="s">
        <v>4674</v>
      </c>
      <c r="B7491" s="152" t="s">
        <v>530</v>
      </c>
      <c r="C7491" s="170" t="s">
        <v>30073</v>
      </c>
      <c r="D7491" s="170" t="s">
        <v>30074</v>
      </c>
      <c r="E7491" s="168">
        <v>4.5370370370370373E-3</v>
      </c>
      <c r="F7491" s="152" t="s">
        <v>499</v>
      </c>
      <c r="H7491" s="152" t="s">
        <v>31</v>
      </c>
      <c r="I7491" s="170" t="s">
        <v>30075</v>
      </c>
      <c r="J7491" s="170" t="s">
        <v>30076</v>
      </c>
      <c r="K7491" s="168">
        <v>5.7870370370370367E-4</v>
      </c>
      <c r="L7491" s="152" t="s">
        <v>493</v>
      </c>
      <c r="N7491" s="152" t="s">
        <v>503</v>
      </c>
      <c r="O7491" s="152">
        <v>35</v>
      </c>
      <c r="P7491" s="152">
        <v>1</v>
      </c>
      <c r="Q7491" s="168">
        <v>1.1238425925925926E-2</v>
      </c>
      <c r="R7491" s="168">
        <v>0</v>
      </c>
      <c r="S7491" s="168">
        <v>1.1238425925925926E-2</v>
      </c>
    </row>
    <row r="7492" spans="1:19">
      <c r="A7492" s="152" t="s">
        <v>535</v>
      </c>
      <c r="B7492" s="152" t="s">
        <v>20722</v>
      </c>
      <c r="C7492" s="170" t="s">
        <v>30077</v>
      </c>
      <c r="D7492" s="170" t="s">
        <v>30078</v>
      </c>
      <c r="E7492" s="168">
        <v>1.1574074074074073E-5</v>
      </c>
      <c r="F7492" s="152" t="s">
        <v>499</v>
      </c>
      <c r="H7492" s="152" t="s">
        <v>31</v>
      </c>
      <c r="I7492" s="170" t="s">
        <v>30079</v>
      </c>
      <c r="J7492" s="170" t="s">
        <v>30080</v>
      </c>
      <c r="K7492" s="168">
        <v>7.6388888888888893E-4</v>
      </c>
      <c r="L7492" s="152" t="s">
        <v>493</v>
      </c>
      <c r="N7492" s="152" t="s">
        <v>528</v>
      </c>
      <c r="O7492" s="152">
        <v>35</v>
      </c>
      <c r="P7492" s="152">
        <v>1</v>
      </c>
      <c r="Q7492" s="168">
        <v>7.9398148148148145E-3</v>
      </c>
      <c r="R7492" s="168">
        <v>0</v>
      </c>
      <c r="S7492" s="168">
        <v>7.9398148148148145E-3</v>
      </c>
    </row>
    <row r="7493" spans="1:19">
      <c r="A7493" s="152" t="s">
        <v>510</v>
      </c>
      <c r="B7493" s="152" t="s">
        <v>505</v>
      </c>
      <c r="C7493" s="170" t="s">
        <v>30081</v>
      </c>
      <c r="D7493" s="170" t="s">
        <v>30082</v>
      </c>
      <c r="E7493" s="168">
        <v>1.8287037037037037E-3</v>
      </c>
      <c r="F7493" s="152" t="s">
        <v>499</v>
      </c>
      <c r="H7493" s="152" t="s">
        <v>31</v>
      </c>
      <c r="I7493" s="170" t="s">
        <v>30083</v>
      </c>
      <c r="J7493" s="170" t="s">
        <v>30084</v>
      </c>
      <c r="K7493" s="168">
        <v>4.861111111111111E-4</v>
      </c>
      <c r="L7493" s="152" t="s">
        <v>493</v>
      </c>
      <c r="N7493" s="152" t="s">
        <v>528</v>
      </c>
      <c r="O7493" s="152">
        <v>35</v>
      </c>
      <c r="P7493" s="152">
        <v>1</v>
      </c>
      <c r="Q7493" s="168">
        <v>7.6041666666666671E-3</v>
      </c>
      <c r="R7493" s="168">
        <v>0</v>
      </c>
      <c r="S7493" s="168">
        <v>7.6041666666666671E-3</v>
      </c>
    </row>
    <row r="7494" spans="1:19">
      <c r="A7494" s="152" t="s">
        <v>3855</v>
      </c>
      <c r="B7494" s="152" t="s">
        <v>536</v>
      </c>
      <c r="C7494" s="170" t="s">
        <v>30085</v>
      </c>
      <c r="D7494" s="170" t="s">
        <v>30086</v>
      </c>
      <c r="E7494" s="168">
        <v>3.1250000000000002E-3</v>
      </c>
      <c r="F7494" s="152" t="s">
        <v>499</v>
      </c>
      <c r="H7494" s="152" t="s">
        <v>31</v>
      </c>
      <c r="I7494" s="170" t="s">
        <v>30087</v>
      </c>
      <c r="J7494" s="170" t="s">
        <v>30088</v>
      </c>
      <c r="K7494" s="168">
        <v>4.5138888888888887E-4</v>
      </c>
      <c r="L7494" s="152" t="s">
        <v>493</v>
      </c>
      <c r="N7494" s="152" t="s">
        <v>503</v>
      </c>
      <c r="O7494" s="152">
        <v>35</v>
      </c>
      <c r="P7494" s="152">
        <v>1</v>
      </c>
      <c r="Q7494" s="168">
        <v>9.3287037037037036E-3</v>
      </c>
      <c r="R7494" s="168">
        <v>5.7870370370370367E-4</v>
      </c>
      <c r="S7494" s="168">
        <v>8.7500000000000008E-3</v>
      </c>
    </row>
    <row r="7495" spans="1:19">
      <c r="A7495" s="152" t="s">
        <v>485</v>
      </c>
      <c r="B7495" s="152" t="s">
        <v>486</v>
      </c>
      <c r="C7495" s="170" t="s">
        <v>30089</v>
      </c>
      <c r="D7495" s="170" t="s">
        <v>30090</v>
      </c>
      <c r="E7495" s="168">
        <v>2.8819444444444444E-3</v>
      </c>
      <c r="F7495" s="152" t="s">
        <v>499</v>
      </c>
      <c r="H7495" s="152" t="s">
        <v>31</v>
      </c>
      <c r="I7495" s="170" t="s">
        <v>30091</v>
      </c>
      <c r="J7495" s="170" t="s">
        <v>30092</v>
      </c>
      <c r="K7495" s="168">
        <v>7.6388888888888893E-4</v>
      </c>
      <c r="L7495" s="152" t="s">
        <v>493</v>
      </c>
      <c r="N7495" s="152" t="s">
        <v>503</v>
      </c>
      <c r="O7495" s="152">
        <v>35</v>
      </c>
      <c r="P7495" s="152">
        <v>1</v>
      </c>
      <c r="Q7495" s="168">
        <v>9.3634259259259261E-3</v>
      </c>
      <c r="R7495" s="168">
        <v>0</v>
      </c>
      <c r="S7495" s="168">
        <v>9.3634259259259261E-3</v>
      </c>
    </row>
    <row r="7496" spans="1:19">
      <c r="A7496" s="152" t="s">
        <v>522</v>
      </c>
      <c r="B7496" s="152" t="s">
        <v>511</v>
      </c>
      <c r="C7496" s="170" t="s">
        <v>30093</v>
      </c>
      <c r="D7496" s="170" t="s">
        <v>30094</v>
      </c>
      <c r="E7496" s="168">
        <v>1.9328703703703704E-3</v>
      </c>
      <c r="F7496" s="152" t="s">
        <v>499</v>
      </c>
      <c r="H7496" s="152" t="s">
        <v>31</v>
      </c>
      <c r="I7496" s="170" t="s">
        <v>30095</v>
      </c>
      <c r="J7496" s="170" t="s">
        <v>30096</v>
      </c>
      <c r="K7496" s="168">
        <v>6.3657407407407413E-4</v>
      </c>
      <c r="L7496" s="152" t="s">
        <v>493</v>
      </c>
      <c r="N7496" s="152" t="s">
        <v>503</v>
      </c>
      <c r="O7496" s="152">
        <v>35</v>
      </c>
      <c r="P7496" s="152">
        <v>1</v>
      </c>
      <c r="Q7496" s="168">
        <v>9.1550925925925931E-3</v>
      </c>
      <c r="R7496" s="168">
        <v>0</v>
      </c>
      <c r="S7496" s="168">
        <v>9.1550925925925931E-3</v>
      </c>
    </row>
    <row r="7497" spans="1:19">
      <c r="A7497" s="152" t="s">
        <v>4674</v>
      </c>
      <c r="B7497" s="152" t="s">
        <v>530</v>
      </c>
      <c r="C7497" s="170" t="s">
        <v>30097</v>
      </c>
      <c r="D7497" s="170" t="s">
        <v>30098</v>
      </c>
      <c r="E7497" s="168">
        <v>1.4120370370370369E-3</v>
      </c>
      <c r="F7497" s="152" t="s">
        <v>499</v>
      </c>
      <c r="H7497" s="152" t="s">
        <v>31</v>
      </c>
      <c r="I7497" s="170" t="s">
        <v>30099</v>
      </c>
      <c r="J7497" s="170" t="s">
        <v>30100</v>
      </c>
      <c r="K7497" s="168">
        <v>5.6712962962962967E-4</v>
      </c>
      <c r="L7497" s="152" t="s">
        <v>493</v>
      </c>
      <c r="N7497" s="152" t="s">
        <v>503</v>
      </c>
      <c r="O7497" s="152">
        <v>35</v>
      </c>
      <c r="P7497" s="152">
        <v>1</v>
      </c>
      <c r="Q7497" s="168">
        <v>8.1481481481481474E-3</v>
      </c>
      <c r="R7497" s="168">
        <v>0</v>
      </c>
      <c r="S7497" s="168">
        <v>8.1481481481481474E-3</v>
      </c>
    </row>
    <row r="7498" spans="1:19">
      <c r="A7498" s="152" t="s">
        <v>510</v>
      </c>
      <c r="B7498" s="152" t="s">
        <v>505</v>
      </c>
      <c r="C7498" s="170" t="s">
        <v>30101</v>
      </c>
      <c r="D7498" s="170" t="s">
        <v>30102</v>
      </c>
      <c r="E7498" s="168">
        <v>3.5416666666666665E-3</v>
      </c>
      <c r="F7498" s="152" t="s">
        <v>499</v>
      </c>
      <c r="H7498" s="152" t="s">
        <v>31</v>
      </c>
      <c r="I7498" s="170" t="s">
        <v>30103</v>
      </c>
      <c r="J7498" s="170" t="s">
        <v>30104</v>
      </c>
      <c r="K7498" s="168">
        <v>4.861111111111111E-4</v>
      </c>
      <c r="L7498" s="152" t="s">
        <v>493</v>
      </c>
      <c r="N7498" s="152" t="s">
        <v>503</v>
      </c>
      <c r="O7498" s="152">
        <v>35</v>
      </c>
      <c r="P7498" s="152">
        <v>1</v>
      </c>
      <c r="Q7498" s="168">
        <v>7.4652777777777781E-3</v>
      </c>
      <c r="R7498" s="168">
        <v>0</v>
      </c>
      <c r="S7498" s="168">
        <v>7.4652777777777781E-3</v>
      </c>
    </row>
    <row r="7499" spans="1:19">
      <c r="A7499" s="152" t="s">
        <v>535</v>
      </c>
      <c r="B7499" s="152" t="s">
        <v>20722</v>
      </c>
      <c r="C7499" s="170" t="s">
        <v>30105</v>
      </c>
      <c r="D7499" s="170" t="s">
        <v>30106</v>
      </c>
      <c r="E7499" s="168">
        <v>1.5625000000000001E-3</v>
      </c>
      <c r="F7499" s="152" t="s">
        <v>499</v>
      </c>
      <c r="H7499" s="152" t="s">
        <v>31</v>
      </c>
      <c r="I7499" s="170" t="s">
        <v>30107</v>
      </c>
      <c r="J7499" s="170" t="s">
        <v>30108</v>
      </c>
      <c r="K7499" s="168">
        <v>4.1666666666666669E-4</v>
      </c>
      <c r="L7499" s="152" t="s">
        <v>493</v>
      </c>
      <c r="N7499" s="152" t="s">
        <v>528</v>
      </c>
      <c r="O7499" s="152">
        <v>35</v>
      </c>
      <c r="P7499" s="152">
        <v>1</v>
      </c>
      <c r="Q7499" s="168">
        <v>7.951388888888888E-3</v>
      </c>
      <c r="R7499" s="168">
        <v>0</v>
      </c>
      <c r="S7499" s="168">
        <v>7.951388888888888E-3</v>
      </c>
    </row>
    <row r="7500" spans="1:19">
      <c r="A7500" s="152" t="s">
        <v>485</v>
      </c>
      <c r="B7500" s="152" t="s">
        <v>486</v>
      </c>
      <c r="C7500" s="170" t="s">
        <v>30109</v>
      </c>
      <c r="D7500" s="170" t="s">
        <v>30110</v>
      </c>
      <c r="E7500" s="168">
        <v>1.0185185185185184E-3</v>
      </c>
      <c r="F7500" s="152" t="s">
        <v>499</v>
      </c>
      <c r="H7500" s="152" t="s">
        <v>31</v>
      </c>
      <c r="J7500" s="170" t="s">
        <v>30111</v>
      </c>
      <c r="K7500" s="168">
        <v>0</v>
      </c>
      <c r="L7500" s="169" t="s">
        <v>493</v>
      </c>
      <c r="M7500" s="152" t="s">
        <v>1365</v>
      </c>
      <c r="N7500" s="152" t="s">
        <v>503</v>
      </c>
      <c r="O7500" s="152">
        <v>35</v>
      </c>
      <c r="P7500" s="152">
        <v>1</v>
      </c>
      <c r="Q7500" s="168">
        <v>1.2777777777777779E-2</v>
      </c>
      <c r="R7500" s="168">
        <v>0</v>
      </c>
      <c r="S7500" s="168">
        <v>1.2777777777777779E-2</v>
      </c>
    </row>
    <row r="7501" spans="1:19">
      <c r="A7501" s="152" t="s">
        <v>522</v>
      </c>
      <c r="B7501" s="152" t="s">
        <v>511</v>
      </c>
      <c r="C7501" s="170" t="s">
        <v>30112</v>
      </c>
      <c r="D7501" s="170" t="s">
        <v>30113</v>
      </c>
      <c r="E7501" s="168">
        <v>1.3541666666666667E-3</v>
      </c>
      <c r="F7501" s="152" t="s">
        <v>499</v>
      </c>
      <c r="H7501" s="152" t="s">
        <v>31</v>
      </c>
      <c r="I7501" s="170" t="s">
        <v>30114</v>
      </c>
      <c r="J7501" s="170" t="s">
        <v>30115</v>
      </c>
      <c r="K7501" s="168">
        <v>6.134259259259259E-4</v>
      </c>
      <c r="L7501" s="152" t="s">
        <v>493</v>
      </c>
      <c r="N7501" s="152" t="s">
        <v>503</v>
      </c>
      <c r="O7501" s="152">
        <v>35</v>
      </c>
      <c r="P7501" s="152">
        <v>1</v>
      </c>
      <c r="Q7501" s="168">
        <v>8.564814814814815E-3</v>
      </c>
      <c r="R7501" s="168">
        <v>0</v>
      </c>
      <c r="S7501" s="168">
        <v>8.564814814814815E-3</v>
      </c>
    </row>
    <row r="7502" spans="1:19">
      <c r="A7502" s="152" t="s">
        <v>4674</v>
      </c>
      <c r="B7502" s="152" t="s">
        <v>530</v>
      </c>
      <c r="C7502" s="170" t="s">
        <v>30116</v>
      </c>
      <c r="D7502" s="170" t="s">
        <v>30117</v>
      </c>
      <c r="E7502" s="168">
        <v>1.4120370370370369E-3</v>
      </c>
      <c r="F7502" s="152" t="s">
        <v>499</v>
      </c>
      <c r="H7502" s="152" t="s">
        <v>31</v>
      </c>
      <c r="I7502" s="170" t="s">
        <v>30118</v>
      </c>
      <c r="J7502" s="170" t="s">
        <v>30119</v>
      </c>
      <c r="K7502" s="168">
        <v>5.9027777777777778E-4</v>
      </c>
      <c r="L7502" s="152" t="s">
        <v>493</v>
      </c>
      <c r="N7502" s="152" t="s">
        <v>503</v>
      </c>
      <c r="O7502" s="152">
        <v>35</v>
      </c>
      <c r="P7502" s="152">
        <v>1</v>
      </c>
      <c r="Q7502" s="168">
        <v>8.8425925925925929E-3</v>
      </c>
      <c r="R7502" s="168">
        <v>0</v>
      </c>
      <c r="S7502" s="168">
        <v>8.8425925925925929E-3</v>
      </c>
    </row>
    <row r="7503" spans="1:19">
      <c r="A7503" s="152" t="s">
        <v>529</v>
      </c>
      <c r="B7503" s="152" t="s">
        <v>496</v>
      </c>
      <c r="C7503" s="170" t="s">
        <v>30120</v>
      </c>
      <c r="D7503" s="170" t="s">
        <v>30121</v>
      </c>
      <c r="E7503" s="168">
        <v>2.3842592592592591E-3</v>
      </c>
      <c r="F7503" s="152" t="s">
        <v>499</v>
      </c>
      <c r="H7503" s="152" t="s">
        <v>31</v>
      </c>
      <c r="I7503" s="170" t="s">
        <v>30122</v>
      </c>
      <c r="J7503" s="170" t="s">
        <v>30123</v>
      </c>
      <c r="K7503" s="168">
        <v>2.6620370370370372E-4</v>
      </c>
      <c r="L7503" s="152" t="s">
        <v>493</v>
      </c>
      <c r="N7503" s="152" t="s">
        <v>528</v>
      </c>
      <c r="O7503" s="152">
        <v>35</v>
      </c>
      <c r="P7503" s="152">
        <v>1</v>
      </c>
      <c r="Q7503" s="168">
        <v>7.3611111111111108E-3</v>
      </c>
      <c r="R7503" s="168">
        <v>0</v>
      </c>
      <c r="S7503" s="168">
        <v>7.3611111111111108E-3</v>
      </c>
    </row>
    <row r="7504" spans="1:19">
      <c r="A7504" s="152" t="s">
        <v>510</v>
      </c>
      <c r="B7504" s="152" t="s">
        <v>505</v>
      </c>
      <c r="C7504" s="170" t="s">
        <v>30124</v>
      </c>
      <c r="D7504" s="170" t="s">
        <v>30125</v>
      </c>
      <c r="E7504" s="168">
        <v>2.3726851851851851E-3</v>
      </c>
      <c r="F7504" s="152" t="s">
        <v>499</v>
      </c>
      <c r="H7504" s="152" t="s">
        <v>31</v>
      </c>
      <c r="I7504" s="170" t="s">
        <v>30126</v>
      </c>
      <c r="J7504" s="170" t="s">
        <v>30127</v>
      </c>
      <c r="K7504" s="168">
        <v>3.9351851851851852E-4</v>
      </c>
      <c r="L7504" s="152" t="s">
        <v>493</v>
      </c>
      <c r="N7504" s="152" t="s">
        <v>503</v>
      </c>
      <c r="O7504" s="152">
        <v>35</v>
      </c>
      <c r="P7504" s="152">
        <v>1</v>
      </c>
      <c r="Q7504" s="168">
        <v>1.0277777777777778E-2</v>
      </c>
      <c r="R7504" s="168">
        <v>0</v>
      </c>
      <c r="S7504" s="168">
        <v>1.0277777777777778E-2</v>
      </c>
    </row>
    <row r="7505" spans="1:19">
      <c r="A7505" s="152" t="s">
        <v>535</v>
      </c>
      <c r="B7505" s="152" t="s">
        <v>20722</v>
      </c>
      <c r="C7505" s="170" t="s">
        <v>30128</v>
      </c>
      <c r="D7505" s="170" t="s">
        <v>30129</v>
      </c>
      <c r="E7505" s="168">
        <v>2.5578703703703705E-3</v>
      </c>
      <c r="F7505" s="152" t="s">
        <v>499</v>
      </c>
      <c r="H7505" s="152" t="s">
        <v>31</v>
      </c>
      <c r="I7505" s="170" t="s">
        <v>30130</v>
      </c>
      <c r="J7505" s="170" t="s">
        <v>30131</v>
      </c>
      <c r="K7505" s="168">
        <v>3.9351851851851852E-4</v>
      </c>
      <c r="L7505" s="152" t="s">
        <v>493</v>
      </c>
      <c r="N7505" s="152" t="s">
        <v>528</v>
      </c>
      <c r="O7505" s="152">
        <v>35</v>
      </c>
      <c r="P7505" s="152">
        <v>1</v>
      </c>
      <c r="Q7505" s="168">
        <v>8.4143518518518517E-3</v>
      </c>
      <c r="R7505" s="168">
        <v>0</v>
      </c>
      <c r="S7505" s="168">
        <v>8.4143518518518517E-3</v>
      </c>
    </row>
    <row r="7506" spans="1:19">
      <c r="A7506" s="152" t="s">
        <v>485</v>
      </c>
      <c r="B7506" s="152" t="s">
        <v>486</v>
      </c>
      <c r="C7506" s="170" t="s">
        <v>30132</v>
      </c>
      <c r="D7506" s="170" t="s">
        <v>30133</v>
      </c>
      <c r="E7506" s="168">
        <v>4.6759259259259263E-3</v>
      </c>
      <c r="F7506" s="152" t="s">
        <v>499</v>
      </c>
      <c r="H7506" s="152" t="s">
        <v>31</v>
      </c>
      <c r="I7506" s="170" t="s">
        <v>30134</v>
      </c>
      <c r="J7506" s="170" t="s">
        <v>30135</v>
      </c>
      <c r="K7506" s="168">
        <v>7.8703703703703705E-4</v>
      </c>
      <c r="L7506" s="152" t="s">
        <v>493</v>
      </c>
      <c r="N7506" s="152" t="s">
        <v>503</v>
      </c>
      <c r="O7506" s="152">
        <v>35</v>
      </c>
      <c r="P7506" s="152">
        <v>1</v>
      </c>
      <c r="Q7506" s="168">
        <v>1.1203703703703704E-2</v>
      </c>
      <c r="R7506" s="168">
        <v>0</v>
      </c>
      <c r="S7506" s="168">
        <v>1.1203703703703704E-2</v>
      </c>
    </row>
    <row r="7507" spans="1:19">
      <c r="A7507" s="152" t="s">
        <v>3855</v>
      </c>
      <c r="B7507" s="152" t="s">
        <v>536</v>
      </c>
      <c r="C7507" s="170" t="s">
        <v>30136</v>
      </c>
      <c r="D7507" s="170" t="s">
        <v>30137</v>
      </c>
      <c r="E7507" s="168">
        <v>2.5578703703703705E-3</v>
      </c>
      <c r="F7507" s="152" t="s">
        <v>499</v>
      </c>
      <c r="H7507" s="152" t="s">
        <v>31</v>
      </c>
      <c r="I7507" s="170" t="s">
        <v>30138</v>
      </c>
      <c r="J7507" s="170" t="s">
        <v>30134</v>
      </c>
      <c r="K7507" s="168">
        <v>5.2083333333333333E-4</v>
      </c>
      <c r="L7507" s="152" t="s">
        <v>493</v>
      </c>
      <c r="N7507" s="152" t="s">
        <v>528</v>
      </c>
      <c r="O7507" s="152">
        <v>35</v>
      </c>
      <c r="P7507" s="152">
        <v>1</v>
      </c>
      <c r="Q7507" s="168">
        <v>8.6342592592592599E-3</v>
      </c>
      <c r="R7507" s="168">
        <v>0</v>
      </c>
      <c r="S7507" s="168">
        <v>8.6342592592592599E-3</v>
      </c>
    </row>
    <row r="7508" spans="1:19">
      <c r="A7508" s="152" t="s">
        <v>4674</v>
      </c>
      <c r="B7508" s="152" t="s">
        <v>530</v>
      </c>
      <c r="C7508" s="170" t="s">
        <v>30139</v>
      </c>
      <c r="D7508" s="170" t="s">
        <v>30140</v>
      </c>
      <c r="E7508" s="168">
        <v>3.3680555555555556E-3</v>
      </c>
      <c r="F7508" s="152" t="s">
        <v>499</v>
      </c>
      <c r="H7508" s="152" t="s">
        <v>31</v>
      </c>
      <c r="I7508" s="170" t="s">
        <v>30141</v>
      </c>
      <c r="J7508" s="170" t="s">
        <v>30142</v>
      </c>
      <c r="K7508" s="168">
        <v>5.7870370370370367E-4</v>
      </c>
      <c r="L7508" s="152" t="s">
        <v>493</v>
      </c>
      <c r="N7508" s="152" t="s">
        <v>503</v>
      </c>
      <c r="O7508" s="152">
        <v>35</v>
      </c>
      <c r="P7508" s="152">
        <v>1</v>
      </c>
      <c r="Q7508" s="168">
        <v>1.0162037037037037E-2</v>
      </c>
      <c r="R7508" s="168">
        <v>0</v>
      </c>
      <c r="S7508" s="168">
        <v>1.0162037037037037E-2</v>
      </c>
    </row>
    <row r="7509" spans="1:19">
      <c r="A7509" s="152" t="s">
        <v>529</v>
      </c>
      <c r="B7509" s="152" t="s">
        <v>496</v>
      </c>
      <c r="C7509" s="170" t="s">
        <v>30143</v>
      </c>
      <c r="D7509" s="170" t="s">
        <v>30144</v>
      </c>
      <c r="E7509" s="168">
        <v>1.9212962962962964E-3</v>
      </c>
      <c r="F7509" s="152" t="s">
        <v>499</v>
      </c>
      <c r="H7509" s="152" t="s">
        <v>31</v>
      </c>
      <c r="I7509" s="170" t="s">
        <v>30145</v>
      </c>
      <c r="J7509" s="170" t="s">
        <v>30146</v>
      </c>
      <c r="K7509" s="168">
        <v>5.9027777777777778E-4</v>
      </c>
      <c r="L7509" s="152" t="s">
        <v>493</v>
      </c>
      <c r="N7509" s="152" t="s">
        <v>528</v>
      </c>
      <c r="O7509" s="152">
        <v>35</v>
      </c>
      <c r="P7509" s="152">
        <v>1</v>
      </c>
      <c r="Q7509" s="168">
        <v>7.7199074074074071E-3</v>
      </c>
      <c r="R7509" s="168">
        <v>0</v>
      </c>
      <c r="S7509" s="168">
        <v>7.7199074074074071E-3</v>
      </c>
    </row>
    <row r="7510" spans="1:19">
      <c r="A7510" s="152" t="s">
        <v>510</v>
      </c>
      <c r="B7510" s="152" t="s">
        <v>505</v>
      </c>
      <c r="C7510" s="170" t="s">
        <v>30147</v>
      </c>
      <c r="D7510" s="170" t="s">
        <v>30148</v>
      </c>
      <c r="E7510" s="168">
        <v>2.685185185185185E-3</v>
      </c>
      <c r="F7510" s="152" t="s">
        <v>499</v>
      </c>
      <c r="H7510" s="152" t="s">
        <v>31</v>
      </c>
      <c r="I7510" s="170" t="s">
        <v>30149</v>
      </c>
      <c r="J7510" s="170" t="s">
        <v>30150</v>
      </c>
      <c r="K7510" s="168">
        <v>5.9027777777777778E-4</v>
      </c>
      <c r="L7510" s="152" t="s">
        <v>493</v>
      </c>
      <c r="N7510" s="152" t="s">
        <v>528</v>
      </c>
      <c r="O7510" s="152">
        <v>35</v>
      </c>
      <c r="P7510" s="152">
        <v>1</v>
      </c>
      <c r="Q7510" s="168">
        <v>8.8888888888888889E-3</v>
      </c>
      <c r="R7510" s="168">
        <v>0</v>
      </c>
      <c r="S7510" s="168">
        <v>8.8888888888888889E-3</v>
      </c>
    </row>
    <row r="7511" spans="1:19">
      <c r="A7511" s="152" t="s">
        <v>522</v>
      </c>
      <c r="B7511" s="152" t="s">
        <v>511</v>
      </c>
      <c r="C7511" s="170" t="s">
        <v>30151</v>
      </c>
      <c r="D7511" s="170" t="s">
        <v>30152</v>
      </c>
      <c r="E7511" s="168">
        <v>4.6412037037037038E-3</v>
      </c>
      <c r="F7511" s="152" t="s">
        <v>499</v>
      </c>
      <c r="H7511" s="152" t="s">
        <v>31</v>
      </c>
      <c r="I7511" s="170" t="s">
        <v>30153</v>
      </c>
      <c r="J7511" s="170" t="s">
        <v>30154</v>
      </c>
      <c r="K7511" s="168">
        <v>7.291666666666667E-4</v>
      </c>
      <c r="L7511" s="152" t="s">
        <v>493</v>
      </c>
      <c r="N7511" s="152" t="s">
        <v>503</v>
      </c>
      <c r="O7511" s="152">
        <v>35</v>
      </c>
      <c r="P7511" s="152">
        <v>1</v>
      </c>
      <c r="Q7511" s="168">
        <v>1.2233796296296296E-2</v>
      </c>
      <c r="R7511" s="168">
        <v>0</v>
      </c>
      <c r="S7511" s="168">
        <v>1.2233796296296296E-2</v>
      </c>
    </row>
    <row r="7512" spans="1:19">
      <c r="A7512" s="152" t="s">
        <v>535</v>
      </c>
      <c r="B7512" s="152" t="s">
        <v>20722</v>
      </c>
      <c r="C7512" s="170" t="s">
        <v>30155</v>
      </c>
      <c r="D7512" s="170" t="s">
        <v>30156</v>
      </c>
      <c r="E7512" s="168">
        <v>3.2175925925925926E-3</v>
      </c>
      <c r="F7512" s="152" t="s">
        <v>499</v>
      </c>
      <c r="H7512" s="152" t="s">
        <v>31</v>
      </c>
      <c r="I7512" s="170" t="s">
        <v>30157</v>
      </c>
      <c r="J7512" s="170" t="s">
        <v>30158</v>
      </c>
      <c r="K7512" s="168">
        <v>3.4722222222222224E-4</v>
      </c>
      <c r="L7512" s="152" t="s">
        <v>493</v>
      </c>
      <c r="N7512" s="152" t="s">
        <v>528</v>
      </c>
      <c r="O7512" s="152">
        <v>35</v>
      </c>
      <c r="P7512" s="152">
        <v>1</v>
      </c>
      <c r="Q7512" s="168">
        <v>8.9004629629629625E-3</v>
      </c>
      <c r="R7512" s="168">
        <v>0</v>
      </c>
      <c r="S7512" s="168">
        <v>8.9004629629629625E-3</v>
      </c>
    </row>
    <row r="7513" spans="1:19">
      <c r="A7513" s="152" t="s">
        <v>485</v>
      </c>
      <c r="B7513" s="152" t="s">
        <v>486</v>
      </c>
      <c r="C7513" s="170" t="s">
        <v>30159</v>
      </c>
      <c r="D7513" s="170" t="s">
        <v>30160</v>
      </c>
      <c r="E7513" s="168">
        <v>2.0138888888888888E-3</v>
      </c>
      <c r="F7513" s="152" t="s">
        <v>499</v>
      </c>
      <c r="H7513" s="152" t="s">
        <v>31</v>
      </c>
      <c r="I7513" s="170" t="s">
        <v>30161</v>
      </c>
      <c r="J7513" s="170" t="s">
        <v>30162</v>
      </c>
      <c r="K7513" s="168">
        <v>8.1018518518518516E-4</v>
      </c>
      <c r="L7513" s="152" t="s">
        <v>493</v>
      </c>
      <c r="N7513" s="152" t="s">
        <v>528</v>
      </c>
      <c r="O7513" s="152">
        <v>35</v>
      </c>
      <c r="P7513" s="152">
        <v>1</v>
      </c>
      <c r="Q7513" s="168">
        <v>8.9467592592592585E-3</v>
      </c>
      <c r="R7513" s="168">
        <v>0</v>
      </c>
      <c r="S7513" s="168">
        <v>8.9467592592592585E-3</v>
      </c>
    </row>
    <row r="7514" spans="1:19">
      <c r="A7514" s="152" t="s">
        <v>510</v>
      </c>
      <c r="B7514" s="152" t="s">
        <v>505</v>
      </c>
      <c r="C7514" s="170" t="s">
        <v>30163</v>
      </c>
      <c r="D7514" s="170" t="s">
        <v>30164</v>
      </c>
      <c r="E7514" s="168">
        <v>3.3101851851851851E-3</v>
      </c>
      <c r="F7514" s="152" t="s">
        <v>499</v>
      </c>
      <c r="H7514" s="152" t="s">
        <v>31</v>
      </c>
      <c r="I7514" s="170" t="s">
        <v>30165</v>
      </c>
      <c r="J7514" s="170" t="s">
        <v>30166</v>
      </c>
      <c r="K7514" s="168">
        <v>5.2083333333333333E-4</v>
      </c>
      <c r="L7514" s="152" t="s">
        <v>493</v>
      </c>
      <c r="N7514" s="152" t="s">
        <v>503</v>
      </c>
      <c r="O7514" s="152">
        <v>35</v>
      </c>
      <c r="P7514" s="152">
        <v>1</v>
      </c>
      <c r="Q7514" s="168">
        <v>8.6342592592592599E-3</v>
      </c>
      <c r="R7514" s="168">
        <v>0</v>
      </c>
      <c r="S7514" s="168">
        <v>8.6342592592592599E-3</v>
      </c>
    </row>
    <row r="7515" spans="1:19">
      <c r="A7515" s="152" t="s">
        <v>522</v>
      </c>
      <c r="B7515" s="152" t="s">
        <v>511</v>
      </c>
      <c r="C7515" s="170" t="s">
        <v>30167</v>
      </c>
      <c r="D7515" s="170" t="s">
        <v>30168</v>
      </c>
      <c r="E7515" s="168">
        <v>2.2222222222222222E-3</v>
      </c>
      <c r="F7515" s="152" t="s">
        <v>499</v>
      </c>
      <c r="H7515" s="152" t="s">
        <v>31</v>
      </c>
      <c r="I7515" s="170" t="s">
        <v>30169</v>
      </c>
      <c r="J7515" s="170" t="s">
        <v>30170</v>
      </c>
      <c r="K7515" s="168">
        <v>6.134259259259259E-4</v>
      </c>
      <c r="L7515" s="152" t="s">
        <v>493</v>
      </c>
      <c r="N7515" s="152" t="s">
        <v>528</v>
      </c>
      <c r="O7515" s="152">
        <v>35</v>
      </c>
      <c r="P7515" s="152">
        <v>1</v>
      </c>
      <c r="Q7515" s="168">
        <v>9.1782407407407403E-3</v>
      </c>
      <c r="R7515" s="168">
        <v>0</v>
      </c>
      <c r="S7515" s="168">
        <v>9.1782407407407403E-3</v>
      </c>
    </row>
    <row r="7516" spans="1:19">
      <c r="A7516" s="152" t="s">
        <v>535</v>
      </c>
      <c r="B7516" s="152" t="s">
        <v>20722</v>
      </c>
      <c r="C7516" s="170" t="s">
        <v>30171</v>
      </c>
      <c r="D7516" s="170" t="s">
        <v>30172</v>
      </c>
      <c r="E7516" s="168">
        <v>8.9699074074074073E-3</v>
      </c>
      <c r="F7516" s="152" t="s">
        <v>499</v>
      </c>
      <c r="H7516" s="152" t="s">
        <v>31</v>
      </c>
      <c r="I7516" s="170" t="s">
        <v>30173</v>
      </c>
      <c r="J7516" s="170" t="s">
        <v>30174</v>
      </c>
      <c r="K7516" s="168">
        <v>3.7037037037037035E-4</v>
      </c>
      <c r="L7516" s="152" t="s">
        <v>493</v>
      </c>
      <c r="N7516" s="152" t="s">
        <v>503</v>
      </c>
      <c r="O7516" s="152">
        <v>35</v>
      </c>
      <c r="P7516" s="152">
        <v>1</v>
      </c>
      <c r="Q7516" s="168">
        <v>1.4895833333333334E-2</v>
      </c>
      <c r="R7516" s="168">
        <v>0</v>
      </c>
      <c r="S7516" s="168">
        <v>1.4895833333333334E-2</v>
      </c>
    </row>
    <row r="7517" spans="1:19">
      <c r="A7517" s="152" t="s">
        <v>485</v>
      </c>
      <c r="B7517" s="152" t="s">
        <v>486</v>
      </c>
      <c r="C7517" s="170" t="s">
        <v>30175</v>
      </c>
      <c r="D7517" s="170" t="s">
        <v>30176</v>
      </c>
      <c r="E7517" s="168">
        <v>3.3449074074074076E-3</v>
      </c>
      <c r="F7517" s="152" t="s">
        <v>499</v>
      </c>
      <c r="H7517" s="152" t="s">
        <v>31</v>
      </c>
      <c r="I7517" s="170" t="s">
        <v>30177</v>
      </c>
      <c r="J7517" s="170" t="s">
        <v>30178</v>
      </c>
      <c r="K7517" s="168">
        <v>6.5972222222222224E-4</v>
      </c>
      <c r="L7517" s="152" t="s">
        <v>493</v>
      </c>
      <c r="N7517" s="152" t="s">
        <v>528</v>
      </c>
      <c r="O7517" s="152">
        <v>35</v>
      </c>
      <c r="P7517" s="152">
        <v>1</v>
      </c>
      <c r="Q7517" s="168">
        <v>9.571759259259259E-3</v>
      </c>
      <c r="R7517" s="168">
        <v>0</v>
      </c>
      <c r="S7517" s="168">
        <v>9.571759259259259E-3</v>
      </c>
    </row>
    <row r="7518" spans="1:19">
      <c r="A7518" s="152" t="s">
        <v>510</v>
      </c>
      <c r="B7518" s="152" t="s">
        <v>505</v>
      </c>
      <c r="C7518" s="170" t="s">
        <v>30179</v>
      </c>
      <c r="D7518" s="170" t="s">
        <v>30180</v>
      </c>
      <c r="E7518" s="168">
        <v>7.4768518518518517E-3</v>
      </c>
      <c r="F7518" s="152" t="s">
        <v>499</v>
      </c>
      <c r="H7518" s="152" t="s">
        <v>31</v>
      </c>
      <c r="I7518" s="170" t="s">
        <v>30181</v>
      </c>
      <c r="J7518" s="170" t="s">
        <v>30182</v>
      </c>
      <c r="K7518" s="168">
        <v>5.7870370370370367E-4</v>
      </c>
      <c r="L7518" s="152" t="s">
        <v>493</v>
      </c>
      <c r="N7518" s="152" t="s">
        <v>503</v>
      </c>
      <c r="O7518" s="152">
        <v>35</v>
      </c>
      <c r="P7518" s="152">
        <v>1</v>
      </c>
      <c r="Q7518" s="168">
        <v>1.2511574074074074E-2</v>
      </c>
      <c r="R7518" s="168">
        <v>0</v>
      </c>
      <c r="S7518" s="168">
        <v>1.2511574074074074E-2</v>
      </c>
    </row>
    <row r="7519" spans="1:19">
      <c r="A7519" s="152" t="s">
        <v>522</v>
      </c>
      <c r="B7519" s="152" t="s">
        <v>511</v>
      </c>
      <c r="C7519" s="170" t="s">
        <v>30183</v>
      </c>
      <c r="D7519" s="170" t="s">
        <v>30184</v>
      </c>
      <c r="E7519" s="168">
        <v>1.9097222222222222E-3</v>
      </c>
      <c r="F7519" s="152" t="s">
        <v>499</v>
      </c>
      <c r="H7519" s="152" t="s">
        <v>31</v>
      </c>
      <c r="I7519" s="170" t="s">
        <v>30185</v>
      </c>
      <c r="J7519" s="170" t="s">
        <v>30186</v>
      </c>
      <c r="K7519" s="168">
        <v>5.6712962962962967E-4</v>
      </c>
      <c r="L7519" s="152" t="s">
        <v>493</v>
      </c>
      <c r="N7519" s="152" t="s">
        <v>528</v>
      </c>
      <c r="O7519" s="152">
        <v>35</v>
      </c>
      <c r="P7519" s="152">
        <v>1</v>
      </c>
      <c r="Q7519" s="168">
        <v>7.951388888888888E-3</v>
      </c>
      <c r="R7519" s="168">
        <v>0</v>
      </c>
      <c r="S7519" s="168">
        <v>7.951388888888888E-3</v>
      </c>
    </row>
    <row r="7520" spans="1:19">
      <c r="A7520" s="152" t="s">
        <v>3855</v>
      </c>
      <c r="B7520" s="152" t="s">
        <v>536</v>
      </c>
      <c r="C7520" s="170" t="s">
        <v>30187</v>
      </c>
      <c r="D7520" s="170" t="s">
        <v>30188</v>
      </c>
      <c r="E7520" s="168">
        <v>3.1481481481481482E-3</v>
      </c>
      <c r="F7520" s="152" t="s">
        <v>499</v>
      </c>
      <c r="H7520" s="152" t="s">
        <v>31</v>
      </c>
      <c r="J7520" s="170" t="s">
        <v>30189</v>
      </c>
      <c r="K7520" s="168">
        <v>0</v>
      </c>
      <c r="L7520" s="169" t="s">
        <v>493</v>
      </c>
      <c r="M7520" s="152" t="s">
        <v>6630</v>
      </c>
      <c r="N7520" s="152" t="s">
        <v>528</v>
      </c>
      <c r="O7520" s="152">
        <v>35</v>
      </c>
      <c r="P7520" s="152">
        <v>1</v>
      </c>
      <c r="Q7520" s="168">
        <v>1.1550925925925926E-2</v>
      </c>
      <c r="R7520" s="168">
        <v>0</v>
      </c>
      <c r="S7520" s="168">
        <v>1.1550925925925926E-2</v>
      </c>
    </row>
    <row r="7521" spans="1:19">
      <c r="A7521" s="152" t="s">
        <v>535</v>
      </c>
      <c r="B7521" s="152" t="s">
        <v>20722</v>
      </c>
      <c r="C7521" s="170" t="s">
        <v>30190</v>
      </c>
      <c r="D7521" s="170" t="s">
        <v>30191</v>
      </c>
      <c r="E7521" s="168">
        <v>6.8055555555555551E-3</v>
      </c>
      <c r="F7521" s="152" t="s">
        <v>499</v>
      </c>
      <c r="H7521" s="152" t="s">
        <v>31</v>
      </c>
      <c r="I7521" s="170" t="s">
        <v>30192</v>
      </c>
      <c r="J7521" s="170" t="s">
        <v>30193</v>
      </c>
      <c r="K7521" s="168">
        <v>3.8194444444444446E-4</v>
      </c>
      <c r="L7521" s="152" t="s">
        <v>493</v>
      </c>
      <c r="N7521" s="152" t="s">
        <v>503</v>
      </c>
      <c r="O7521" s="152">
        <v>35</v>
      </c>
      <c r="P7521" s="152">
        <v>1</v>
      </c>
      <c r="Q7521" s="168">
        <v>1.2824074074074075E-2</v>
      </c>
      <c r="R7521" s="168">
        <v>0</v>
      </c>
      <c r="S7521" s="168">
        <v>1.2824074074074075E-2</v>
      </c>
    </row>
    <row r="7522" spans="1:19">
      <c r="A7522" s="152" t="s">
        <v>485</v>
      </c>
      <c r="B7522" s="152" t="s">
        <v>486</v>
      </c>
      <c r="C7522" s="170" t="s">
        <v>30194</v>
      </c>
      <c r="D7522" s="170" t="s">
        <v>30195</v>
      </c>
      <c r="E7522" s="168">
        <v>3.4837962962962965E-3</v>
      </c>
      <c r="F7522" s="152" t="s">
        <v>499</v>
      </c>
      <c r="H7522" s="152" t="s">
        <v>31</v>
      </c>
      <c r="I7522" s="170" t="s">
        <v>30196</v>
      </c>
      <c r="J7522" s="170" t="s">
        <v>30197</v>
      </c>
      <c r="K7522" s="168">
        <v>6.2500000000000001E-4</v>
      </c>
      <c r="L7522" s="152" t="s">
        <v>493</v>
      </c>
      <c r="N7522" s="152" t="s">
        <v>528</v>
      </c>
      <c r="O7522" s="152">
        <v>35</v>
      </c>
      <c r="P7522" s="152">
        <v>1</v>
      </c>
      <c r="Q7522" s="168">
        <v>9.9884259259259266E-3</v>
      </c>
      <c r="R7522" s="168">
        <v>0</v>
      </c>
      <c r="S7522" s="168">
        <v>9.9884259259259266E-3</v>
      </c>
    </row>
    <row r="7523" spans="1:19">
      <c r="A7523" s="152" t="s">
        <v>522</v>
      </c>
      <c r="B7523" s="152" t="s">
        <v>511</v>
      </c>
      <c r="C7523" s="170" t="s">
        <v>30198</v>
      </c>
      <c r="D7523" s="170" t="s">
        <v>30199</v>
      </c>
      <c r="E7523" s="168">
        <v>1.8171296296296297E-3</v>
      </c>
      <c r="F7523" s="152" t="s">
        <v>499</v>
      </c>
      <c r="H7523" s="152" t="s">
        <v>31</v>
      </c>
      <c r="I7523" s="170" t="s">
        <v>30200</v>
      </c>
      <c r="J7523" s="170" t="s">
        <v>30201</v>
      </c>
      <c r="K7523" s="168">
        <v>6.134259259259259E-4</v>
      </c>
      <c r="L7523" s="152" t="s">
        <v>493</v>
      </c>
      <c r="N7523" s="152" t="s">
        <v>503</v>
      </c>
      <c r="O7523" s="152">
        <v>35</v>
      </c>
      <c r="P7523" s="152">
        <v>1</v>
      </c>
      <c r="Q7523" s="168">
        <v>8.0439814814814818E-3</v>
      </c>
      <c r="R7523" s="168">
        <v>0</v>
      </c>
      <c r="S7523" s="168">
        <v>8.0439814814814818E-3</v>
      </c>
    </row>
    <row r="7524" spans="1:19">
      <c r="A7524" s="152" t="s">
        <v>510</v>
      </c>
      <c r="B7524" s="152" t="s">
        <v>505</v>
      </c>
      <c r="C7524" s="170" t="s">
        <v>30202</v>
      </c>
      <c r="D7524" s="170" t="s">
        <v>30203</v>
      </c>
      <c r="E7524" s="168">
        <v>2.9629629629629628E-3</v>
      </c>
      <c r="F7524" s="152" t="s">
        <v>499</v>
      </c>
      <c r="H7524" s="152" t="s">
        <v>31</v>
      </c>
      <c r="I7524" s="170" t="s">
        <v>30204</v>
      </c>
      <c r="J7524" s="170" t="s">
        <v>30205</v>
      </c>
      <c r="K7524" s="168">
        <v>6.9444444444444447E-4</v>
      </c>
      <c r="L7524" s="152" t="s">
        <v>493</v>
      </c>
      <c r="N7524" s="152" t="s">
        <v>528</v>
      </c>
      <c r="O7524" s="152">
        <v>35</v>
      </c>
      <c r="P7524" s="152">
        <v>1</v>
      </c>
      <c r="Q7524" s="168">
        <v>9.525462962962963E-3</v>
      </c>
      <c r="R7524" s="168">
        <v>0</v>
      </c>
      <c r="S7524" s="168">
        <v>9.525462962962963E-3</v>
      </c>
    </row>
    <row r="7525" spans="1:19">
      <c r="A7525" s="152" t="s">
        <v>3855</v>
      </c>
      <c r="B7525" s="152" t="s">
        <v>536</v>
      </c>
      <c r="C7525" s="170" t="s">
        <v>30206</v>
      </c>
      <c r="D7525" s="170" t="s">
        <v>30207</v>
      </c>
      <c r="E7525" s="168">
        <v>2.2800925925925927E-3</v>
      </c>
      <c r="F7525" s="152" t="s">
        <v>499</v>
      </c>
      <c r="H7525" s="152" t="s">
        <v>31</v>
      </c>
      <c r="I7525" s="170" t="s">
        <v>30208</v>
      </c>
      <c r="J7525" s="170" t="s">
        <v>30209</v>
      </c>
      <c r="K7525" s="168">
        <v>2.5462962962962961E-4</v>
      </c>
      <c r="L7525" s="152" t="s">
        <v>493</v>
      </c>
      <c r="N7525" s="152" t="s">
        <v>503</v>
      </c>
      <c r="O7525" s="152">
        <v>35</v>
      </c>
      <c r="P7525" s="152">
        <v>1</v>
      </c>
      <c r="Q7525" s="168">
        <v>9.1435185185185178E-3</v>
      </c>
      <c r="R7525" s="168">
        <v>1.2731481481481483E-3</v>
      </c>
      <c r="S7525" s="168">
        <v>7.8703703703703696E-3</v>
      </c>
    </row>
    <row r="7526" spans="1:19">
      <c r="A7526" s="152" t="s">
        <v>485</v>
      </c>
      <c r="B7526" s="152" t="s">
        <v>486</v>
      </c>
      <c r="C7526" s="170" t="s">
        <v>30210</v>
      </c>
      <c r="D7526" s="170" t="s">
        <v>30211</v>
      </c>
      <c r="E7526" s="168">
        <v>1.9791666666666668E-3</v>
      </c>
      <c r="F7526" s="152" t="s">
        <v>499</v>
      </c>
      <c r="H7526" s="152" t="s">
        <v>31</v>
      </c>
      <c r="I7526" s="170" t="s">
        <v>30212</v>
      </c>
      <c r="K7526" s="168">
        <v>0</v>
      </c>
      <c r="L7526" s="152" t="s">
        <v>493</v>
      </c>
      <c r="N7526" s="152" t="s">
        <v>528</v>
      </c>
      <c r="O7526" s="152">
        <v>35</v>
      </c>
      <c r="P7526" s="152">
        <v>1</v>
      </c>
      <c r="Q7526" s="168">
        <v>0</v>
      </c>
      <c r="R7526" s="168">
        <v>0</v>
      </c>
      <c r="S7526" s="168">
        <v>0</v>
      </c>
    </row>
    <row r="7527" spans="1:19">
      <c r="A7527" s="152" t="s">
        <v>529</v>
      </c>
      <c r="B7527" s="152" t="s">
        <v>496</v>
      </c>
      <c r="C7527" s="170" t="s">
        <v>30213</v>
      </c>
      <c r="D7527" s="170" t="s">
        <v>30214</v>
      </c>
      <c r="E7527" s="168">
        <v>2.0486111111111113E-3</v>
      </c>
      <c r="F7527" s="152" t="s">
        <v>499</v>
      </c>
      <c r="H7527" s="152" t="s">
        <v>31</v>
      </c>
      <c r="I7527" s="170" t="s">
        <v>30215</v>
      </c>
      <c r="J7527" s="170" t="s">
        <v>30216</v>
      </c>
      <c r="K7527" s="168">
        <v>2.7777777777777778E-4</v>
      </c>
      <c r="L7527" s="152" t="s">
        <v>493</v>
      </c>
      <c r="N7527" s="152" t="s">
        <v>503</v>
      </c>
      <c r="O7527" s="152">
        <v>35</v>
      </c>
      <c r="P7527" s="152">
        <v>1</v>
      </c>
      <c r="Q7527" s="168">
        <v>7.9282407407407409E-3</v>
      </c>
      <c r="R7527" s="168">
        <v>0</v>
      </c>
      <c r="S7527" s="168">
        <v>7.9282407407407409E-3</v>
      </c>
    </row>
    <row r="7528" spans="1:19">
      <c r="A7528" s="152" t="s">
        <v>510</v>
      </c>
      <c r="B7528" s="152" t="s">
        <v>505</v>
      </c>
      <c r="C7528" s="170" t="s">
        <v>30217</v>
      </c>
      <c r="D7528" s="170" t="s">
        <v>30218</v>
      </c>
      <c r="E7528" s="168">
        <v>2.0370370370370369E-3</v>
      </c>
      <c r="F7528" s="152" t="s">
        <v>499</v>
      </c>
      <c r="H7528" s="152" t="s">
        <v>31</v>
      </c>
      <c r="I7528" s="170" t="s">
        <v>30219</v>
      </c>
      <c r="J7528" s="170" t="s">
        <v>30220</v>
      </c>
      <c r="K7528" s="168">
        <v>5.9027777777777778E-4</v>
      </c>
      <c r="L7528" s="152" t="s">
        <v>493</v>
      </c>
      <c r="N7528" s="152" t="s">
        <v>528</v>
      </c>
      <c r="O7528" s="152">
        <v>35</v>
      </c>
      <c r="P7528" s="152">
        <v>1</v>
      </c>
      <c r="Q7528" s="168">
        <v>9.1087962962962971E-3</v>
      </c>
      <c r="R7528" s="168">
        <v>0</v>
      </c>
      <c r="S7528" s="168">
        <v>9.1087962962962971E-3</v>
      </c>
    </row>
    <row r="7529" spans="1:19">
      <c r="A7529" s="152" t="s">
        <v>3855</v>
      </c>
      <c r="B7529" s="152" t="s">
        <v>536</v>
      </c>
      <c r="C7529" s="170" t="s">
        <v>30221</v>
      </c>
      <c r="D7529" s="170" t="s">
        <v>30222</v>
      </c>
      <c r="E7529" s="168">
        <v>2.0254629629629629E-3</v>
      </c>
      <c r="F7529" s="152" t="s">
        <v>499</v>
      </c>
      <c r="H7529" s="152" t="s">
        <v>31</v>
      </c>
      <c r="I7529" s="170" t="s">
        <v>30223</v>
      </c>
      <c r="J7529" s="170" t="s">
        <v>30224</v>
      </c>
      <c r="K7529" s="168">
        <v>3.2407407407407406E-4</v>
      </c>
      <c r="L7529" s="152" t="s">
        <v>493</v>
      </c>
      <c r="N7529" s="152" t="s">
        <v>528</v>
      </c>
      <c r="O7529" s="152">
        <v>35</v>
      </c>
      <c r="P7529" s="152">
        <v>1</v>
      </c>
      <c r="Q7529" s="168">
        <v>8.0208333333333329E-3</v>
      </c>
      <c r="R7529" s="168">
        <v>1.1574074074074073E-5</v>
      </c>
      <c r="S7529" s="168">
        <v>8.0092592592592594E-3</v>
      </c>
    </row>
    <row r="7530" spans="1:19">
      <c r="A7530" s="152" t="s">
        <v>485</v>
      </c>
      <c r="B7530" s="152" t="s">
        <v>486</v>
      </c>
      <c r="C7530" s="170" t="s">
        <v>30225</v>
      </c>
      <c r="D7530" s="170" t="s">
        <v>30226</v>
      </c>
      <c r="E7530" s="168">
        <v>4.6064814814814814E-3</v>
      </c>
      <c r="F7530" s="152" t="s">
        <v>499</v>
      </c>
      <c r="H7530" s="152" t="s">
        <v>891</v>
      </c>
      <c r="I7530" s="170" t="s">
        <v>30227</v>
      </c>
      <c r="J7530" s="170" t="s">
        <v>30228</v>
      </c>
      <c r="K7530" s="168">
        <v>5.6712962962962967E-4</v>
      </c>
      <c r="L7530" s="152" t="s">
        <v>894</v>
      </c>
      <c r="N7530" s="152" t="s">
        <v>503</v>
      </c>
      <c r="O7530" s="152">
        <v>35</v>
      </c>
      <c r="P7530" s="152">
        <v>1</v>
      </c>
      <c r="Q7530" s="168">
        <v>1.1087962962962963E-2</v>
      </c>
      <c r="R7530" s="168">
        <v>0</v>
      </c>
      <c r="S7530" s="168">
        <v>1.1087962962962963E-2</v>
      </c>
    </row>
    <row r="7531" spans="1:19">
      <c r="A7531" s="152" t="s">
        <v>529</v>
      </c>
      <c r="B7531" s="152" t="s">
        <v>496</v>
      </c>
      <c r="C7531" s="170" t="s">
        <v>30229</v>
      </c>
      <c r="D7531" s="170" t="s">
        <v>30230</v>
      </c>
      <c r="E7531" s="168">
        <v>1.9675925925925924E-3</v>
      </c>
      <c r="F7531" s="152" t="s">
        <v>499</v>
      </c>
      <c r="H7531" s="152" t="s">
        <v>31</v>
      </c>
      <c r="I7531" s="170" t="s">
        <v>30231</v>
      </c>
      <c r="J7531" s="170" t="s">
        <v>30232</v>
      </c>
      <c r="K7531" s="168">
        <v>2.8935185185185184E-4</v>
      </c>
      <c r="L7531" s="152" t="s">
        <v>493</v>
      </c>
      <c r="N7531" s="152" t="s">
        <v>528</v>
      </c>
      <c r="O7531" s="152">
        <v>35</v>
      </c>
      <c r="P7531" s="152">
        <v>1</v>
      </c>
      <c r="Q7531" s="168">
        <v>7.9398148148148145E-3</v>
      </c>
      <c r="R7531" s="168">
        <v>0</v>
      </c>
      <c r="S7531" s="168">
        <v>7.9398148148148145E-3</v>
      </c>
    </row>
    <row r="7532" spans="1:19">
      <c r="A7532" s="152" t="s">
        <v>522</v>
      </c>
      <c r="B7532" s="152" t="s">
        <v>511</v>
      </c>
      <c r="C7532" s="170" t="s">
        <v>30233</v>
      </c>
      <c r="D7532" s="170" t="s">
        <v>30234</v>
      </c>
      <c r="E7532" s="168">
        <v>1.3657407407407407E-3</v>
      </c>
      <c r="F7532" s="152" t="s">
        <v>499</v>
      </c>
      <c r="H7532" s="152" t="s">
        <v>31</v>
      </c>
      <c r="I7532" s="170" t="s">
        <v>30235</v>
      </c>
      <c r="J7532" s="170" t="s">
        <v>30236</v>
      </c>
      <c r="K7532" s="168">
        <v>6.7129629629629625E-4</v>
      </c>
      <c r="L7532" s="152" t="s">
        <v>493</v>
      </c>
      <c r="N7532" s="152" t="s">
        <v>528</v>
      </c>
      <c r="O7532" s="152">
        <v>35</v>
      </c>
      <c r="P7532" s="152">
        <v>1</v>
      </c>
      <c r="Q7532" s="168">
        <v>7.8472222222222224E-3</v>
      </c>
      <c r="R7532" s="168">
        <v>0</v>
      </c>
      <c r="S7532" s="168">
        <v>7.8472222222222224E-3</v>
      </c>
    </row>
    <row r="7533" spans="1:19">
      <c r="A7533" s="152" t="s">
        <v>485</v>
      </c>
      <c r="B7533" s="152" t="s">
        <v>486</v>
      </c>
      <c r="C7533" s="170" t="s">
        <v>30237</v>
      </c>
      <c r="D7533" s="170" t="s">
        <v>30238</v>
      </c>
      <c r="E7533" s="168">
        <v>1.9097222222222222E-3</v>
      </c>
      <c r="F7533" s="152" t="s">
        <v>499</v>
      </c>
      <c r="H7533" s="152" t="s">
        <v>31</v>
      </c>
      <c r="I7533" s="170" t="s">
        <v>30239</v>
      </c>
      <c r="J7533" s="170" t="s">
        <v>30240</v>
      </c>
      <c r="K7533" s="168">
        <v>6.018518518518519E-4</v>
      </c>
      <c r="L7533" s="152" t="s">
        <v>493</v>
      </c>
      <c r="N7533" s="152" t="s">
        <v>528</v>
      </c>
      <c r="O7533" s="152">
        <v>35</v>
      </c>
      <c r="P7533" s="152">
        <v>1</v>
      </c>
      <c r="Q7533" s="168">
        <v>8.3333333333333332E-3</v>
      </c>
      <c r="R7533" s="168">
        <v>0</v>
      </c>
      <c r="S7533" s="168">
        <v>8.3333333333333332E-3</v>
      </c>
    </row>
    <row r="7534" spans="1:19">
      <c r="A7534" s="152" t="s">
        <v>522</v>
      </c>
      <c r="B7534" s="152" t="s">
        <v>511</v>
      </c>
      <c r="C7534" s="170" t="s">
        <v>30241</v>
      </c>
      <c r="D7534" s="170" t="s">
        <v>30242</v>
      </c>
      <c r="E7534" s="168">
        <v>2.5925925925925925E-3</v>
      </c>
      <c r="F7534" s="152" t="s">
        <v>499</v>
      </c>
      <c r="H7534" s="152" t="s">
        <v>31</v>
      </c>
      <c r="I7534" s="170" t="s">
        <v>30243</v>
      </c>
      <c r="J7534" s="170" t="s">
        <v>30244</v>
      </c>
      <c r="K7534" s="168">
        <v>6.5972222222222224E-4</v>
      </c>
      <c r="L7534" s="152" t="s">
        <v>493</v>
      </c>
      <c r="N7534" s="152" t="s">
        <v>528</v>
      </c>
      <c r="O7534" s="152">
        <v>35</v>
      </c>
      <c r="P7534" s="152">
        <v>1</v>
      </c>
      <c r="Q7534" s="168">
        <v>1.0138888888888888E-2</v>
      </c>
      <c r="R7534" s="168">
        <v>0</v>
      </c>
      <c r="S7534" s="168">
        <v>1.0138888888888888E-2</v>
      </c>
    </row>
    <row r="7535" spans="1:19">
      <c r="A7535" s="152" t="s">
        <v>3855</v>
      </c>
      <c r="B7535" s="152" t="s">
        <v>536</v>
      </c>
      <c r="C7535" s="170" t="s">
        <v>30245</v>
      </c>
      <c r="D7535" s="170" t="s">
        <v>30246</v>
      </c>
      <c r="E7535" s="168">
        <v>2.3842592592592591E-3</v>
      </c>
      <c r="F7535" s="152" t="s">
        <v>499</v>
      </c>
      <c r="H7535" s="152" t="s">
        <v>31</v>
      </c>
      <c r="I7535" s="170" t="s">
        <v>30247</v>
      </c>
      <c r="J7535" s="170" t="s">
        <v>30248</v>
      </c>
      <c r="K7535" s="168">
        <v>4.861111111111111E-4</v>
      </c>
      <c r="L7535" s="152" t="s">
        <v>493</v>
      </c>
      <c r="N7535" s="152" t="s">
        <v>503</v>
      </c>
      <c r="O7535" s="152">
        <v>35</v>
      </c>
      <c r="P7535" s="152">
        <v>1</v>
      </c>
      <c r="Q7535" s="168">
        <v>8.726851851851852E-3</v>
      </c>
      <c r="R7535" s="168">
        <v>5.2083333333333333E-4</v>
      </c>
      <c r="S7535" s="168">
        <v>8.2060185185185187E-3</v>
      </c>
    </row>
    <row r="7536" spans="1:19">
      <c r="A7536" s="152" t="s">
        <v>4674</v>
      </c>
      <c r="B7536" s="152" t="s">
        <v>530</v>
      </c>
      <c r="C7536" s="170" t="s">
        <v>30249</v>
      </c>
      <c r="D7536" s="170" t="s">
        <v>30250</v>
      </c>
      <c r="E7536" s="168">
        <v>1.25E-3</v>
      </c>
      <c r="F7536" s="152" t="s">
        <v>499</v>
      </c>
      <c r="H7536" s="152" t="s">
        <v>31</v>
      </c>
      <c r="I7536" s="170" t="s">
        <v>30251</v>
      </c>
      <c r="J7536" s="170" t="s">
        <v>30252</v>
      </c>
      <c r="K7536" s="168">
        <v>5.7870370370370367E-4</v>
      </c>
      <c r="L7536" s="152" t="s">
        <v>493</v>
      </c>
      <c r="N7536" s="152" t="s">
        <v>528</v>
      </c>
      <c r="O7536" s="152">
        <v>35</v>
      </c>
      <c r="P7536" s="152">
        <v>1</v>
      </c>
      <c r="Q7536" s="168">
        <v>8.2986111111111108E-3</v>
      </c>
      <c r="R7536" s="168">
        <v>0</v>
      </c>
      <c r="S7536" s="168">
        <v>8.2986111111111108E-3</v>
      </c>
    </row>
    <row r="7537" spans="1:19">
      <c r="A7537" s="152" t="s">
        <v>485</v>
      </c>
      <c r="B7537" s="152" t="s">
        <v>486</v>
      </c>
      <c r="C7537" s="170" t="s">
        <v>30253</v>
      </c>
      <c r="D7537" s="170" t="s">
        <v>30254</v>
      </c>
      <c r="E7537" s="168">
        <v>2.9745370370370373E-3</v>
      </c>
      <c r="F7537" s="152" t="s">
        <v>499</v>
      </c>
      <c r="H7537" s="152" t="s">
        <v>31</v>
      </c>
      <c r="I7537" s="170" t="s">
        <v>30255</v>
      </c>
      <c r="J7537" s="170" t="s">
        <v>30256</v>
      </c>
      <c r="K7537" s="168">
        <v>1.1921296296296296E-3</v>
      </c>
      <c r="L7537" s="152" t="s">
        <v>493</v>
      </c>
      <c r="N7537" s="152" t="s">
        <v>503</v>
      </c>
      <c r="O7537" s="152">
        <v>35</v>
      </c>
      <c r="P7537" s="152">
        <v>1</v>
      </c>
      <c r="Q7537" s="168">
        <v>1.0092592592592592E-2</v>
      </c>
      <c r="R7537" s="168">
        <v>0</v>
      </c>
      <c r="S7537" s="168">
        <v>1.0092592592592592E-2</v>
      </c>
    </row>
    <row r="7538" spans="1:19">
      <c r="A7538" s="152" t="s">
        <v>510</v>
      </c>
      <c r="B7538" s="152" t="s">
        <v>505</v>
      </c>
      <c r="C7538" s="170" t="s">
        <v>30257</v>
      </c>
      <c r="D7538" s="170" t="s">
        <v>30258</v>
      </c>
      <c r="E7538" s="168">
        <v>2.6967592592592594E-3</v>
      </c>
      <c r="F7538" s="152" t="s">
        <v>499</v>
      </c>
      <c r="H7538" s="152" t="s">
        <v>31</v>
      </c>
      <c r="I7538" s="170" t="s">
        <v>30259</v>
      </c>
      <c r="J7538" s="170" t="s">
        <v>30260</v>
      </c>
      <c r="K7538" s="168">
        <v>6.2500000000000001E-4</v>
      </c>
      <c r="L7538" s="152" t="s">
        <v>493</v>
      </c>
      <c r="N7538" s="152" t="s">
        <v>503</v>
      </c>
      <c r="O7538" s="152">
        <v>35</v>
      </c>
      <c r="P7538" s="152">
        <v>1</v>
      </c>
      <c r="Q7538" s="168">
        <v>8.6226851851851846E-3</v>
      </c>
      <c r="R7538" s="168">
        <v>0</v>
      </c>
      <c r="S7538" s="168">
        <v>8.6226851851851846E-3</v>
      </c>
    </row>
    <row r="7539" spans="1:19">
      <c r="A7539" s="152" t="s">
        <v>586</v>
      </c>
      <c r="B7539" s="152" t="s">
        <v>587</v>
      </c>
      <c r="C7539" s="170" t="s">
        <v>30261</v>
      </c>
      <c r="D7539" s="170" t="s">
        <v>30262</v>
      </c>
      <c r="E7539" s="168">
        <v>2.2222222222222222E-3</v>
      </c>
      <c r="F7539" s="152" t="s">
        <v>659</v>
      </c>
      <c r="G7539" s="152" t="s">
        <v>1365</v>
      </c>
      <c r="H7539" s="152" t="s">
        <v>661</v>
      </c>
      <c r="I7539" s="170" t="s">
        <v>30263</v>
      </c>
      <c r="J7539" s="170" t="s">
        <v>30264</v>
      </c>
      <c r="K7539" s="168">
        <v>5.4398148148148144E-4</v>
      </c>
      <c r="L7539" s="152" t="s">
        <v>659</v>
      </c>
      <c r="M7539" s="152" t="s">
        <v>1365</v>
      </c>
      <c r="N7539" s="152" t="s">
        <v>494</v>
      </c>
      <c r="O7539" s="152">
        <v>35</v>
      </c>
      <c r="P7539" s="152">
        <v>1</v>
      </c>
      <c r="Q7539" s="168">
        <v>4.0625000000000001E-3</v>
      </c>
      <c r="R7539" s="168">
        <v>0</v>
      </c>
      <c r="S7539" s="168">
        <v>4.0625000000000001E-3</v>
      </c>
    </row>
    <row r="7540" spans="1:19">
      <c r="A7540" s="152" t="s">
        <v>586</v>
      </c>
      <c r="B7540" s="152" t="s">
        <v>587</v>
      </c>
      <c r="C7540" s="170" t="s">
        <v>30265</v>
      </c>
      <c r="D7540" s="170" t="s">
        <v>30266</v>
      </c>
      <c r="E7540" s="168">
        <v>2.0023148148148148E-3</v>
      </c>
      <c r="F7540" s="152" t="s">
        <v>659</v>
      </c>
      <c r="G7540" s="152" t="s">
        <v>1365</v>
      </c>
      <c r="H7540" s="152" t="s">
        <v>661</v>
      </c>
      <c r="I7540" s="170" t="s">
        <v>30267</v>
      </c>
      <c r="J7540" s="170" t="s">
        <v>30268</v>
      </c>
      <c r="K7540" s="168">
        <v>6.2500000000000001E-4</v>
      </c>
      <c r="L7540" s="152" t="s">
        <v>659</v>
      </c>
      <c r="M7540" s="152" t="s">
        <v>1365</v>
      </c>
      <c r="N7540" s="152" t="s">
        <v>494</v>
      </c>
      <c r="O7540" s="152">
        <v>35</v>
      </c>
      <c r="P7540" s="152">
        <v>1</v>
      </c>
      <c r="Q7540" s="168">
        <v>4.0046296296296297E-3</v>
      </c>
      <c r="R7540" s="168">
        <v>0</v>
      </c>
      <c r="S7540" s="168">
        <v>4.0046296296296297E-3</v>
      </c>
    </row>
    <row r="7541" spans="1:19">
      <c r="A7541" s="152" t="s">
        <v>586</v>
      </c>
      <c r="B7541" s="152" t="s">
        <v>587</v>
      </c>
      <c r="C7541" s="170" t="s">
        <v>30269</v>
      </c>
      <c r="D7541" s="170" t="s">
        <v>30270</v>
      </c>
      <c r="E7541" s="168">
        <v>1.7939814814814815E-3</v>
      </c>
      <c r="F7541" s="152" t="s">
        <v>659</v>
      </c>
      <c r="G7541" s="152" t="s">
        <v>1365</v>
      </c>
      <c r="H7541" s="152" t="s">
        <v>661</v>
      </c>
      <c r="I7541" s="170" t="s">
        <v>30271</v>
      </c>
      <c r="J7541" s="170" t="s">
        <v>30272</v>
      </c>
      <c r="K7541" s="168">
        <v>4.7453703703703704E-4</v>
      </c>
      <c r="L7541" s="152" t="s">
        <v>659</v>
      </c>
      <c r="M7541" s="152" t="s">
        <v>1365</v>
      </c>
      <c r="N7541" s="152" t="s">
        <v>494</v>
      </c>
      <c r="O7541" s="152">
        <v>35</v>
      </c>
      <c r="P7541" s="152">
        <v>1</v>
      </c>
      <c r="Q7541" s="168">
        <v>3.3564814814814816E-3</v>
      </c>
      <c r="R7541" s="168">
        <v>0</v>
      </c>
      <c r="S7541" s="168">
        <v>3.3564814814814816E-3</v>
      </c>
    </row>
    <row r="7542" spans="1:19">
      <c r="A7542" s="152" t="s">
        <v>586</v>
      </c>
      <c r="B7542" s="152" t="s">
        <v>587</v>
      </c>
      <c r="C7542" s="170" t="s">
        <v>30273</v>
      </c>
      <c r="D7542" s="170" t="s">
        <v>30274</v>
      </c>
      <c r="E7542" s="168">
        <v>1.8981481481481482E-3</v>
      </c>
      <c r="F7542" s="152" t="s">
        <v>659</v>
      </c>
      <c r="G7542" s="152" t="s">
        <v>1365</v>
      </c>
      <c r="H7542" s="152" t="s">
        <v>661</v>
      </c>
      <c r="I7542" s="170" t="s">
        <v>30275</v>
      </c>
      <c r="J7542" s="170" t="s">
        <v>30276</v>
      </c>
      <c r="K7542" s="168">
        <v>5.5555555555555556E-4</v>
      </c>
      <c r="L7542" s="152" t="s">
        <v>659</v>
      </c>
      <c r="M7542" s="152" t="s">
        <v>1365</v>
      </c>
      <c r="N7542" s="152" t="s">
        <v>494</v>
      </c>
      <c r="O7542" s="152">
        <v>35</v>
      </c>
      <c r="P7542" s="152">
        <v>1</v>
      </c>
      <c r="Q7542" s="168">
        <v>4.1203703703703706E-3</v>
      </c>
      <c r="R7542" s="168">
        <v>0</v>
      </c>
      <c r="S7542" s="168">
        <v>4.1203703703703706E-3</v>
      </c>
    </row>
    <row r="7543" spans="1:19">
      <c r="A7543" s="152" t="s">
        <v>586</v>
      </c>
      <c r="B7543" s="152" t="s">
        <v>587</v>
      </c>
      <c r="C7543" s="170" t="s">
        <v>30277</v>
      </c>
      <c r="D7543" s="170" t="s">
        <v>30278</v>
      </c>
      <c r="E7543" s="168">
        <v>1.5856481481481481E-3</v>
      </c>
      <c r="F7543" s="152" t="s">
        <v>659</v>
      </c>
      <c r="G7543" s="152" t="s">
        <v>1365</v>
      </c>
      <c r="H7543" s="152" t="s">
        <v>661</v>
      </c>
      <c r="I7543" s="170" t="s">
        <v>30279</v>
      </c>
      <c r="J7543" s="170" t="s">
        <v>30280</v>
      </c>
      <c r="K7543" s="168">
        <v>5.3240740740740744E-4</v>
      </c>
      <c r="L7543" s="152" t="s">
        <v>659</v>
      </c>
      <c r="M7543" s="152" t="s">
        <v>1365</v>
      </c>
      <c r="N7543" s="152" t="s">
        <v>494</v>
      </c>
      <c r="O7543" s="152">
        <v>35</v>
      </c>
      <c r="P7543" s="152">
        <v>1</v>
      </c>
      <c r="Q7543" s="168">
        <v>3.0324074074074073E-3</v>
      </c>
      <c r="R7543" s="168">
        <v>0</v>
      </c>
      <c r="S7543" s="168">
        <v>3.0324074074074073E-3</v>
      </c>
    </row>
    <row r="7544" spans="1:19">
      <c r="A7544" s="152" t="s">
        <v>586</v>
      </c>
      <c r="B7544" s="152" t="s">
        <v>587</v>
      </c>
      <c r="C7544" s="170" t="s">
        <v>30281</v>
      </c>
      <c r="D7544" s="170" t="s">
        <v>30282</v>
      </c>
      <c r="E7544" s="168">
        <v>2.1875000000000002E-3</v>
      </c>
      <c r="F7544" s="152" t="s">
        <v>659</v>
      </c>
      <c r="G7544" s="152" t="s">
        <v>1365</v>
      </c>
      <c r="H7544" s="152" t="s">
        <v>661</v>
      </c>
      <c r="I7544" s="170" t="s">
        <v>30283</v>
      </c>
      <c r="J7544" s="170" t="s">
        <v>30284</v>
      </c>
      <c r="K7544" s="168">
        <v>4.9768518518518521E-4</v>
      </c>
      <c r="L7544" s="152" t="s">
        <v>659</v>
      </c>
      <c r="M7544" s="152" t="s">
        <v>1365</v>
      </c>
      <c r="N7544" s="152" t="s">
        <v>494</v>
      </c>
      <c r="O7544" s="152">
        <v>35</v>
      </c>
      <c r="P7544" s="152">
        <v>1</v>
      </c>
      <c r="Q7544" s="168">
        <v>3.9236111111111112E-3</v>
      </c>
      <c r="R7544" s="168">
        <v>0</v>
      </c>
      <c r="S7544" s="168">
        <v>3.9236111111111112E-3</v>
      </c>
    </row>
    <row r="7545" spans="1:19">
      <c r="A7545" s="152" t="s">
        <v>586</v>
      </c>
      <c r="B7545" s="152" t="s">
        <v>587</v>
      </c>
      <c r="C7545" s="170" t="s">
        <v>30285</v>
      </c>
      <c r="D7545" s="170" t="s">
        <v>30286</v>
      </c>
      <c r="E7545" s="168">
        <v>1.5740740740740741E-3</v>
      </c>
      <c r="F7545" s="152" t="s">
        <v>659</v>
      </c>
      <c r="G7545" s="152" t="s">
        <v>1365</v>
      </c>
      <c r="H7545" s="152" t="s">
        <v>661</v>
      </c>
      <c r="I7545" s="170" t="s">
        <v>30287</v>
      </c>
      <c r="J7545" s="170" t="s">
        <v>30288</v>
      </c>
      <c r="K7545" s="168">
        <v>4.0509259259259258E-4</v>
      </c>
      <c r="L7545" s="152" t="s">
        <v>659</v>
      </c>
      <c r="M7545" s="152" t="s">
        <v>1365</v>
      </c>
      <c r="N7545" s="152" t="s">
        <v>494</v>
      </c>
      <c r="O7545" s="152">
        <v>35</v>
      </c>
      <c r="P7545" s="152">
        <v>1</v>
      </c>
      <c r="Q7545" s="168">
        <v>3.0439814814814813E-3</v>
      </c>
      <c r="R7545" s="168">
        <v>0</v>
      </c>
      <c r="S7545" s="168">
        <v>3.0439814814814813E-3</v>
      </c>
    </row>
    <row r="7546" spans="1:19">
      <c r="A7546" s="152" t="s">
        <v>586</v>
      </c>
      <c r="B7546" s="152" t="s">
        <v>587</v>
      </c>
      <c r="C7546" s="170" t="s">
        <v>30289</v>
      </c>
      <c r="D7546" s="170" t="s">
        <v>30290</v>
      </c>
      <c r="E7546" s="168">
        <v>2.0486111111111113E-3</v>
      </c>
      <c r="F7546" s="152" t="s">
        <v>659</v>
      </c>
      <c r="G7546" s="152" t="s">
        <v>1365</v>
      </c>
      <c r="H7546" s="152" t="s">
        <v>661</v>
      </c>
      <c r="I7546" s="170" t="s">
        <v>30291</v>
      </c>
      <c r="J7546" s="170" t="s">
        <v>30292</v>
      </c>
      <c r="K7546" s="168">
        <v>5.9027777777777778E-4</v>
      </c>
      <c r="L7546" s="152" t="s">
        <v>659</v>
      </c>
      <c r="M7546" s="152" t="s">
        <v>1365</v>
      </c>
      <c r="N7546" s="152" t="s">
        <v>494</v>
      </c>
      <c r="O7546" s="152">
        <v>35</v>
      </c>
      <c r="P7546" s="152">
        <v>1</v>
      </c>
      <c r="Q7546" s="168">
        <v>3.9004629629629628E-3</v>
      </c>
      <c r="R7546" s="168">
        <v>0</v>
      </c>
      <c r="S7546" s="168">
        <v>3.9004629629629628E-3</v>
      </c>
    </row>
    <row r="7547" spans="1:19">
      <c r="A7547" s="152" t="s">
        <v>586</v>
      </c>
      <c r="B7547" s="152" t="s">
        <v>587</v>
      </c>
      <c r="C7547" s="170" t="s">
        <v>30293</v>
      </c>
      <c r="D7547" s="170" t="s">
        <v>30294</v>
      </c>
      <c r="E7547" s="168">
        <v>2.1643518518518518E-3</v>
      </c>
      <c r="F7547" s="152" t="s">
        <v>659</v>
      </c>
      <c r="G7547" s="152" t="s">
        <v>1365</v>
      </c>
      <c r="H7547" s="152" t="s">
        <v>661</v>
      </c>
      <c r="I7547" s="170" t="s">
        <v>30295</v>
      </c>
      <c r="J7547" s="170" t="s">
        <v>30296</v>
      </c>
      <c r="K7547" s="168">
        <v>4.7453703703703704E-4</v>
      </c>
      <c r="L7547" s="152" t="s">
        <v>659</v>
      </c>
      <c r="M7547" s="152" t="s">
        <v>1365</v>
      </c>
      <c r="N7547" s="152" t="s">
        <v>494</v>
      </c>
      <c r="O7547" s="152">
        <v>35</v>
      </c>
      <c r="P7547" s="152">
        <v>1</v>
      </c>
      <c r="Q7547" s="168">
        <v>3.7152777777777778E-3</v>
      </c>
      <c r="R7547" s="168">
        <v>0</v>
      </c>
      <c r="S7547" s="168">
        <v>3.7152777777777778E-3</v>
      </c>
    </row>
    <row r="7548" spans="1:19">
      <c r="A7548" s="152" t="s">
        <v>586</v>
      </c>
      <c r="B7548" s="152" t="s">
        <v>587</v>
      </c>
      <c r="C7548" s="170" t="s">
        <v>30297</v>
      </c>
      <c r="D7548" s="170" t="s">
        <v>30298</v>
      </c>
      <c r="E7548" s="168">
        <v>1.8402777777777777E-3</v>
      </c>
      <c r="F7548" s="152" t="s">
        <v>659</v>
      </c>
      <c r="G7548" s="152" t="s">
        <v>1365</v>
      </c>
      <c r="H7548" s="152" t="s">
        <v>661</v>
      </c>
      <c r="I7548" s="170" t="s">
        <v>30299</v>
      </c>
      <c r="J7548" s="170" t="s">
        <v>30300</v>
      </c>
      <c r="K7548" s="168">
        <v>5.9027777777777778E-4</v>
      </c>
      <c r="L7548" s="152" t="s">
        <v>659</v>
      </c>
      <c r="M7548" s="152" t="s">
        <v>1365</v>
      </c>
      <c r="N7548" s="152" t="s">
        <v>494</v>
      </c>
      <c r="O7548" s="152">
        <v>35</v>
      </c>
      <c r="P7548" s="152">
        <v>1</v>
      </c>
      <c r="Q7548" s="168">
        <v>3.5763888888888889E-3</v>
      </c>
      <c r="R7548" s="168">
        <v>0</v>
      </c>
      <c r="S7548" s="168">
        <v>3.5763888888888889E-3</v>
      </c>
    </row>
    <row r="7549" spans="1:19">
      <c r="A7549" s="152" t="s">
        <v>586</v>
      </c>
      <c r="B7549" s="152" t="s">
        <v>587</v>
      </c>
      <c r="C7549" s="170" t="s">
        <v>30301</v>
      </c>
      <c r="D7549" s="170" t="s">
        <v>30302</v>
      </c>
      <c r="E7549" s="168">
        <v>4.3518518518518515E-3</v>
      </c>
      <c r="F7549" s="152" t="s">
        <v>659</v>
      </c>
      <c r="G7549" s="152" t="s">
        <v>1365</v>
      </c>
      <c r="H7549" s="152" t="s">
        <v>661</v>
      </c>
      <c r="I7549" s="170" t="s">
        <v>30303</v>
      </c>
      <c r="J7549" s="170" t="s">
        <v>30304</v>
      </c>
      <c r="K7549" s="168">
        <v>6.3657407407407413E-4</v>
      </c>
      <c r="L7549" s="152" t="s">
        <v>659</v>
      </c>
      <c r="M7549" s="152" t="s">
        <v>1365</v>
      </c>
      <c r="N7549" s="152" t="s">
        <v>494</v>
      </c>
      <c r="O7549" s="152">
        <v>35</v>
      </c>
      <c r="P7549" s="152">
        <v>1</v>
      </c>
      <c r="Q7549" s="168">
        <v>6.0648148148148145E-3</v>
      </c>
      <c r="R7549" s="168">
        <v>0</v>
      </c>
      <c r="S7549" s="168">
        <v>6.0648148148148145E-3</v>
      </c>
    </row>
    <row r="7550" spans="1:19">
      <c r="A7550" s="152" t="s">
        <v>586</v>
      </c>
      <c r="B7550" s="152" t="s">
        <v>587</v>
      </c>
      <c r="C7550" s="170" t="s">
        <v>30305</v>
      </c>
      <c r="D7550" s="170" t="s">
        <v>30306</v>
      </c>
      <c r="E7550" s="168">
        <v>1.8634259259259259E-3</v>
      </c>
      <c r="F7550" s="152" t="s">
        <v>659</v>
      </c>
      <c r="G7550" s="152" t="s">
        <v>1365</v>
      </c>
      <c r="H7550" s="152" t="s">
        <v>661</v>
      </c>
      <c r="I7550" s="170" t="s">
        <v>30307</v>
      </c>
      <c r="J7550" s="170" t="s">
        <v>30308</v>
      </c>
      <c r="K7550" s="168">
        <v>6.018518518518519E-4</v>
      </c>
      <c r="L7550" s="152" t="s">
        <v>659</v>
      </c>
      <c r="M7550" s="152" t="s">
        <v>1365</v>
      </c>
      <c r="N7550" s="152" t="s">
        <v>494</v>
      </c>
      <c r="O7550" s="152">
        <v>35</v>
      </c>
      <c r="P7550" s="152">
        <v>1</v>
      </c>
      <c r="Q7550" s="168">
        <v>3.472222222222222E-3</v>
      </c>
      <c r="R7550" s="168">
        <v>0</v>
      </c>
      <c r="S7550" s="168">
        <v>3.472222222222222E-3</v>
      </c>
    </row>
    <row r="7551" spans="1:19">
      <c r="A7551" s="152" t="s">
        <v>586</v>
      </c>
      <c r="B7551" s="152" t="s">
        <v>587</v>
      </c>
      <c r="C7551" s="170" t="s">
        <v>30309</v>
      </c>
      <c r="D7551" s="170" t="s">
        <v>30310</v>
      </c>
      <c r="E7551" s="168">
        <v>2.1412037037037038E-3</v>
      </c>
      <c r="F7551" s="152" t="s">
        <v>659</v>
      </c>
      <c r="G7551" s="152" t="s">
        <v>1365</v>
      </c>
      <c r="H7551" s="152" t="s">
        <v>661</v>
      </c>
      <c r="I7551" s="170" t="s">
        <v>30311</v>
      </c>
      <c r="J7551" s="170" t="s">
        <v>30312</v>
      </c>
      <c r="K7551" s="168">
        <v>6.5972222222222224E-4</v>
      </c>
      <c r="L7551" s="152" t="s">
        <v>659</v>
      </c>
      <c r="M7551" s="152" t="s">
        <v>1365</v>
      </c>
      <c r="N7551" s="152" t="s">
        <v>494</v>
      </c>
      <c r="O7551" s="152">
        <v>35</v>
      </c>
      <c r="P7551" s="152">
        <v>1</v>
      </c>
      <c r="Q7551" s="168">
        <v>3.9236111111111112E-3</v>
      </c>
      <c r="R7551" s="168">
        <v>0</v>
      </c>
      <c r="S7551" s="168">
        <v>3.9236111111111112E-3</v>
      </c>
    </row>
    <row r="7552" spans="1:19">
      <c r="A7552" s="152" t="s">
        <v>586</v>
      </c>
      <c r="B7552" s="152" t="s">
        <v>587</v>
      </c>
      <c r="C7552" s="170" t="s">
        <v>30313</v>
      </c>
      <c r="D7552" s="170" t="s">
        <v>30314</v>
      </c>
      <c r="E7552" s="168">
        <v>2.0254629629629629E-3</v>
      </c>
      <c r="F7552" s="152" t="s">
        <v>659</v>
      </c>
      <c r="G7552" s="152" t="s">
        <v>1365</v>
      </c>
      <c r="H7552" s="152" t="s">
        <v>661</v>
      </c>
      <c r="I7552" s="170" t="s">
        <v>30315</v>
      </c>
      <c r="J7552" s="170" t="s">
        <v>30316</v>
      </c>
      <c r="K7552" s="168">
        <v>5.0925925925925921E-4</v>
      </c>
      <c r="L7552" s="152" t="s">
        <v>659</v>
      </c>
      <c r="M7552" s="152" t="s">
        <v>1365</v>
      </c>
      <c r="N7552" s="152" t="s">
        <v>494</v>
      </c>
      <c r="O7552" s="152">
        <v>35</v>
      </c>
      <c r="P7552" s="152">
        <v>1</v>
      </c>
      <c r="Q7552" s="168">
        <v>4.8032407407407407E-3</v>
      </c>
      <c r="R7552" s="168">
        <v>0</v>
      </c>
      <c r="S7552" s="168">
        <v>4.8032407407407407E-3</v>
      </c>
    </row>
    <row r="7553" spans="1:19">
      <c r="A7553" s="152" t="s">
        <v>586</v>
      </c>
      <c r="B7553" s="152" t="s">
        <v>587</v>
      </c>
      <c r="C7553" s="170" t="s">
        <v>30317</v>
      </c>
      <c r="D7553" s="170" t="s">
        <v>30318</v>
      </c>
      <c r="E7553" s="168">
        <v>2.1990740740740742E-3</v>
      </c>
      <c r="F7553" s="152" t="s">
        <v>659</v>
      </c>
      <c r="G7553" s="152" t="s">
        <v>1365</v>
      </c>
      <c r="H7553" s="152" t="s">
        <v>661</v>
      </c>
      <c r="I7553" s="170" t="s">
        <v>30319</v>
      </c>
      <c r="J7553" s="170" t="s">
        <v>30320</v>
      </c>
      <c r="K7553" s="168">
        <v>4.9768518518518521E-4</v>
      </c>
      <c r="L7553" s="152" t="s">
        <v>659</v>
      </c>
      <c r="M7553" s="152" t="s">
        <v>1365</v>
      </c>
      <c r="N7553" s="152" t="s">
        <v>494</v>
      </c>
      <c r="O7553" s="152">
        <v>35</v>
      </c>
      <c r="P7553" s="152">
        <v>1</v>
      </c>
      <c r="Q7553" s="168">
        <v>3.9930555555555552E-3</v>
      </c>
      <c r="R7553" s="168">
        <v>0</v>
      </c>
      <c r="S7553" s="168">
        <v>3.9930555555555552E-3</v>
      </c>
    </row>
    <row r="7554" spans="1:19">
      <c r="A7554" s="152" t="s">
        <v>586</v>
      </c>
      <c r="B7554" s="152" t="s">
        <v>587</v>
      </c>
      <c r="C7554" s="170" t="s">
        <v>30321</v>
      </c>
      <c r="D7554" s="170" t="s">
        <v>30322</v>
      </c>
      <c r="E7554" s="168">
        <v>2.2106481481481482E-3</v>
      </c>
      <c r="F7554" s="152" t="s">
        <v>659</v>
      </c>
      <c r="G7554" s="152" t="s">
        <v>1365</v>
      </c>
      <c r="H7554" s="152" t="s">
        <v>661</v>
      </c>
      <c r="I7554" s="170" t="s">
        <v>30323</v>
      </c>
      <c r="J7554" s="170" t="s">
        <v>30324</v>
      </c>
      <c r="K7554" s="168">
        <v>7.6388888888888893E-4</v>
      </c>
      <c r="L7554" s="152" t="s">
        <v>659</v>
      </c>
      <c r="M7554" s="152" t="s">
        <v>1365</v>
      </c>
      <c r="N7554" s="152" t="s">
        <v>494</v>
      </c>
      <c r="O7554" s="152">
        <v>35</v>
      </c>
      <c r="P7554" s="152">
        <v>1</v>
      </c>
      <c r="Q7554" s="168">
        <v>3.8194444444444443E-3</v>
      </c>
      <c r="R7554" s="168">
        <v>0</v>
      </c>
      <c r="S7554" s="168">
        <v>3.8194444444444443E-3</v>
      </c>
    </row>
    <row r="7555" spans="1:19">
      <c r="A7555" s="152" t="s">
        <v>586</v>
      </c>
      <c r="B7555" s="152" t="s">
        <v>587</v>
      </c>
      <c r="C7555" s="170" t="s">
        <v>30325</v>
      </c>
      <c r="D7555" s="170" t="s">
        <v>30326</v>
      </c>
      <c r="E7555" s="168">
        <v>2.7662037037037039E-3</v>
      </c>
      <c r="F7555" s="152" t="s">
        <v>659</v>
      </c>
      <c r="G7555" s="152" t="s">
        <v>1365</v>
      </c>
      <c r="H7555" s="152" t="s">
        <v>661</v>
      </c>
      <c r="I7555" s="170" t="s">
        <v>30327</v>
      </c>
      <c r="J7555" s="170" t="s">
        <v>30328</v>
      </c>
      <c r="K7555" s="168">
        <v>4.861111111111111E-4</v>
      </c>
      <c r="L7555" s="152" t="s">
        <v>659</v>
      </c>
      <c r="M7555" s="152" t="s">
        <v>1365</v>
      </c>
      <c r="N7555" s="152" t="s">
        <v>494</v>
      </c>
      <c r="O7555" s="152">
        <v>35</v>
      </c>
      <c r="P7555" s="152">
        <v>1</v>
      </c>
      <c r="Q7555" s="168">
        <v>5.7407407407407407E-3</v>
      </c>
      <c r="R7555" s="168">
        <v>0</v>
      </c>
      <c r="S7555" s="168">
        <v>5.7407407407407407E-3</v>
      </c>
    </row>
    <row r="7556" spans="1:19">
      <c r="A7556" s="152" t="s">
        <v>586</v>
      </c>
      <c r="B7556" s="152" t="s">
        <v>587</v>
      </c>
      <c r="C7556" s="170" t="s">
        <v>30329</v>
      </c>
      <c r="D7556" s="170" t="s">
        <v>30330</v>
      </c>
      <c r="E7556" s="168">
        <v>2.2800925925925927E-3</v>
      </c>
      <c r="F7556" s="152" t="s">
        <v>659</v>
      </c>
      <c r="G7556" s="152" t="s">
        <v>1365</v>
      </c>
      <c r="H7556" s="152" t="s">
        <v>661</v>
      </c>
      <c r="I7556" s="170" t="s">
        <v>30331</v>
      </c>
      <c r="J7556" s="170" t="s">
        <v>30332</v>
      </c>
      <c r="K7556" s="168">
        <v>5.6712962962962967E-4</v>
      </c>
      <c r="L7556" s="152" t="s">
        <v>659</v>
      </c>
      <c r="M7556" s="152" t="s">
        <v>1365</v>
      </c>
      <c r="N7556" s="152" t="s">
        <v>494</v>
      </c>
      <c r="O7556" s="152">
        <v>35</v>
      </c>
      <c r="P7556" s="152">
        <v>1</v>
      </c>
      <c r="Q7556" s="168">
        <v>4.3750000000000004E-3</v>
      </c>
      <c r="R7556" s="168">
        <v>0</v>
      </c>
      <c r="S7556" s="168">
        <v>4.3750000000000004E-3</v>
      </c>
    </row>
    <row r="7557" spans="1:19">
      <c r="A7557" s="152" t="s">
        <v>586</v>
      </c>
      <c r="B7557" s="152" t="s">
        <v>587</v>
      </c>
      <c r="C7557" s="170" t="s">
        <v>30333</v>
      </c>
      <c r="D7557" s="170" t="s">
        <v>30171</v>
      </c>
      <c r="E7557" s="168">
        <v>2.627314814814815E-3</v>
      </c>
      <c r="F7557" s="152" t="s">
        <v>659</v>
      </c>
      <c r="G7557" s="152" t="s">
        <v>1365</v>
      </c>
      <c r="H7557" s="152" t="s">
        <v>661</v>
      </c>
      <c r="I7557" s="170" t="s">
        <v>30334</v>
      </c>
      <c r="J7557" s="170" t="s">
        <v>30335</v>
      </c>
      <c r="K7557" s="168">
        <v>7.6388888888888893E-4</v>
      </c>
      <c r="L7557" s="152" t="s">
        <v>659</v>
      </c>
      <c r="M7557" s="152" t="s">
        <v>1365</v>
      </c>
      <c r="N7557" s="152" t="s">
        <v>494</v>
      </c>
      <c r="O7557" s="152">
        <v>35</v>
      </c>
      <c r="P7557" s="152">
        <v>1</v>
      </c>
      <c r="Q7557" s="168">
        <v>5.2314814814814811E-3</v>
      </c>
      <c r="R7557" s="168">
        <v>0</v>
      </c>
      <c r="S7557" s="168">
        <v>5.2314814814814811E-3</v>
      </c>
    </row>
    <row r="7558" spans="1:19">
      <c r="A7558" s="152" t="s">
        <v>586</v>
      </c>
      <c r="B7558" s="152" t="s">
        <v>587</v>
      </c>
      <c r="C7558" s="170" t="s">
        <v>30336</v>
      </c>
      <c r="D7558" s="170" t="s">
        <v>30337</v>
      </c>
      <c r="E7558" s="168">
        <v>3.1365740740740742E-3</v>
      </c>
      <c r="F7558" s="152" t="s">
        <v>659</v>
      </c>
      <c r="G7558" s="152" t="s">
        <v>1365</v>
      </c>
      <c r="H7558" s="152" t="s">
        <v>661</v>
      </c>
      <c r="I7558" s="170" t="s">
        <v>30338</v>
      </c>
      <c r="J7558" s="170" t="s">
        <v>30339</v>
      </c>
      <c r="K7558" s="168">
        <v>8.1018518518518516E-4</v>
      </c>
      <c r="L7558" s="152" t="s">
        <v>659</v>
      </c>
      <c r="M7558" s="152" t="s">
        <v>1365</v>
      </c>
      <c r="N7558" s="152" t="s">
        <v>494</v>
      </c>
      <c r="O7558" s="152">
        <v>35</v>
      </c>
      <c r="P7558" s="152">
        <v>1</v>
      </c>
      <c r="Q7558" s="168">
        <v>8.611111111111111E-3</v>
      </c>
      <c r="R7558" s="168">
        <v>0</v>
      </c>
      <c r="S7558" s="168">
        <v>8.611111111111111E-3</v>
      </c>
    </row>
    <row r="7559" spans="1:19">
      <c r="A7559" s="152" t="s">
        <v>586</v>
      </c>
      <c r="B7559" s="152" t="s">
        <v>587</v>
      </c>
      <c r="C7559" s="170" t="s">
        <v>30340</v>
      </c>
      <c r="D7559" s="170" t="s">
        <v>30341</v>
      </c>
      <c r="E7559" s="168">
        <v>2.1875000000000002E-3</v>
      </c>
      <c r="F7559" s="152" t="s">
        <v>659</v>
      </c>
      <c r="G7559" s="152" t="s">
        <v>1365</v>
      </c>
      <c r="H7559" s="152" t="s">
        <v>661</v>
      </c>
      <c r="I7559" s="170" t="s">
        <v>30342</v>
      </c>
      <c r="J7559" s="170" t="s">
        <v>30343</v>
      </c>
      <c r="K7559" s="168">
        <v>5.6712962962962967E-4</v>
      </c>
      <c r="L7559" s="152" t="s">
        <v>659</v>
      </c>
      <c r="M7559" s="152" t="s">
        <v>1365</v>
      </c>
      <c r="N7559" s="152" t="s">
        <v>494</v>
      </c>
      <c r="O7559" s="152">
        <v>35</v>
      </c>
      <c r="P7559" s="152">
        <v>1</v>
      </c>
      <c r="Q7559" s="168">
        <v>4.4560185185185189E-3</v>
      </c>
      <c r="R7559" s="168">
        <v>0</v>
      </c>
      <c r="S7559" s="168">
        <v>4.4560185185185189E-3</v>
      </c>
    </row>
    <row r="7560" spans="1:19">
      <c r="A7560" s="152" t="s">
        <v>586</v>
      </c>
      <c r="B7560" s="152" t="s">
        <v>587</v>
      </c>
      <c r="C7560" s="170" t="s">
        <v>30344</v>
      </c>
      <c r="D7560" s="170" t="s">
        <v>30345</v>
      </c>
      <c r="E7560" s="168">
        <v>2.8240740740740739E-3</v>
      </c>
      <c r="F7560" s="152" t="s">
        <v>659</v>
      </c>
      <c r="G7560" s="152" t="s">
        <v>1365</v>
      </c>
      <c r="H7560" s="152" t="s">
        <v>661</v>
      </c>
      <c r="I7560" s="170" t="s">
        <v>30346</v>
      </c>
      <c r="J7560" s="170" t="s">
        <v>30347</v>
      </c>
      <c r="K7560" s="168">
        <v>5.5555555555555556E-4</v>
      </c>
      <c r="L7560" s="152" t="s">
        <v>659</v>
      </c>
      <c r="M7560" s="152" t="s">
        <v>1365</v>
      </c>
      <c r="N7560" s="152" t="s">
        <v>494</v>
      </c>
      <c r="O7560" s="152">
        <v>35</v>
      </c>
      <c r="P7560" s="152">
        <v>1</v>
      </c>
      <c r="Q7560" s="168">
        <v>4.9537037037037041E-3</v>
      </c>
      <c r="R7560" s="168">
        <v>0</v>
      </c>
      <c r="S7560" s="168">
        <v>4.9537037037037041E-3</v>
      </c>
    </row>
    <row r="7561" spans="1:19">
      <c r="A7561" s="152" t="s">
        <v>586</v>
      </c>
      <c r="B7561" s="152" t="s">
        <v>587</v>
      </c>
      <c r="C7561" s="170" t="s">
        <v>30348</v>
      </c>
      <c r="D7561" s="170" t="s">
        <v>30349</v>
      </c>
      <c r="E7561" s="168">
        <v>8.1018518518518516E-4</v>
      </c>
      <c r="F7561" s="152" t="s">
        <v>659</v>
      </c>
      <c r="G7561" s="152" t="s">
        <v>1365</v>
      </c>
      <c r="H7561" s="152" t="s">
        <v>661</v>
      </c>
      <c r="I7561" s="170" t="s">
        <v>30350</v>
      </c>
      <c r="J7561" s="170" t="s">
        <v>30351</v>
      </c>
      <c r="K7561" s="168">
        <v>7.1759259259259259E-4</v>
      </c>
      <c r="L7561" s="152" t="s">
        <v>659</v>
      </c>
      <c r="M7561" s="152" t="s">
        <v>1365</v>
      </c>
      <c r="N7561" s="152" t="s">
        <v>494</v>
      </c>
      <c r="O7561" s="152">
        <v>35</v>
      </c>
      <c r="P7561" s="152">
        <v>1</v>
      </c>
      <c r="Q7561" s="168">
        <v>3.0555555555555557E-3</v>
      </c>
      <c r="R7561" s="168">
        <v>0</v>
      </c>
      <c r="S7561" s="168">
        <v>3.0555555555555557E-3</v>
      </c>
    </row>
    <row r="7562" spans="1:19">
      <c r="A7562" s="152" t="s">
        <v>586</v>
      </c>
      <c r="B7562" s="152" t="s">
        <v>587</v>
      </c>
      <c r="C7562" s="170" t="s">
        <v>30352</v>
      </c>
      <c r="D7562" s="170" t="s">
        <v>30353</v>
      </c>
      <c r="E7562" s="168">
        <v>2.1759259259259258E-3</v>
      </c>
      <c r="F7562" s="152" t="s">
        <v>659</v>
      </c>
      <c r="G7562" s="152" t="s">
        <v>1365</v>
      </c>
      <c r="H7562" s="152" t="s">
        <v>661</v>
      </c>
      <c r="I7562" s="170" t="s">
        <v>30354</v>
      </c>
      <c r="J7562" s="170" t="s">
        <v>30355</v>
      </c>
      <c r="K7562" s="168">
        <v>6.134259259259259E-4</v>
      </c>
      <c r="L7562" s="152" t="s">
        <v>659</v>
      </c>
      <c r="M7562" s="152" t="s">
        <v>1365</v>
      </c>
      <c r="N7562" s="152" t="s">
        <v>494</v>
      </c>
      <c r="O7562" s="152">
        <v>35</v>
      </c>
      <c r="P7562" s="152">
        <v>1</v>
      </c>
      <c r="Q7562" s="168">
        <v>4.7337962962962967E-3</v>
      </c>
      <c r="R7562" s="168">
        <v>0</v>
      </c>
      <c r="S7562" s="168">
        <v>4.7337962962962967E-3</v>
      </c>
    </row>
    <row r="7563" spans="1:19">
      <c r="A7563" s="152" t="s">
        <v>586</v>
      </c>
      <c r="B7563" s="152" t="s">
        <v>587</v>
      </c>
      <c r="C7563" s="170" t="s">
        <v>30356</v>
      </c>
      <c r="D7563" s="170" t="s">
        <v>30357</v>
      </c>
      <c r="E7563" s="168">
        <v>2.7199074074074074E-3</v>
      </c>
      <c r="F7563" s="152" t="s">
        <v>659</v>
      </c>
      <c r="G7563" s="152" t="s">
        <v>1365</v>
      </c>
      <c r="H7563" s="152" t="s">
        <v>661</v>
      </c>
      <c r="I7563" s="170" t="s">
        <v>30358</v>
      </c>
      <c r="J7563" s="170" t="s">
        <v>30359</v>
      </c>
      <c r="K7563" s="168">
        <v>6.4814814814814813E-4</v>
      </c>
      <c r="L7563" s="152" t="s">
        <v>659</v>
      </c>
      <c r="M7563" s="152" t="s">
        <v>1365</v>
      </c>
      <c r="N7563" s="152" t="s">
        <v>494</v>
      </c>
      <c r="O7563" s="152">
        <v>35</v>
      </c>
      <c r="P7563" s="152">
        <v>1</v>
      </c>
      <c r="Q7563" s="168">
        <v>4.8495370370370368E-3</v>
      </c>
      <c r="R7563" s="168">
        <v>0</v>
      </c>
      <c r="S7563" s="168">
        <v>4.8495370370370368E-3</v>
      </c>
    </row>
    <row r="7564" spans="1:19">
      <c r="A7564" s="152" t="s">
        <v>586</v>
      </c>
      <c r="B7564" s="152" t="s">
        <v>587</v>
      </c>
      <c r="C7564" s="170" t="s">
        <v>30360</v>
      </c>
      <c r="D7564" s="170" t="s">
        <v>30361</v>
      </c>
      <c r="E7564" s="168">
        <v>3.1365740740740742E-3</v>
      </c>
      <c r="F7564" s="152" t="s">
        <v>659</v>
      </c>
      <c r="G7564" s="152" t="s">
        <v>1365</v>
      </c>
      <c r="H7564" s="152" t="s">
        <v>661</v>
      </c>
      <c r="J7564" s="170" t="s">
        <v>30362</v>
      </c>
      <c r="K7564" s="168">
        <v>0</v>
      </c>
      <c r="L7564" s="152" t="s">
        <v>659</v>
      </c>
      <c r="M7564" s="152" t="s">
        <v>1365</v>
      </c>
      <c r="N7564" s="152" t="s">
        <v>494</v>
      </c>
      <c r="O7564" s="152">
        <v>35</v>
      </c>
      <c r="P7564" s="152">
        <v>1</v>
      </c>
      <c r="Q7564" s="168">
        <v>5.347222222222222E-3</v>
      </c>
      <c r="R7564" s="168">
        <v>0</v>
      </c>
      <c r="S7564" s="168">
        <v>5.347222222222222E-3</v>
      </c>
    </row>
    <row r="7565" spans="1:19">
      <c r="A7565" s="152" t="s">
        <v>586</v>
      </c>
      <c r="B7565" s="152" t="s">
        <v>587</v>
      </c>
      <c r="C7565" s="170" t="s">
        <v>30363</v>
      </c>
      <c r="D7565" s="170" t="s">
        <v>30364</v>
      </c>
      <c r="E7565" s="168">
        <v>2.5810185185185185E-3</v>
      </c>
      <c r="F7565" s="152" t="s">
        <v>659</v>
      </c>
      <c r="G7565" s="152" t="s">
        <v>1365</v>
      </c>
      <c r="H7565" s="152" t="s">
        <v>661</v>
      </c>
      <c r="I7565" s="170" t="s">
        <v>30365</v>
      </c>
      <c r="J7565" s="170" t="s">
        <v>30366</v>
      </c>
      <c r="K7565" s="168">
        <v>4.7453703703703704E-4</v>
      </c>
      <c r="L7565" s="152" t="s">
        <v>659</v>
      </c>
      <c r="M7565" s="152" t="s">
        <v>1365</v>
      </c>
      <c r="N7565" s="152" t="s">
        <v>494</v>
      </c>
      <c r="O7565" s="152">
        <v>35</v>
      </c>
      <c r="P7565" s="152">
        <v>1</v>
      </c>
      <c r="Q7565" s="168">
        <v>4.178240740740741E-3</v>
      </c>
      <c r="R7565" s="168">
        <v>0</v>
      </c>
      <c r="S7565" s="168">
        <v>4.178240740740741E-3</v>
      </c>
    </row>
    <row r="7566" spans="1:19">
      <c r="A7566" s="152" t="s">
        <v>586</v>
      </c>
      <c r="B7566" s="152" t="s">
        <v>587</v>
      </c>
      <c r="C7566" s="170" t="s">
        <v>30367</v>
      </c>
      <c r="D7566" s="170" t="s">
        <v>30368</v>
      </c>
      <c r="E7566" s="168">
        <v>2.638888888888889E-3</v>
      </c>
      <c r="F7566" s="152" t="s">
        <v>659</v>
      </c>
      <c r="G7566" s="152" t="s">
        <v>1365</v>
      </c>
      <c r="H7566" s="152" t="s">
        <v>661</v>
      </c>
      <c r="I7566" s="170" t="s">
        <v>30369</v>
      </c>
      <c r="J7566" s="170" t="s">
        <v>30370</v>
      </c>
      <c r="K7566" s="168">
        <v>5.2083333333333333E-4</v>
      </c>
      <c r="L7566" s="152" t="s">
        <v>659</v>
      </c>
      <c r="M7566" s="152" t="s">
        <v>1365</v>
      </c>
      <c r="N7566" s="152" t="s">
        <v>494</v>
      </c>
      <c r="O7566" s="152">
        <v>35</v>
      </c>
      <c r="P7566" s="152">
        <v>1</v>
      </c>
      <c r="Q7566" s="168">
        <v>4.2361111111111115E-3</v>
      </c>
      <c r="R7566" s="168">
        <v>0</v>
      </c>
      <c r="S7566" s="168">
        <v>4.2361111111111115E-3</v>
      </c>
    </row>
    <row r="7567" spans="1:19">
      <c r="A7567" s="152" t="s">
        <v>586</v>
      </c>
      <c r="B7567" s="152" t="s">
        <v>587</v>
      </c>
      <c r="C7567" s="170" t="s">
        <v>30371</v>
      </c>
      <c r="D7567" s="170" t="s">
        <v>30372</v>
      </c>
      <c r="E7567" s="168">
        <v>1.712962962962963E-3</v>
      </c>
      <c r="F7567" s="152" t="s">
        <v>659</v>
      </c>
      <c r="G7567" s="152" t="s">
        <v>1365</v>
      </c>
      <c r="H7567" s="152" t="s">
        <v>661</v>
      </c>
      <c r="I7567" s="170" t="s">
        <v>30373</v>
      </c>
      <c r="J7567" s="170" t="s">
        <v>30374</v>
      </c>
      <c r="K7567" s="168">
        <v>5.9027777777777778E-4</v>
      </c>
      <c r="L7567" s="152" t="s">
        <v>659</v>
      </c>
      <c r="M7567" s="152" t="s">
        <v>1365</v>
      </c>
      <c r="N7567" s="152" t="s">
        <v>494</v>
      </c>
      <c r="O7567" s="152">
        <v>35</v>
      </c>
      <c r="P7567" s="152">
        <v>1</v>
      </c>
      <c r="Q7567" s="168">
        <v>4.9652777777777777E-3</v>
      </c>
      <c r="R7567" s="168">
        <v>0</v>
      </c>
      <c r="S7567" s="168">
        <v>4.9652777777777777E-3</v>
      </c>
    </row>
    <row r="7568" spans="1:19">
      <c r="A7568" s="152" t="s">
        <v>586</v>
      </c>
      <c r="B7568" s="152" t="s">
        <v>587</v>
      </c>
      <c r="C7568" s="170" t="s">
        <v>30375</v>
      </c>
      <c r="D7568" s="170" t="s">
        <v>30376</v>
      </c>
      <c r="E7568" s="168">
        <v>1.5625000000000001E-3</v>
      </c>
      <c r="F7568" s="152" t="s">
        <v>659</v>
      </c>
      <c r="G7568" s="152" t="s">
        <v>1365</v>
      </c>
      <c r="H7568" s="152" t="s">
        <v>661</v>
      </c>
      <c r="I7568" s="170" t="s">
        <v>30377</v>
      </c>
      <c r="J7568" s="170" t="s">
        <v>30378</v>
      </c>
      <c r="K7568" s="168">
        <v>3.8194444444444446E-4</v>
      </c>
      <c r="L7568" s="152" t="s">
        <v>659</v>
      </c>
      <c r="M7568" s="152" t="s">
        <v>1365</v>
      </c>
      <c r="N7568" s="152" t="s">
        <v>494</v>
      </c>
      <c r="O7568" s="152">
        <v>35</v>
      </c>
      <c r="P7568" s="152">
        <v>1</v>
      </c>
      <c r="Q7568" s="168">
        <v>3.1481481481481482E-3</v>
      </c>
      <c r="R7568" s="168">
        <v>0</v>
      </c>
      <c r="S7568" s="168">
        <v>3.1481481481481482E-3</v>
      </c>
    </row>
    <row r="7569" spans="1:19">
      <c r="A7569" s="152" t="s">
        <v>586</v>
      </c>
      <c r="B7569" s="152" t="s">
        <v>587</v>
      </c>
      <c r="C7569" s="170" t="s">
        <v>30379</v>
      </c>
      <c r="D7569" s="170" t="s">
        <v>30380</v>
      </c>
      <c r="E7569" s="168">
        <v>2.7662037037037039E-3</v>
      </c>
      <c r="F7569" s="152" t="s">
        <v>659</v>
      </c>
      <c r="G7569" s="152" t="s">
        <v>1365</v>
      </c>
      <c r="H7569" s="152" t="s">
        <v>661</v>
      </c>
      <c r="I7569" s="170" t="s">
        <v>30381</v>
      </c>
      <c r="J7569" s="170" t="s">
        <v>30382</v>
      </c>
      <c r="K7569" s="168">
        <v>5.9027777777777778E-4</v>
      </c>
      <c r="L7569" s="152" t="s">
        <v>659</v>
      </c>
      <c r="M7569" s="152" t="s">
        <v>1365</v>
      </c>
      <c r="N7569" s="152" t="s">
        <v>494</v>
      </c>
      <c r="O7569" s="152">
        <v>35</v>
      </c>
      <c r="P7569" s="152">
        <v>1</v>
      </c>
      <c r="Q7569" s="168">
        <v>3.9814814814814817E-3</v>
      </c>
      <c r="R7569" s="168">
        <v>0</v>
      </c>
      <c r="S7569" s="168">
        <v>3.9814814814814817E-3</v>
      </c>
    </row>
    <row r="7570" spans="1:19">
      <c r="A7570" s="152" t="s">
        <v>586</v>
      </c>
      <c r="B7570" s="152" t="s">
        <v>587</v>
      </c>
      <c r="C7570" s="170" t="s">
        <v>30383</v>
      </c>
      <c r="D7570" s="170" t="s">
        <v>30384</v>
      </c>
      <c r="E7570" s="168">
        <v>2.673611111111111E-3</v>
      </c>
      <c r="F7570" s="152" t="s">
        <v>659</v>
      </c>
      <c r="G7570" s="152" t="s">
        <v>1365</v>
      </c>
      <c r="H7570" s="152" t="s">
        <v>661</v>
      </c>
      <c r="I7570" s="170" t="s">
        <v>30385</v>
      </c>
      <c r="J7570" s="170" t="s">
        <v>30386</v>
      </c>
      <c r="K7570" s="168">
        <v>6.7129629629629625E-4</v>
      </c>
      <c r="L7570" s="152" t="s">
        <v>659</v>
      </c>
      <c r="M7570" s="152" t="s">
        <v>1365</v>
      </c>
      <c r="N7570" s="152" t="s">
        <v>494</v>
      </c>
      <c r="O7570" s="152">
        <v>35</v>
      </c>
      <c r="P7570" s="152">
        <v>1</v>
      </c>
      <c r="Q7570" s="168">
        <v>4.2592592592592595E-3</v>
      </c>
      <c r="R7570" s="168">
        <v>0</v>
      </c>
      <c r="S7570" s="168">
        <v>4.2592592592592595E-3</v>
      </c>
    </row>
    <row r="7571" spans="1:19">
      <c r="A7571" s="152" t="s">
        <v>586</v>
      </c>
      <c r="B7571" s="152" t="s">
        <v>587</v>
      </c>
      <c r="C7571" s="170" t="s">
        <v>30387</v>
      </c>
      <c r="D7571" s="170" t="s">
        <v>30388</v>
      </c>
      <c r="E7571" s="168">
        <v>2.7083333333333334E-3</v>
      </c>
      <c r="F7571" s="152" t="s">
        <v>659</v>
      </c>
      <c r="G7571" s="152" t="s">
        <v>1365</v>
      </c>
      <c r="H7571" s="152" t="s">
        <v>661</v>
      </c>
      <c r="I7571" s="170" t="s">
        <v>30389</v>
      </c>
      <c r="J7571" s="170" t="s">
        <v>30390</v>
      </c>
      <c r="K7571" s="168">
        <v>7.1759259259259259E-4</v>
      </c>
      <c r="L7571" s="152" t="s">
        <v>659</v>
      </c>
      <c r="M7571" s="152" t="s">
        <v>1365</v>
      </c>
      <c r="N7571" s="152" t="s">
        <v>494</v>
      </c>
      <c r="O7571" s="152">
        <v>35</v>
      </c>
      <c r="P7571" s="152">
        <v>1</v>
      </c>
      <c r="Q7571" s="168">
        <v>4.0740740740740737E-3</v>
      </c>
      <c r="R7571" s="168">
        <v>0</v>
      </c>
      <c r="S7571" s="168">
        <v>4.0740740740740737E-3</v>
      </c>
    </row>
    <row r="7572" spans="1:19">
      <c r="A7572" s="152" t="s">
        <v>586</v>
      </c>
      <c r="B7572" s="152" t="s">
        <v>587</v>
      </c>
      <c r="C7572" s="170" t="s">
        <v>30391</v>
      </c>
      <c r="D7572" s="170" t="s">
        <v>30392</v>
      </c>
      <c r="E7572" s="168">
        <v>2.0717592592592593E-3</v>
      </c>
      <c r="F7572" s="152" t="s">
        <v>659</v>
      </c>
      <c r="G7572" s="152" t="s">
        <v>1365</v>
      </c>
      <c r="H7572" s="152" t="s">
        <v>661</v>
      </c>
      <c r="I7572" s="170" t="s">
        <v>30393</v>
      </c>
      <c r="J7572" s="170" t="s">
        <v>30394</v>
      </c>
      <c r="K7572" s="168">
        <v>6.018518518518519E-4</v>
      </c>
      <c r="L7572" s="152" t="s">
        <v>659</v>
      </c>
      <c r="M7572" s="152" t="s">
        <v>1365</v>
      </c>
      <c r="N7572" s="152" t="s">
        <v>494</v>
      </c>
      <c r="O7572" s="152">
        <v>35</v>
      </c>
      <c r="P7572" s="152">
        <v>1</v>
      </c>
      <c r="Q7572" s="168">
        <v>3.425925925925926E-3</v>
      </c>
      <c r="R7572" s="168">
        <v>0</v>
      </c>
      <c r="S7572" s="168">
        <v>3.425925925925926E-3</v>
      </c>
    </row>
    <row r="7573" spans="1:19">
      <c r="A7573" s="152" t="s">
        <v>586</v>
      </c>
      <c r="B7573" s="152" t="s">
        <v>587</v>
      </c>
      <c r="C7573" s="170" t="s">
        <v>30395</v>
      </c>
      <c r="D7573" s="170" t="s">
        <v>30396</v>
      </c>
      <c r="E7573" s="168">
        <v>2.3148148148148147E-3</v>
      </c>
      <c r="F7573" s="152" t="s">
        <v>659</v>
      </c>
      <c r="G7573" s="152" t="s">
        <v>1365</v>
      </c>
      <c r="H7573" s="152" t="s">
        <v>661</v>
      </c>
      <c r="I7573" s="170" t="s">
        <v>30397</v>
      </c>
      <c r="J7573" s="170" t="s">
        <v>30398</v>
      </c>
      <c r="K7573" s="168">
        <v>9.4907407407407408E-4</v>
      </c>
      <c r="L7573" s="152" t="s">
        <v>659</v>
      </c>
      <c r="M7573" s="152" t="s">
        <v>1365</v>
      </c>
      <c r="N7573" s="152" t="s">
        <v>494</v>
      </c>
      <c r="O7573" s="152">
        <v>35</v>
      </c>
      <c r="P7573" s="152">
        <v>1</v>
      </c>
      <c r="Q7573" s="168">
        <v>4.2013888888888891E-3</v>
      </c>
      <c r="R7573" s="168">
        <v>0</v>
      </c>
      <c r="S7573" s="168">
        <v>4.2013888888888891E-3</v>
      </c>
    </row>
    <row r="7574" spans="1:19">
      <c r="A7574" s="152" t="s">
        <v>586</v>
      </c>
      <c r="B7574" s="152" t="s">
        <v>587</v>
      </c>
      <c r="C7574" s="170" t="s">
        <v>30399</v>
      </c>
      <c r="D7574" s="170" t="s">
        <v>30400</v>
      </c>
      <c r="E7574" s="168">
        <v>2.4305555555555556E-3</v>
      </c>
      <c r="F7574" s="152" t="s">
        <v>659</v>
      </c>
      <c r="G7574" s="152" t="s">
        <v>1365</v>
      </c>
      <c r="H7574" s="152" t="s">
        <v>661</v>
      </c>
      <c r="I7574" s="170" t="s">
        <v>30401</v>
      </c>
      <c r="J7574" s="170" t="s">
        <v>30402</v>
      </c>
      <c r="K7574" s="168">
        <v>6.4814814814814813E-4</v>
      </c>
      <c r="L7574" s="152" t="s">
        <v>659</v>
      </c>
      <c r="M7574" s="152" t="s">
        <v>1365</v>
      </c>
      <c r="N7574" s="152" t="s">
        <v>494</v>
      </c>
      <c r="O7574" s="152">
        <v>35</v>
      </c>
      <c r="P7574" s="152">
        <v>1</v>
      </c>
      <c r="Q7574" s="168">
        <v>4.4907407407407405E-3</v>
      </c>
      <c r="R7574" s="168">
        <v>0</v>
      </c>
      <c r="S7574" s="168">
        <v>4.4907407407407405E-3</v>
      </c>
    </row>
    <row r="7575" spans="1:19">
      <c r="A7575" s="152" t="s">
        <v>586</v>
      </c>
      <c r="B7575" s="152" t="s">
        <v>587</v>
      </c>
      <c r="C7575" s="170" t="s">
        <v>30403</v>
      </c>
      <c r="D7575" s="170" t="s">
        <v>30404</v>
      </c>
      <c r="E7575" s="168">
        <v>2.4074074074074076E-3</v>
      </c>
      <c r="F7575" s="152" t="s">
        <v>659</v>
      </c>
      <c r="G7575" s="152" t="s">
        <v>1365</v>
      </c>
      <c r="H7575" s="152" t="s">
        <v>661</v>
      </c>
      <c r="I7575" s="170" t="s">
        <v>30405</v>
      </c>
      <c r="J7575" s="170" t="s">
        <v>30406</v>
      </c>
      <c r="K7575" s="168">
        <v>6.8287037037037036E-4</v>
      </c>
      <c r="L7575" s="152" t="s">
        <v>659</v>
      </c>
      <c r="M7575" s="152" t="s">
        <v>1365</v>
      </c>
      <c r="N7575" s="152" t="s">
        <v>494</v>
      </c>
      <c r="O7575" s="152">
        <v>35</v>
      </c>
      <c r="P7575" s="152">
        <v>1</v>
      </c>
      <c r="Q7575" s="168">
        <v>4.3518518518518515E-3</v>
      </c>
      <c r="R7575" s="168">
        <v>0</v>
      </c>
      <c r="S7575" s="168">
        <v>4.3518518518518515E-3</v>
      </c>
    </row>
    <row r="7576" spans="1:19">
      <c r="A7576" s="152" t="s">
        <v>586</v>
      </c>
      <c r="B7576" s="152" t="s">
        <v>587</v>
      </c>
      <c r="C7576" s="170" t="s">
        <v>30407</v>
      </c>
      <c r="D7576" s="170" t="s">
        <v>30408</v>
      </c>
      <c r="E7576" s="168">
        <v>2.3379629629629631E-3</v>
      </c>
      <c r="F7576" s="152" t="s">
        <v>659</v>
      </c>
      <c r="G7576" s="152" t="s">
        <v>1365</v>
      </c>
      <c r="H7576" s="152" t="s">
        <v>661</v>
      </c>
      <c r="I7576" s="170" t="s">
        <v>30409</v>
      </c>
      <c r="J7576" s="170" t="s">
        <v>30410</v>
      </c>
      <c r="K7576" s="168">
        <v>5.6712962962962967E-4</v>
      </c>
      <c r="L7576" s="152" t="s">
        <v>659</v>
      </c>
      <c r="M7576" s="152" t="s">
        <v>1365</v>
      </c>
      <c r="N7576" s="152" t="s">
        <v>494</v>
      </c>
      <c r="O7576" s="152">
        <v>35</v>
      </c>
      <c r="P7576" s="152">
        <v>1</v>
      </c>
      <c r="Q7576" s="168">
        <v>4.31712962962963E-3</v>
      </c>
      <c r="R7576" s="168">
        <v>0</v>
      </c>
      <c r="S7576" s="168">
        <v>4.31712962962963E-3</v>
      </c>
    </row>
    <row r="7577" spans="1:19">
      <c r="A7577" s="152" t="s">
        <v>586</v>
      </c>
      <c r="B7577" s="152" t="s">
        <v>587</v>
      </c>
      <c r="C7577" s="170" t="s">
        <v>30411</v>
      </c>
      <c r="D7577" s="170" t="s">
        <v>30412</v>
      </c>
      <c r="E7577" s="168">
        <v>2.2337962962962962E-3</v>
      </c>
      <c r="F7577" s="152" t="s">
        <v>659</v>
      </c>
      <c r="G7577" s="152" t="s">
        <v>1365</v>
      </c>
      <c r="H7577" s="152" t="s">
        <v>661</v>
      </c>
      <c r="I7577" s="170" t="s">
        <v>30413</v>
      </c>
      <c r="J7577" s="170" t="s">
        <v>30414</v>
      </c>
      <c r="K7577" s="168">
        <v>7.6388888888888893E-4</v>
      </c>
      <c r="L7577" s="152" t="s">
        <v>659</v>
      </c>
      <c r="M7577" s="152" t="s">
        <v>1365</v>
      </c>
      <c r="N7577" s="152" t="s">
        <v>494</v>
      </c>
      <c r="O7577" s="152">
        <v>35</v>
      </c>
      <c r="P7577" s="152">
        <v>1</v>
      </c>
      <c r="Q7577" s="168">
        <v>4.2245370370370371E-3</v>
      </c>
      <c r="R7577" s="168">
        <v>0</v>
      </c>
      <c r="S7577" s="168">
        <v>4.2245370370370371E-3</v>
      </c>
    </row>
    <row r="7578" spans="1:19">
      <c r="A7578" s="152" t="s">
        <v>586</v>
      </c>
      <c r="B7578" s="152" t="s">
        <v>587</v>
      </c>
      <c r="C7578" s="170" t="s">
        <v>30415</v>
      </c>
      <c r="D7578" s="170" t="s">
        <v>30416</v>
      </c>
      <c r="E7578" s="168">
        <v>1.9791666666666668E-3</v>
      </c>
      <c r="F7578" s="152" t="s">
        <v>659</v>
      </c>
      <c r="G7578" s="152" t="s">
        <v>1365</v>
      </c>
      <c r="H7578" s="152" t="s">
        <v>661</v>
      </c>
      <c r="I7578" s="170" t="s">
        <v>30417</v>
      </c>
      <c r="J7578" s="170" t="s">
        <v>30418</v>
      </c>
      <c r="K7578" s="168">
        <v>8.564814814814815E-4</v>
      </c>
      <c r="L7578" s="152" t="s">
        <v>659</v>
      </c>
      <c r="M7578" s="152" t="s">
        <v>1365</v>
      </c>
      <c r="N7578" s="152" t="s">
        <v>494</v>
      </c>
      <c r="O7578" s="152">
        <v>35</v>
      </c>
      <c r="P7578" s="152">
        <v>1</v>
      </c>
      <c r="Q7578" s="168">
        <v>4.9074074074074072E-3</v>
      </c>
      <c r="R7578" s="168">
        <v>0</v>
      </c>
      <c r="S7578" s="168">
        <v>4.9074074074074072E-3</v>
      </c>
    </row>
    <row r="7579" spans="1:19">
      <c r="A7579" s="152" t="s">
        <v>586</v>
      </c>
      <c r="B7579" s="152" t="s">
        <v>587</v>
      </c>
      <c r="C7579" s="170" t="s">
        <v>30419</v>
      </c>
      <c r="D7579" s="170" t="s">
        <v>30420</v>
      </c>
      <c r="E7579" s="168">
        <v>2.6157407407407405E-3</v>
      </c>
      <c r="F7579" s="152" t="s">
        <v>659</v>
      </c>
      <c r="G7579" s="152" t="s">
        <v>1365</v>
      </c>
      <c r="H7579" s="152" t="s">
        <v>661</v>
      </c>
      <c r="I7579" s="170" t="s">
        <v>30421</v>
      </c>
      <c r="J7579" s="170" t="s">
        <v>30422</v>
      </c>
      <c r="K7579" s="168">
        <v>6.9444444444444447E-4</v>
      </c>
      <c r="L7579" s="152" t="s">
        <v>659</v>
      </c>
      <c r="M7579" s="152" t="s">
        <v>1365</v>
      </c>
      <c r="N7579" s="152" t="s">
        <v>494</v>
      </c>
      <c r="O7579" s="152">
        <v>35</v>
      </c>
      <c r="P7579" s="152">
        <v>1</v>
      </c>
      <c r="Q7579" s="168">
        <v>4.5023148148148149E-3</v>
      </c>
      <c r="R7579" s="168">
        <v>0</v>
      </c>
      <c r="S7579" s="168">
        <v>4.5023148148148149E-3</v>
      </c>
    </row>
    <row r="7580" spans="1:19">
      <c r="A7580" s="152" t="s">
        <v>586</v>
      </c>
      <c r="B7580" s="152" t="s">
        <v>587</v>
      </c>
      <c r="C7580" s="170" t="s">
        <v>30423</v>
      </c>
      <c r="D7580" s="170" t="s">
        <v>30424</v>
      </c>
      <c r="E7580" s="168">
        <v>1.9675925925925924E-3</v>
      </c>
      <c r="F7580" s="152" t="s">
        <v>659</v>
      </c>
      <c r="G7580" s="152" t="s">
        <v>1365</v>
      </c>
      <c r="H7580" s="152" t="s">
        <v>661</v>
      </c>
      <c r="I7580" s="170" t="s">
        <v>30425</v>
      </c>
      <c r="J7580" s="170" t="s">
        <v>30426</v>
      </c>
      <c r="K7580" s="168">
        <v>1.0532407407407407E-3</v>
      </c>
      <c r="L7580" s="152" t="s">
        <v>659</v>
      </c>
      <c r="M7580" s="152" t="s">
        <v>1365</v>
      </c>
      <c r="N7580" s="152" t="s">
        <v>494</v>
      </c>
      <c r="O7580" s="152">
        <v>35</v>
      </c>
      <c r="P7580" s="152">
        <v>1</v>
      </c>
      <c r="Q7580" s="168">
        <v>5.4861111111111109E-3</v>
      </c>
      <c r="R7580" s="168">
        <v>0</v>
      </c>
      <c r="S7580" s="168">
        <v>5.4861111111111109E-3</v>
      </c>
    </row>
    <row r="7581" spans="1:19">
      <c r="A7581" s="152" t="s">
        <v>586</v>
      </c>
      <c r="B7581" s="152" t="s">
        <v>587</v>
      </c>
      <c r="C7581" s="170" t="s">
        <v>30427</v>
      </c>
      <c r="D7581" s="170" t="s">
        <v>30428</v>
      </c>
      <c r="E7581" s="168">
        <v>1.9675925925925924E-3</v>
      </c>
      <c r="F7581" s="152" t="s">
        <v>659</v>
      </c>
      <c r="G7581" s="152" t="s">
        <v>1365</v>
      </c>
      <c r="H7581" s="152" t="s">
        <v>661</v>
      </c>
      <c r="I7581" s="170" t="s">
        <v>30429</v>
      </c>
      <c r="J7581" s="170" t="s">
        <v>30430</v>
      </c>
      <c r="K7581" s="168">
        <v>8.564814814814815E-4</v>
      </c>
      <c r="L7581" s="152" t="s">
        <v>659</v>
      </c>
      <c r="M7581" s="152" t="s">
        <v>1365</v>
      </c>
      <c r="N7581" s="152" t="s">
        <v>494</v>
      </c>
      <c r="O7581" s="152">
        <v>35</v>
      </c>
      <c r="P7581" s="152">
        <v>1</v>
      </c>
      <c r="Q7581" s="168">
        <v>4.0277777777777777E-3</v>
      </c>
      <c r="R7581" s="168">
        <v>0</v>
      </c>
      <c r="S7581" s="168">
        <v>4.0277777777777777E-3</v>
      </c>
    </row>
    <row r="7582" spans="1:19">
      <c r="A7582" s="152" t="s">
        <v>586</v>
      </c>
      <c r="B7582" s="152" t="s">
        <v>587</v>
      </c>
      <c r="C7582" s="170" t="s">
        <v>30431</v>
      </c>
      <c r="D7582" s="170" t="s">
        <v>30432</v>
      </c>
      <c r="E7582" s="168">
        <v>2.3958333333333331E-3</v>
      </c>
      <c r="F7582" s="152" t="s">
        <v>659</v>
      </c>
      <c r="G7582" s="152" t="s">
        <v>1365</v>
      </c>
      <c r="H7582" s="152" t="s">
        <v>661</v>
      </c>
      <c r="I7582" s="170" t="s">
        <v>30433</v>
      </c>
      <c r="J7582" s="170" t="s">
        <v>30434</v>
      </c>
      <c r="K7582" s="168">
        <v>4.6296296296296298E-4</v>
      </c>
      <c r="L7582" s="152" t="s">
        <v>659</v>
      </c>
      <c r="M7582" s="152" t="s">
        <v>1365</v>
      </c>
      <c r="N7582" s="152" t="s">
        <v>494</v>
      </c>
      <c r="O7582" s="152">
        <v>35</v>
      </c>
      <c r="P7582" s="152">
        <v>1</v>
      </c>
      <c r="Q7582" s="168">
        <v>6.0879629629629626E-3</v>
      </c>
      <c r="R7582" s="168">
        <v>0</v>
      </c>
      <c r="S7582" s="168">
        <v>6.0879629629629626E-3</v>
      </c>
    </row>
    <row r="7583" spans="1:19">
      <c r="A7583" s="152" t="s">
        <v>586</v>
      </c>
      <c r="B7583" s="152" t="s">
        <v>587</v>
      </c>
      <c r="C7583" s="170" t="s">
        <v>30435</v>
      </c>
      <c r="D7583" s="170" t="s">
        <v>30436</v>
      </c>
      <c r="E7583" s="168">
        <v>1.9097222222222222E-3</v>
      </c>
      <c r="F7583" s="152" t="s">
        <v>659</v>
      </c>
      <c r="G7583" s="152" t="s">
        <v>1365</v>
      </c>
      <c r="H7583" s="152" t="s">
        <v>661</v>
      </c>
      <c r="I7583" s="170" t="s">
        <v>30437</v>
      </c>
      <c r="J7583" s="170" t="s">
        <v>30438</v>
      </c>
      <c r="K7583" s="168">
        <v>6.018518518518519E-4</v>
      </c>
      <c r="L7583" s="152" t="s">
        <v>659</v>
      </c>
      <c r="M7583" s="152" t="s">
        <v>1365</v>
      </c>
      <c r="N7583" s="152" t="s">
        <v>494</v>
      </c>
      <c r="O7583" s="152">
        <v>35</v>
      </c>
      <c r="P7583" s="152">
        <v>1</v>
      </c>
      <c r="Q7583" s="168">
        <v>4.386574074074074E-3</v>
      </c>
      <c r="R7583" s="168">
        <v>0</v>
      </c>
      <c r="S7583" s="168">
        <v>4.386574074074074E-3</v>
      </c>
    </row>
    <row r="7584" spans="1:19">
      <c r="A7584" s="152" t="s">
        <v>586</v>
      </c>
      <c r="B7584" s="152" t="s">
        <v>587</v>
      </c>
      <c r="C7584" s="170" t="s">
        <v>30439</v>
      </c>
      <c r="D7584" s="170" t="s">
        <v>30440</v>
      </c>
      <c r="E7584" s="168">
        <v>2.673611111111111E-3</v>
      </c>
      <c r="F7584" s="152" t="s">
        <v>659</v>
      </c>
      <c r="G7584" s="152" t="s">
        <v>1365</v>
      </c>
      <c r="H7584" s="152" t="s">
        <v>661</v>
      </c>
      <c r="I7584" s="170" t="s">
        <v>30441</v>
      </c>
      <c r="J7584" s="170" t="s">
        <v>30442</v>
      </c>
      <c r="K7584" s="168">
        <v>5.6712962962962967E-4</v>
      </c>
      <c r="L7584" s="152" t="s">
        <v>659</v>
      </c>
      <c r="M7584" s="152" t="s">
        <v>1365</v>
      </c>
      <c r="N7584" s="152" t="s">
        <v>494</v>
      </c>
      <c r="O7584" s="152">
        <v>35</v>
      </c>
      <c r="P7584" s="152">
        <v>1</v>
      </c>
      <c r="Q7584" s="168">
        <v>4.5717592592592589E-3</v>
      </c>
      <c r="R7584" s="168">
        <v>0</v>
      </c>
      <c r="S7584" s="168">
        <v>4.5717592592592589E-3</v>
      </c>
    </row>
    <row r="7585" spans="1:19">
      <c r="A7585" s="152" t="s">
        <v>529</v>
      </c>
      <c r="B7585" s="152" t="s">
        <v>30443</v>
      </c>
      <c r="C7585" s="170" t="s">
        <v>30444</v>
      </c>
      <c r="D7585" s="170" t="s">
        <v>30445</v>
      </c>
      <c r="E7585" s="168">
        <v>2.5000000000000001E-3</v>
      </c>
      <c r="F7585" s="152" t="s">
        <v>659</v>
      </c>
      <c r="G7585" s="152" t="s">
        <v>1365</v>
      </c>
      <c r="H7585" s="152" t="s">
        <v>661</v>
      </c>
      <c r="I7585" s="170" t="s">
        <v>30446</v>
      </c>
      <c r="J7585" s="170" t="s">
        <v>30447</v>
      </c>
      <c r="K7585" s="168">
        <v>8.4490740740740739E-4</v>
      </c>
      <c r="L7585" s="152" t="s">
        <v>659</v>
      </c>
      <c r="M7585" s="152" t="s">
        <v>6630</v>
      </c>
      <c r="N7585" s="152" t="s">
        <v>494</v>
      </c>
      <c r="O7585" s="152">
        <v>35</v>
      </c>
      <c r="P7585" s="152">
        <v>1</v>
      </c>
      <c r="Q7585" s="168">
        <v>7.0486111111111114E-3</v>
      </c>
      <c r="R7585" s="168">
        <v>0</v>
      </c>
      <c r="S7585" s="168">
        <v>7.0486111111111114E-3</v>
      </c>
    </row>
    <row r="7586" spans="1:19">
      <c r="A7586" s="152" t="s">
        <v>529</v>
      </c>
      <c r="B7586" s="152" t="s">
        <v>30443</v>
      </c>
      <c r="C7586" s="170" t="s">
        <v>30448</v>
      </c>
      <c r="D7586" s="170" t="s">
        <v>30449</v>
      </c>
      <c r="E7586" s="168">
        <v>9.0277777777777774E-4</v>
      </c>
      <c r="F7586" s="152" t="s">
        <v>659</v>
      </c>
      <c r="G7586" s="152" t="s">
        <v>6630</v>
      </c>
      <c r="H7586" s="152" t="s">
        <v>661</v>
      </c>
      <c r="I7586" s="170" t="s">
        <v>30450</v>
      </c>
      <c r="J7586" s="170" t="s">
        <v>30451</v>
      </c>
      <c r="K7586" s="168">
        <v>1.712962962962963E-3</v>
      </c>
      <c r="L7586" s="152" t="s">
        <v>659</v>
      </c>
      <c r="M7586" s="152" t="s">
        <v>6630</v>
      </c>
      <c r="N7586" s="152" t="s">
        <v>494</v>
      </c>
      <c r="O7586" s="152">
        <v>35</v>
      </c>
      <c r="P7586" s="152">
        <v>1</v>
      </c>
      <c r="Q7586" s="168">
        <v>4.0856481481481481E-3</v>
      </c>
      <c r="R7586" s="168">
        <v>0</v>
      </c>
      <c r="S7586" s="168">
        <v>4.0856481481481481E-3</v>
      </c>
    </row>
    <row r="7587" spans="1:19">
      <c r="A7587" s="152" t="s">
        <v>529</v>
      </c>
      <c r="B7587" s="152" t="s">
        <v>30443</v>
      </c>
      <c r="C7587" s="170" t="s">
        <v>30452</v>
      </c>
      <c r="D7587" s="170" t="s">
        <v>30453</v>
      </c>
      <c r="E7587" s="168">
        <v>2.4189814814814816E-3</v>
      </c>
      <c r="F7587" s="152" t="s">
        <v>659</v>
      </c>
      <c r="G7587" s="152" t="s">
        <v>6630</v>
      </c>
      <c r="H7587" s="152" t="s">
        <v>661</v>
      </c>
      <c r="I7587" s="170" t="s">
        <v>30454</v>
      </c>
      <c r="J7587" s="170" t="s">
        <v>30455</v>
      </c>
      <c r="K7587" s="168">
        <v>1.1226851851851851E-3</v>
      </c>
      <c r="L7587" s="152" t="s">
        <v>659</v>
      </c>
      <c r="M7587" s="152" t="s">
        <v>6630</v>
      </c>
      <c r="N7587" s="152" t="s">
        <v>494</v>
      </c>
      <c r="O7587" s="152">
        <v>35</v>
      </c>
      <c r="P7587" s="152">
        <v>1</v>
      </c>
      <c r="Q7587" s="168">
        <v>4.7222222222222223E-3</v>
      </c>
      <c r="R7587" s="168">
        <v>0</v>
      </c>
      <c r="S7587" s="168">
        <v>4.7222222222222223E-3</v>
      </c>
    </row>
    <row r="7588" spans="1:19">
      <c r="A7588" s="152" t="s">
        <v>529</v>
      </c>
      <c r="B7588" s="152" t="s">
        <v>30443</v>
      </c>
      <c r="C7588" s="170" t="s">
        <v>30456</v>
      </c>
      <c r="D7588" s="170" t="s">
        <v>30457</v>
      </c>
      <c r="E7588" s="168">
        <v>3.1134259259259257E-3</v>
      </c>
      <c r="F7588" s="152" t="s">
        <v>659</v>
      </c>
      <c r="G7588" s="152" t="s">
        <v>6630</v>
      </c>
      <c r="H7588" s="152" t="s">
        <v>661</v>
      </c>
      <c r="I7588" s="170" t="s">
        <v>30458</v>
      </c>
      <c r="J7588" s="170" t="s">
        <v>30459</v>
      </c>
      <c r="K7588" s="168">
        <v>7.407407407407407E-4</v>
      </c>
      <c r="L7588" s="152" t="s">
        <v>659</v>
      </c>
      <c r="M7588" s="152" t="s">
        <v>6630</v>
      </c>
      <c r="N7588" s="152" t="s">
        <v>494</v>
      </c>
      <c r="O7588" s="152">
        <v>35</v>
      </c>
      <c r="P7588" s="152">
        <v>1</v>
      </c>
      <c r="Q7588" s="168">
        <v>5.1504629629629626E-3</v>
      </c>
      <c r="R7588" s="168">
        <v>0</v>
      </c>
      <c r="S7588" s="168">
        <v>5.1504629629629626E-3</v>
      </c>
    </row>
    <row r="7589" spans="1:19">
      <c r="A7589" s="152" t="s">
        <v>529</v>
      </c>
      <c r="B7589" s="152" t="s">
        <v>30443</v>
      </c>
      <c r="C7589" s="170" t="s">
        <v>30460</v>
      </c>
      <c r="D7589" s="170" t="s">
        <v>30461</v>
      </c>
      <c r="E7589" s="168">
        <v>2.4074074074074076E-3</v>
      </c>
      <c r="F7589" s="152" t="s">
        <v>659</v>
      </c>
      <c r="G7589" s="152" t="s">
        <v>6630</v>
      </c>
      <c r="H7589" s="152" t="s">
        <v>661</v>
      </c>
      <c r="I7589" s="170" t="s">
        <v>30462</v>
      </c>
      <c r="J7589" s="170" t="s">
        <v>30463</v>
      </c>
      <c r="K7589" s="168">
        <v>8.1018518518518516E-5</v>
      </c>
      <c r="L7589" s="152" t="s">
        <v>659</v>
      </c>
      <c r="M7589" s="152" t="s">
        <v>6630</v>
      </c>
      <c r="N7589" s="152" t="s">
        <v>494</v>
      </c>
      <c r="O7589" s="152">
        <v>35</v>
      </c>
      <c r="P7589" s="152">
        <v>1</v>
      </c>
      <c r="Q7589" s="168">
        <v>6.2847222222222219E-3</v>
      </c>
      <c r="R7589" s="168">
        <v>0</v>
      </c>
      <c r="S7589" s="168">
        <v>6.2847222222222219E-3</v>
      </c>
    </row>
    <row r="7590" spans="1:19">
      <c r="A7590" s="152" t="s">
        <v>529</v>
      </c>
      <c r="B7590" s="152" t="s">
        <v>496</v>
      </c>
      <c r="C7590" s="170" t="s">
        <v>30464</v>
      </c>
      <c r="D7590" s="170" t="s">
        <v>30465</v>
      </c>
      <c r="E7590" s="168">
        <v>2.0023148148148148E-3</v>
      </c>
      <c r="F7590" s="152" t="s">
        <v>659</v>
      </c>
      <c r="G7590" s="152" t="s">
        <v>6630</v>
      </c>
      <c r="H7590" s="169" t="s">
        <v>661</v>
      </c>
      <c r="I7590" s="170" t="s">
        <v>30466</v>
      </c>
      <c r="J7590" s="170" t="s">
        <v>30467</v>
      </c>
      <c r="K7590" s="168">
        <v>2.7777777777777778E-4</v>
      </c>
      <c r="L7590" s="152" t="s">
        <v>659</v>
      </c>
      <c r="M7590" s="152" t="s">
        <v>6630</v>
      </c>
      <c r="N7590" s="152" t="s">
        <v>494</v>
      </c>
      <c r="O7590" s="152">
        <v>35</v>
      </c>
      <c r="P7590" s="152">
        <v>1</v>
      </c>
      <c r="Q7590" s="168">
        <v>3.1250000000000002E-3</v>
      </c>
      <c r="R7590" s="168">
        <v>0</v>
      </c>
      <c r="S7590" s="168">
        <v>3.1250000000000002E-3</v>
      </c>
    </row>
    <row r="7591" spans="1:19">
      <c r="A7591" s="152" t="s">
        <v>529</v>
      </c>
      <c r="B7591" s="152" t="s">
        <v>496</v>
      </c>
      <c r="C7591" s="170" t="s">
        <v>30468</v>
      </c>
      <c r="D7591" s="170" t="s">
        <v>30469</v>
      </c>
      <c r="E7591" s="168">
        <v>1.8865740740740742E-3</v>
      </c>
      <c r="F7591" s="152" t="s">
        <v>659</v>
      </c>
      <c r="G7591" s="152" t="s">
        <v>6630</v>
      </c>
      <c r="H7591" s="169" t="s">
        <v>661</v>
      </c>
      <c r="I7591" s="170" t="s">
        <v>30470</v>
      </c>
      <c r="J7591" s="170" t="s">
        <v>30471</v>
      </c>
      <c r="K7591" s="168">
        <v>1.7361111111111112E-4</v>
      </c>
      <c r="L7591" s="152" t="s">
        <v>659</v>
      </c>
      <c r="M7591" s="152" t="s">
        <v>6630</v>
      </c>
      <c r="N7591" s="152" t="s">
        <v>494</v>
      </c>
      <c r="O7591" s="152">
        <v>35</v>
      </c>
      <c r="P7591" s="152">
        <v>1</v>
      </c>
      <c r="Q7591" s="168">
        <v>8.2175925925925923E-3</v>
      </c>
      <c r="R7591" s="168">
        <v>0</v>
      </c>
      <c r="S7591" s="168">
        <v>8.2175925925925923E-3</v>
      </c>
    </row>
    <row r="7592" spans="1:19">
      <c r="A7592" s="152" t="s">
        <v>529</v>
      </c>
      <c r="B7592" s="152" t="s">
        <v>496</v>
      </c>
      <c r="C7592" s="170" t="s">
        <v>30472</v>
      </c>
      <c r="D7592" s="170" t="s">
        <v>30473</v>
      </c>
      <c r="E7592" s="168">
        <v>1.8981481481481482E-3</v>
      </c>
      <c r="F7592" s="152" t="s">
        <v>659</v>
      </c>
      <c r="G7592" s="152" t="s">
        <v>6630</v>
      </c>
      <c r="H7592" s="169" t="s">
        <v>661</v>
      </c>
      <c r="I7592" s="170" t="s">
        <v>30474</v>
      </c>
      <c r="J7592" s="170" t="s">
        <v>30475</v>
      </c>
      <c r="K7592" s="168">
        <v>2.199074074074074E-4</v>
      </c>
      <c r="L7592" s="152" t="s">
        <v>659</v>
      </c>
      <c r="M7592" s="152" t="s">
        <v>6630</v>
      </c>
      <c r="N7592" s="152" t="s">
        <v>494</v>
      </c>
      <c r="O7592" s="152">
        <v>35</v>
      </c>
      <c r="P7592" s="152">
        <v>1</v>
      </c>
      <c r="Q7592" s="168">
        <v>3.2638888888888891E-3</v>
      </c>
      <c r="R7592" s="168">
        <v>0</v>
      </c>
      <c r="S7592" s="168">
        <v>3.2638888888888891E-3</v>
      </c>
    </row>
    <row r="7593" spans="1:19">
      <c r="A7593" s="152" t="s">
        <v>529</v>
      </c>
      <c r="B7593" s="152" t="s">
        <v>496</v>
      </c>
      <c r="C7593" s="170" t="s">
        <v>30476</v>
      </c>
      <c r="D7593" s="170" t="s">
        <v>30477</v>
      </c>
      <c r="E7593" s="168">
        <v>2.0486111111111113E-3</v>
      </c>
      <c r="F7593" s="152" t="s">
        <v>659</v>
      </c>
      <c r="G7593" s="152" t="s">
        <v>6630</v>
      </c>
      <c r="H7593" s="169" t="s">
        <v>661</v>
      </c>
      <c r="I7593" s="170" t="s">
        <v>30478</v>
      </c>
      <c r="J7593" s="170" t="s">
        <v>30479</v>
      </c>
      <c r="K7593" s="168">
        <v>5.0925925925925921E-4</v>
      </c>
      <c r="L7593" s="152" t="s">
        <v>659</v>
      </c>
      <c r="M7593" s="152" t="s">
        <v>6630</v>
      </c>
      <c r="N7593" s="152" t="s">
        <v>494</v>
      </c>
      <c r="O7593" s="152">
        <v>35</v>
      </c>
      <c r="P7593" s="152">
        <v>1</v>
      </c>
      <c r="Q7593" s="168">
        <v>4.2939814814814811E-3</v>
      </c>
      <c r="R7593" s="168">
        <v>0</v>
      </c>
      <c r="S7593" s="168">
        <v>4.2939814814814811E-3</v>
      </c>
    </row>
    <row r="7594" spans="1:19">
      <c r="A7594" s="152" t="s">
        <v>529</v>
      </c>
      <c r="B7594" s="152" t="s">
        <v>496</v>
      </c>
      <c r="C7594" s="170" t="s">
        <v>30480</v>
      </c>
      <c r="D7594" s="170" t="s">
        <v>30481</v>
      </c>
      <c r="E7594" s="168">
        <v>1.9560185185185184E-3</v>
      </c>
      <c r="F7594" s="152" t="s">
        <v>659</v>
      </c>
      <c r="G7594" s="152" t="s">
        <v>6630</v>
      </c>
      <c r="H7594" s="169" t="s">
        <v>661</v>
      </c>
      <c r="I7594" s="170" t="s">
        <v>30482</v>
      </c>
      <c r="J7594" s="170" t="s">
        <v>30483</v>
      </c>
      <c r="K7594" s="168">
        <v>3.0092592592592595E-4</v>
      </c>
      <c r="L7594" s="152" t="s">
        <v>659</v>
      </c>
      <c r="M7594" s="152" t="s">
        <v>6630</v>
      </c>
      <c r="N7594" s="152" t="s">
        <v>494</v>
      </c>
      <c r="O7594" s="152">
        <v>35</v>
      </c>
      <c r="P7594" s="152">
        <v>1</v>
      </c>
      <c r="Q7594" s="168">
        <v>3.460648148148148E-3</v>
      </c>
      <c r="R7594" s="168">
        <v>0</v>
      </c>
      <c r="S7594" s="168">
        <v>3.460648148148148E-3</v>
      </c>
    </row>
    <row r="7595" spans="1:19">
      <c r="A7595" s="152" t="s">
        <v>529</v>
      </c>
      <c r="B7595" s="152" t="s">
        <v>496</v>
      </c>
      <c r="C7595" s="170" t="s">
        <v>30484</v>
      </c>
      <c r="D7595" s="170" t="s">
        <v>30485</v>
      </c>
      <c r="E7595" s="168">
        <v>2.5578703703703705E-3</v>
      </c>
      <c r="F7595" s="152" t="s">
        <v>659</v>
      </c>
      <c r="G7595" s="152" t="s">
        <v>6630</v>
      </c>
      <c r="H7595" s="169" t="s">
        <v>661</v>
      </c>
      <c r="I7595" s="170" t="s">
        <v>30486</v>
      </c>
      <c r="J7595" s="170" t="s">
        <v>30487</v>
      </c>
      <c r="K7595" s="168">
        <v>2.6620370370370372E-4</v>
      </c>
      <c r="L7595" s="152" t="s">
        <v>659</v>
      </c>
      <c r="M7595" s="152" t="s">
        <v>6630</v>
      </c>
      <c r="N7595" s="152" t="s">
        <v>494</v>
      </c>
      <c r="O7595" s="152">
        <v>35</v>
      </c>
      <c r="P7595" s="152">
        <v>1</v>
      </c>
      <c r="Q7595" s="168">
        <v>3.8425925925925928E-3</v>
      </c>
      <c r="R7595" s="168">
        <v>0</v>
      </c>
      <c r="S7595" s="168">
        <v>3.8425925925925928E-3</v>
      </c>
    </row>
    <row r="7596" spans="1:19">
      <c r="A7596" s="152" t="s">
        <v>529</v>
      </c>
      <c r="B7596" s="152" t="s">
        <v>496</v>
      </c>
      <c r="C7596" s="170" t="s">
        <v>30488</v>
      </c>
      <c r="D7596" s="170" t="s">
        <v>30489</v>
      </c>
      <c r="E7596" s="168">
        <v>2.2916666666666667E-3</v>
      </c>
      <c r="F7596" s="152" t="s">
        <v>659</v>
      </c>
      <c r="G7596" s="152" t="s">
        <v>6630</v>
      </c>
      <c r="H7596" s="169" t="s">
        <v>661</v>
      </c>
      <c r="I7596" s="170" t="s">
        <v>30490</v>
      </c>
      <c r="J7596" s="170" t="s">
        <v>30491</v>
      </c>
      <c r="K7596" s="168">
        <v>4.6296296296296298E-4</v>
      </c>
      <c r="L7596" s="152" t="s">
        <v>659</v>
      </c>
      <c r="M7596" s="152" t="s">
        <v>6630</v>
      </c>
      <c r="N7596" s="152" t="s">
        <v>494</v>
      </c>
      <c r="O7596" s="152">
        <v>35</v>
      </c>
      <c r="P7596" s="152">
        <v>1</v>
      </c>
      <c r="Q7596" s="168">
        <v>3.7847222222222223E-3</v>
      </c>
      <c r="R7596" s="168">
        <v>0</v>
      </c>
      <c r="S7596" s="168">
        <v>3.7847222222222223E-3</v>
      </c>
    </row>
    <row r="7597" spans="1:19">
      <c r="A7597" s="152" t="s">
        <v>529</v>
      </c>
      <c r="B7597" s="152" t="s">
        <v>496</v>
      </c>
      <c r="C7597" s="170" t="s">
        <v>30492</v>
      </c>
      <c r="D7597" s="170" t="s">
        <v>30493</v>
      </c>
      <c r="E7597" s="168">
        <v>2.6157407407407405E-3</v>
      </c>
      <c r="F7597" s="152" t="s">
        <v>659</v>
      </c>
      <c r="G7597" s="152" t="s">
        <v>6630</v>
      </c>
      <c r="H7597" s="169" t="s">
        <v>661</v>
      </c>
      <c r="I7597" s="170" t="s">
        <v>30494</v>
      </c>
      <c r="J7597" s="170" t="s">
        <v>30495</v>
      </c>
      <c r="K7597" s="168">
        <v>4.0509259259259258E-4</v>
      </c>
      <c r="L7597" s="152" t="s">
        <v>659</v>
      </c>
      <c r="M7597" s="152" t="s">
        <v>6630</v>
      </c>
      <c r="N7597" s="152" t="s">
        <v>494</v>
      </c>
      <c r="O7597" s="152">
        <v>35</v>
      </c>
      <c r="P7597" s="152">
        <v>1</v>
      </c>
      <c r="Q7597" s="168">
        <v>4.0162037037037041E-3</v>
      </c>
      <c r="R7597" s="168">
        <v>0</v>
      </c>
      <c r="S7597" s="168">
        <v>4.0162037037037041E-3</v>
      </c>
    </row>
    <row r="7598" spans="1:19">
      <c r="A7598" s="152" t="s">
        <v>522</v>
      </c>
      <c r="B7598" s="152" t="s">
        <v>511</v>
      </c>
      <c r="C7598" s="170" t="s">
        <v>30496</v>
      </c>
      <c r="D7598" s="170" t="s">
        <v>30497</v>
      </c>
      <c r="E7598" s="168">
        <v>9.7222222222222219E-4</v>
      </c>
      <c r="F7598" s="152" t="s">
        <v>499</v>
      </c>
      <c r="I7598" s="170" t="s">
        <v>30498</v>
      </c>
      <c r="J7598" s="170" t="s">
        <v>30499</v>
      </c>
      <c r="K7598" s="168">
        <v>6.4814814814814813E-4</v>
      </c>
      <c r="L7598" s="152" t="s">
        <v>493</v>
      </c>
      <c r="N7598" s="152" t="s">
        <v>528</v>
      </c>
      <c r="O7598" s="152">
        <v>35</v>
      </c>
      <c r="P7598" s="152">
        <v>1</v>
      </c>
      <c r="Q7598" s="168">
        <v>7.7199074074074071E-3</v>
      </c>
      <c r="R7598" s="168">
        <v>0</v>
      </c>
      <c r="S7598" s="168">
        <v>7.7199074074074071E-3</v>
      </c>
    </row>
    <row r="7599" spans="1:19">
      <c r="A7599" s="152" t="s">
        <v>3855</v>
      </c>
      <c r="B7599" s="152" t="s">
        <v>536</v>
      </c>
      <c r="C7599" s="170" t="s">
        <v>30500</v>
      </c>
      <c r="D7599" s="170" t="s">
        <v>30501</v>
      </c>
      <c r="E7599" s="168">
        <v>2.3032407407407407E-3</v>
      </c>
      <c r="F7599" s="152" t="s">
        <v>499</v>
      </c>
      <c r="H7599" s="152" t="s">
        <v>31</v>
      </c>
      <c r="I7599" s="170" t="s">
        <v>30502</v>
      </c>
      <c r="J7599" s="170" t="s">
        <v>30503</v>
      </c>
      <c r="K7599" s="168">
        <v>4.861111111111111E-4</v>
      </c>
      <c r="L7599" s="152" t="s">
        <v>493</v>
      </c>
      <c r="N7599" s="152" t="s">
        <v>503</v>
      </c>
      <c r="O7599" s="152">
        <v>35</v>
      </c>
      <c r="P7599" s="152">
        <v>1</v>
      </c>
      <c r="Q7599" s="168">
        <v>8.1712962962962963E-3</v>
      </c>
      <c r="R7599" s="168">
        <v>6.018518518518519E-4</v>
      </c>
      <c r="S7599" s="168">
        <v>7.5694444444444446E-3</v>
      </c>
    </row>
    <row r="7600" spans="1:19">
      <c r="A7600" s="152" t="s">
        <v>529</v>
      </c>
      <c r="B7600" s="152" t="s">
        <v>496</v>
      </c>
      <c r="C7600" s="170" t="s">
        <v>30504</v>
      </c>
      <c r="D7600" s="170" t="s">
        <v>30505</v>
      </c>
      <c r="E7600" s="168">
        <v>9.9537037037037042E-4</v>
      </c>
      <c r="F7600" s="152" t="s">
        <v>659</v>
      </c>
      <c r="G7600" s="152" t="s">
        <v>6630</v>
      </c>
      <c r="H7600" s="169" t="s">
        <v>661</v>
      </c>
      <c r="I7600" s="170" t="s">
        <v>30506</v>
      </c>
      <c r="J7600" s="170" t="s">
        <v>30507</v>
      </c>
      <c r="K7600" s="168">
        <v>2.6620370370370372E-4</v>
      </c>
      <c r="L7600" s="152" t="s">
        <v>659</v>
      </c>
      <c r="M7600" s="152" t="s">
        <v>6630</v>
      </c>
      <c r="N7600" s="152" t="s">
        <v>494</v>
      </c>
      <c r="O7600" s="152">
        <v>35</v>
      </c>
      <c r="P7600" s="152">
        <v>1</v>
      </c>
      <c r="Q7600" s="168">
        <v>1.712962962962963E-3</v>
      </c>
      <c r="R7600" s="168">
        <v>0</v>
      </c>
      <c r="S7600" s="168">
        <v>1.712962962962963E-3</v>
      </c>
    </row>
    <row r="7601" spans="1:19">
      <c r="A7601" s="152" t="s">
        <v>529</v>
      </c>
      <c r="B7601" s="152" t="s">
        <v>496</v>
      </c>
      <c r="C7601" s="170" t="s">
        <v>30508</v>
      </c>
      <c r="D7601" s="170" t="s">
        <v>30509</v>
      </c>
      <c r="E7601" s="168">
        <v>2.2337962962962962E-3</v>
      </c>
      <c r="F7601" s="152" t="s">
        <v>659</v>
      </c>
      <c r="G7601" s="152" t="s">
        <v>6630</v>
      </c>
      <c r="H7601" s="169" t="s">
        <v>661</v>
      </c>
      <c r="I7601" s="170" t="s">
        <v>30510</v>
      </c>
      <c r="J7601" s="170" t="s">
        <v>30511</v>
      </c>
      <c r="K7601" s="168">
        <v>1.8518518518518518E-4</v>
      </c>
      <c r="L7601" s="152" t="s">
        <v>659</v>
      </c>
      <c r="M7601" s="152" t="s">
        <v>6630</v>
      </c>
      <c r="N7601" s="152" t="s">
        <v>494</v>
      </c>
      <c r="O7601" s="152">
        <v>35</v>
      </c>
      <c r="P7601" s="152">
        <v>1</v>
      </c>
      <c r="Q7601" s="168">
        <v>3.9120370370370368E-3</v>
      </c>
      <c r="R7601" s="168">
        <v>0</v>
      </c>
      <c r="S7601" s="168">
        <v>3.9120370370370368E-3</v>
      </c>
    </row>
    <row r="7602" spans="1:19">
      <c r="A7602" s="152" t="s">
        <v>529</v>
      </c>
      <c r="B7602" s="152" t="s">
        <v>496</v>
      </c>
      <c r="C7602" s="170" t="s">
        <v>30512</v>
      </c>
      <c r="D7602" s="170" t="s">
        <v>30513</v>
      </c>
      <c r="E7602" s="168">
        <v>4.2824074074074075E-4</v>
      </c>
      <c r="F7602" s="152" t="s">
        <v>659</v>
      </c>
      <c r="G7602" s="152" t="s">
        <v>6630</v>
      </c>
      <c r="H7602" s="169" t="s">
        <v>661</v>
      </c>
      <c r="I7602" s="170" t="s">
        <v>30514</v>
      </c>
      <c r="J7602" s="170" t="s">
        <v>30515</v>
      </c>
      <c r="K7602" s="168">
        <v>1.7361111111111112E-4</v>
      </c>
      <c r="L7602" s="152" t="s">
        <v>659</v>
      </c>
      <c r="M7602" s="152" t="s">
        <v>6630</v>
      </c>
      <c r="N7602" s="152" t="s">
        <v>494</v>
      </c>
      <c r="O7602" s="152">
        <v>35</v>
      </c>
      <c r="P7602" s="152">
        <v>1</v>
      </c>
      <c r="Q7602" s="168">
        <v>1.0300925925925926E-3</v>
      </c>
      <c r="R7602" s="168">
        <v>0</v>
      </c>
      <c r="S7602" s="168">
        <v>1.0300925925925926E-3</v>
      </c>
    </row>
    <row r="7603" spans="1:19">
      <c r="A7603" s="152" t="s">
        <v>529</v>
      </c>
      <c r="B7603" s="152" t="s">
        <v>496</v>
      </c>
      <c r="C7603" s="170" t="s">
        <v>30516</v>
      </c>
      <c r="D7603" s="170" t="s">
        <v>30517</v>
      </c>
      <c r="E7603" s="168">
        <v>2.4421296296296296E-3</v>
      </c>
      <c r="F7603" s="152" t="s">
        <v>659</v>
      </c>
      <c r="G7603" s="152" t="s">
        <v>6630</v>
      </c>
      <c r="H7603" s="169" t="s">
        <v>661</v>
      </c>
      <c r="I7603" s="170" t="s">
        <v>30518</v>
      </c>
      <c r="J7603" s="170" t="s">
        <v>30519</v>
      </c>
      <c r="K7603" s="168">
        <v>1.6203703703703703E-4</v>
      </c>
      <c r="L7603" s="152" t="s">
        <v>659</v>
      </c>
      <c r="M7603" s="152" t="s">
        <v>6630</v>
      </c>
      <c r="N7603" s="152" t="s">
        <v>494</v>
      </c>
      <c r="O7603" s="152">
        <v>35</v>
      </c>
      <c r="P7603" s="152">
        <v>1</v>
      </c>
      <c r="Q7603" s="168">
        <v>5.1504629629629626E-3</v>
      </c>
      <c r="R7603" s="168">
        <v>0</v>
      </c>
      <c r="S7603" s="168">
        <v>5.1504629629629626E-3</v>
      </c>
    </row>
    <row r="7604" spans="1:19">
      <c r="A7604" s="152" t="s">
        <v>529</v>
      </c>
      <c r="B7604" s="152" t="s">
        <v>496</v>
      </c>
      <c r="C7604" s="170" t="s">
        <v>30520</v>
      </c>
      <c r="D7604" s="170" t="s">
        <v>30521</v>
      </c>
      <c r="E7604" s="168">
        <v>2.1180555555555558E-3</v>
      </c>
      <c r="F7604" s="152" t="s">
        <v>659</v>
      </c>
      <c r="G7604" s="152" t="s">
        <v>6630</v>
      </c>
      <c r="H7604" s="169" t="s">
        <v>661</v>
      </c>
      <c r="I7604" s="170" t="s">
        <v>30522</v>
      </c>
      <c r="J7604" s="170" t="s">
        <v>30523</v>
      </c>
      <c r="K7604" s="168">
        <v>2.7777777777777778E-4</v>
      </c>
      <c r="L7604" s="152" t="s">
        <v>659</v>
      </c>
      <c r="M7604" s="152" t="s">
        <v>6630</v>
      </c>
      <c r="N7604" s="152" t="s">
        <v>494</v>
      </c>
      <c r="O7604" s="152">
        <v>35</v>
      </c>
      <c r="P7604" s="152">
        <v>1</v>
      </c>
      <c r="Q7604" s="168">
        <v>4.1319444444444442E-3</v>
      </c>
      <c r="R7604" s="168">
        <v>0</v>
      </c>
      <c r="S7604" s="168">
        <v>4.1319444444444442E-3</v>
      </c>
    </row>
    <row r="7605" spans="1:19">
      <c r="A7605" s="152" t="s">
        <v>529</v>
      </c>
      <c r="B7605" s="152" t="s">
        <v>496</v>
      </c>
      <c r="C7605" s="170" t="s">
        <v>30524</v>
      </c>
      <c r="D7605" s="170" t="s">
        <v>30191</v>
      </c>
      <c r="E7605" s="168">
        <v>1.4583333333333334E-3</v>
      </c>
      <c r="F7605" s="152" t="s">
        <v>659</v>
      </c>
      <c r="G7605" s="152" t="s">
        <v>6630</v>
      </c>
      <c r="H7605" s="169" t="s">
        <v>661</v>
      </c>
      <c r="I7605" s="170" t="s">
        <v>30525</v>
      </c>
      <c r="J7605" s="170" t="s">
        <v>30526</v>
      </c>
      <c r="K7605" s="168">
        <v>3.1250000000000001E-4</v>
      </c>
      <c r="L7605" s="152" t="s">
        <v>659</v>
      </c>
      <c r="M7605" s="152" t="s">
        <v>6630</v>
      </c>
      <c r="N7605" s="152" t="s">
        <v>494</v>
      </c>
      <c r="O7605" s="152">
        <v>35</v>
      </c>
      <c r="P7605" s="152">
        <v>1</v>
      </c>
      <c r="Q7605" s="168">
        <v>3.1481481481481482E-3</v>
      </c>
      <c r="R7605" s="168">
        <v>0</v>
      </c>
      <c r="S7605" s="168">
        <v>3.1481481481481482E-3</v>
      </c>
    </row>
    <row r="7606" spans="1:19">
      <c r="A7606" s="152" t="s">
        <v>529</v>
      </c>
      <c r="B7606" s="152" t="s">
        <v>496</v>
      </c>
      <c r="C7606" s="170" t="s">
        <v>30527</v>
      </c>
      <c r="D7606" s="170" t="s">
        <v>30528</v>
      </c>
      <c r="E7606" s="168">
        <v>2.3726851851851851E-3</v>
      </c>
      <c r="F7606" s="152" t="s">
        <v>659</v>
      </c>
      <c r="G7606" s="152" t="s">
        <v>6630</v>
      </c>
      <c r="H7606" s="169" t="s">
        <v>661</v>
      </c>
      <c r="I7606" s="170" t="s">
        <v>30529</v>
      </c>
      <c r="J7606" s="170" t="s">
        <v>30530</v>
      </c>
      <c r="K7606" s="168">
        <v>2.6620370370370372E-4</v>
      </c>
      <c r="L7606" s="152" t="s">
        <v>659</v>
      </c>
      <c r="M7606" s="152" t="s">
        <v>6630</v>
      </c>
      <c r="N7606" s="152" t="s">
        <v>494</v>
      </c>
      <c r="O7606" s="152">
        <v>35</v>
      </c>
      <c r="P7606" s="152">
        <v>1</v>
      </c>
      <c r="Q7606" s="168">
        <v>4.1319444444444442E-3</v>
      </c>
      <c r="R7606" s="168">
        <v>0</v>
      </c>
      <c r="S7606" s="168">
        <v>4.1319444444444442E-3</v>
      </c>
    </row>
    <row r="7607" spans="1:19">
      <c r="A7607" s="152" t="s">
        <v>4674</v>
      </c>
      <c r="B7607" s="152" t="s">
        <v>530</v>
      </c>
      <c r="C7607" s="170" t="s">
        <v>30531</v>
      </c>
      <c r="D7607" s="170" t="s">
        <v>30532</v>
      </c>
      <c r="E7607" s="168">
        <v>2.8124999999999999E-3</v>
      </c>
      <c r="F7607" s="152" t="s">
        <v>499</v>
      </c>
      <c r="H7607" s="152" t="s">
        <v>31</v>
      </c>
      <c r="I7607" s="170" t="s">
        <v>30533</v>
      </c>
      <c r="J7607" s="170" t="s">
        <v>30534</v>
      </c>
      <c r="K7607" s="168">
        <v>5.4398148148148144E-4</v>
      </c>
      <c r="L7607" s="152" t="s">
        <v>493</v>
      </c>
      <c r="N7607" s="152" t="s">
        <v>503</v>
      </c>
      <c r="O7607" s="152">
        <v>35</v>
      </c>
      <c r="P7607" s="152">
        <v>1</v>
      </c>
      <c r="Q7607" s="168">
        <v>9.3055555555555548E-3</v>
      </c>
      <c r="R7607" s="168">
        <v>0</v>
      </c>
      <c r="S7607" s="168">
        <v>9.3055555555555548E-3</v>
      </c>
    </row>
    <row r="7608" spans="1:19">
      <c r="A7608" s="152" t="s">
        <v>485</v>
      </c>
      <c r="B7608" s="152" t="s">
        <v>486</v>
      </c>
      <c r="C7608" s="170" t="s">
        <v>30535</v>
      </c>
      <c r="D7608" s="170" t="s">
        <v>30536</v>
      </c>
      <c r="E7608" s="168">
        <v>1.0879629629629629E-3</v>
      </c>
      <c r="F7608" s="152" t="s">
        <v>499</v>
      </c>
      <c r="H7608" s="152" t="s">
        <v>31</v>
      </c>
      <c r="I7608" s="170" t="s">
        <v>30537</v>
      </c>
      <c r="J7608" s="170" t="s">
        <v>30538</v>
      </c>
      <c r="K7608" s="168">
        <v>6.134259259259259E-4</v>
      </c>
      <c r="L7608" s="152" t="s">
        <v>493</v>
      </c>
      <c r="N7608" s="152" t="s">
        <v>528</v>
      </c>
      <c r="O7608" s="152">
        <v>35</v>
      </c>
      <c r="P7608" s="152">
        <v>1</v>
      </c>
      <c r="Q7608" s="168">
        <v>8.6342592592592599E-3</v>
      </c>
      <c r="R7608" s="168">
        <v>0</v>
      </c>
      <c r="S7608" s="168">
        <v>8.6342592592592599E-3</v>
      </c>
    </row>
    <row r="7609" spans="1:19">
      <c r="A7609" s="152" t="s">
        <v>1409</v>
      </c>
      <c r="B7609" s="152" t="s">
        <v>20722</v>
      </c>
      <c r="C7609" s="170" t="s">
        <v>30539</v>
      </c>
      <c r="D7609" s="170" t="s">
        <v>30540</v>
      </c>
      <c r="E7609" s="168">
        <v>1.6898148148148148E-3</v>
      </c>
      <c r="F7609" s="152" t="s">
        <v>659</v>
      </c>
      <c r="G7609" s="152" t="s">
        <v>1365</v>
      </c>
      <c r="H7609" s="152" t="s">
        <v>661</v>
      </c>
      <c r="I7609" s="170" t="s">
        <v>30541</v>
      </c>
      <c r="J7609" s="170" t="s">
        <v>30542</v>
      </c>
      <c r="K7609" s="168">
        <v>3.5879629629629629E-4</v>
      </c>
      <c r="L7609" s="152" t="s">
        <v>659</v>
      </c>
      <c r="M7609" s="152" t="s">
        <v>1365</v>
      </c>
      <c r="N7609" s="152" t="s">
        <v>494</v>
      </c>
      <c r="O7609" s="152">
        <v>35</v>
      </c>
      <c r="P7609" s="152">
        <v>1</v>
      </c>
      <c r="Q7609" s="168">
        <v>3.1481481481481482E-3</v>
      </c>
      <c r="R7609" s="168">
        <v>0</v>
      </c>
      <c r="S7609" s="168">
        <v>3.1481481481481482E-3</v>
      </c>
    </row>
    <row r="7610" spans="1:19">
      <c r="A7610" s="152" t="s">
        <v>1409</v>
      </c>
      <c r="B7610" s="152" t="s">
        <v>20722</v>
      </c>
      <c r="C7610" s="170" t="s">
        <v>30543</v>
      </c>
      <c r="D7610" s="170" t="s">
        <v>30544</v>
      </c>
      <c r="E7610" s="168">
        <v>1.9675925925925924E-3</v>
      </c>
      <c r="F7610" s="152" t="s">
        <v>659</v>
      </c>
      <c r="G7610" s="152" t="s">
        <v>1365</v>
      </c>
      <c r="H7610" s="152" t="s">
        <v>661</v>
      </c>
      <c r="I7610" s="170" t="s">
        <v>30545</v>
      </c>
      <c r="J7610" s="170" t="s">
        <v>30546</v>
      </c>
      <c r="K7610" s="168">
        <v>3.5879629629629629E-4</v>
      </c>
      <c r="L7610" s="152" t="s">
        <v>659</v>
      </c>
      <c r="M7610" s="152" t="s">
        <v>1365</v>
      </c>
      <c r="N7610" s="152" t="s">
        <v>494</v>
      </c>
      <c r="O7610" s="152">
        <v>35</v>
      </c>
      <c r="P7610" s="152">
        <v>1</v>
      </c>
      <c r="Q7610" s="168">
        <v>3.6458333333333334E-3</v>
      </c>
      <c r="R7610" s="168">
        <v>0</v>
      </c>
      <c r="S7610" s="168">
        <v>3.6458333333333334E-3</v>
      </c>
    </row>
    <row r="7611" spans="1:19">
      <c r="A7611" s="152" t="s">
        <v>1409</v>
      </c>
      <c r="B7611" s="152" t="s">
        <v>20722</v>
      </c>
      <c r="C7611" s="170" t="s">
        <v>30547</v>
      </c>
      <c r="D7611" s="170" t="s">
        <v>30548</v>
      </c>
      <c r="E7611" s="168">
        <v>2.0949074074074073E-3</v>
      </c>
      <c r="F7611" s="152" t="s">
        <v>659</v>
      </c>
      <c r="G7611" s="152" t="s">
        <v>6630</v>
      </c>
      <c r="H7611" s="152" t="s">
        <v>661</v>
      </c>
      <c r="I7611" s="170" t="s">
        <v>30549</v>
      </c>
      <c r="J7611" s="170" t="s">
        <v>30550</v>
      </c>
      <c r="K7611" s="168">
        <v>4.861111111111111E-4</v>
      </c>
      <c r="L7611" s="152" t="s">
        <v>659</v>
      </c>
      <c r="M7611" s="152" t="s">
        <v>6630</v>
      </c>
      <c r="N7611" s="152" t="s">
        <v>494</v>
      </c>
      <c r="O7611" s="152">
        <v>35</v>
      </c>
      <c r="P7611" s="152">
        <v>1</v>
      </c>
      <c r="Q7611" s="168">
        <v>4.3287037037037035E-3</v>
      </c>
      <c r="R7611" s="168">
        <v>0</v>
      </c>
      <c r="S7611" s="168">
        <v>4.3287037037037035E-3</v>
      </c>
    </row>
    <row r="7612" spans="1:19">
      <c r="A7612" s="152" t="s">
        <v>1409</v>
      </c>
      <c r="B7612" s="152" t="s">
        <v>20722</v>
      </c>
      <c r="C7612" s="170" t="s">
        <v>30551</v>
      </c>
      <c r="D7612" s="170" t="s">
        <v>30552</v>
      </c>
      <c r="E7612" s="168">
        <v>2.3263888888888887E-3</v>
      </c>
      <c r="F7612" s="152" t="s">
        <v>659</v>
      </c>
      <c r="G7612" s="152" t="s">
        <v>6630</v>
      </c>
      <c r="H7612" s="152" t="s">
        <v>661</v>
      </c>
      <c r="I7612" s="170" t="s">
        <v>30553</v>
      </c>
      <c r="J7612" s="170" t="s">
        <v>30554</v>
      </c>
      <c r="K7612" s="168">
        <v>1.4236111111111112E-3</v>
      </c>
      <c r="L7612" s="152" t="s">
        <v>659</v>
      </c>
      <c r="M7612" s="152" t="s">
        <v>6630</v>
      </c>
      <c r="N7612" s="152" t="s">
        <v>494</v>
      </c>
      <c r="O7612" s="152">
        <v>35</v>
      </c>
      <c r="P7612" s="152">
        <v>1</v>
      </c>
      <c r="Q7612" s="168">
        <v>6.2615740740740739E-3</v>
      </c>
      <c r="R7612" s="168">
        <v>0</v>
      </c>
      <c r="S7612" s="168">
        <v>6.2615740740740739E-3</v>
      </c>
    </row>
    <row r="7613" spans="1:19">
      <c r="A7613" s="152" t="s">
        <v>1409</v>
      </c>
      <c r="B7613" s="152" t="s">
        <v>20722</v>
      </c>
      <c r="C7613" s="170" t="s">
        <v>30555</v>
      </c>
      <c r="D7613" s="170" t="s">
        <v>30556</v>
      </c>
      <c r="E7613" s="168">
        <v>1.5509259259259259E-3</v>
      </c>
      <c r="F7613" s="152" t="s">
        <v>659</v>
      </c>
      <c r="G7613" s="152" t="s">
        <v>6630</v>
      </c>
      <c r="H7613" s="152" t="s">
        <v>661</v>
      </c>
      <c r="I7613" s="170" t="s">
        <v>30557</v>
      </c>
      <c r="J7613" s="170" t="s">
        <v>30558</v>
      </c>
      <c r="K7613" s="168">
        <v>1.0069444444444444E-3</v>
      </c>
      <c r="L7613" s="152" t="s">
        <v>659</v>
      </c>
      <c r="M7613" s="152" t="s">
        <v>6630</v>
      </c>
      <c r="N7613" s="152" t="s">
        <v>494</v>
      </c>
      <c r="O7613" s="152">
        <v>35</v>
      </c>
      <c r="P7613" s="152">
        <v>1</v>
      </c>
      <c r="Q7613" s="168">
        <v>5.092592592592593E-3</v>
      </c>
      <c r="R7613" s="168">
        <v>0</v>
      </c>
      <c r="S7613" s="168">
        <v>5.092592592592593E-3</v>
      </c>
    </row>
    <row r="7614" spans="1:19">
      <c r="A7614" s="152" t="s">
        <v>1409</v>
      </c>
      <c r="B7614" s="152" t="s">
        <v>20722</v>
      </c>
      <c r="C7614" s="170" t="s">
        <v>30559</v>
      </c>
      <c r="D7614" s="170" t="s">
        <v>30560</v>
      </c>
      <c r="E7614" s="168">
        <v>1.6319444444444445E-3</v>
      </c>
      <c r="F7614" s="152" t="s">
        <v>659</v>
      </c>
      <c r="G7614" s="152" t="s">
        <v>6630</v>
      </c>
      <c r="H7614" s="152" t="s">
        <v>661</v>
      </c>
      <c r="I7614" s="170" t="s">
        <v>30561</v>
      </c>
      <c r="J7614" s="170" t="s">
        <v>30562</v>
      </c>
      <c r="K7614" s="168">
        <v>2.4305555555555555E-4</v>
      </c>
      <c r="L7614" s="152" t="s">
        <v>659</v>
      </c>
      <c r="M7614" s="152" t="s">
        <v>6630</v>
      </c>
      <c r="N7614" s="152" t="s">
        <v>494</v>
      </c>
      <c r="O7614" s="152">
        <v>35</v>
      </c>
      <c r="P7614" s="152">
        <v>1</v>
      </c>
      <c r="Q7614" s="168">
        <v>4.7106481481481478E-3</v>
      </c>
      <c r="R7614" s="168">
        <v>0</v>
      </c>
      <c r="S7614" s="168">
        <v>4.7106481481481478E-3</v>
      </c>
    </row>
    <row r="7615" spans="1:19">
      <c r="A7615" s="152" t="s">
        <v>1409</v>
      </c>
      <c r="B7615" s="152" t="s">
        <v>20722</v>
      </c>
      <c r="C7615" s="170" t="s">
        <v>30563</v>
      </c>
      <c r="D7615" s="170" t="s">
        <v>30564</v>
      </c>
      <c r="E7615" s="168">
        <v>2.8124999999999999E-3</v>
      </c>
      <c r="F7615" s="152" t="s">
        <v>659</v>
      </c>
      <c r="G7615" s="152" t="s">
        <v>6630</v>
      </c>
      <c r="H7615" s="152" t="s">
        <v>661</v>
      </c>
      <c r="I7615" s="170" t="s">
        <v>30565</v>
      </c>
      <c r="J7615" s="170" t="s">
        <v>30566</v>
      </c>
      <c r="K7615" s="168">
        <v>4.1666666666666669E-4</v>
      </c>
      <c r="L7615" s="152" t="s">
        <v>659</v>
      </c>
      <c r="M7615" s="152" t="s">
        <v>6630</v>
      </c>
      <c r="N7615" s="152" t="s">
        <v>664</v>
      </c>
      <c r="O7615" s="152">
        <v>35</v>
      </c>
      <c r="P7615" s="152">
        <v>1</v>
      </c>
      <c r="Q7615" s="168">
        <v>5.1041666666666666E-3</v>
      </c>
      <c r="R7615" s="168">
        <v>0</v>
      </c>
      <c r="S7615" s="168">
        <v>5.1041666666666666E-3</v>
      </c>
    </row>
    <row r="7616" spans="1:19">
      <c r="A7616" s="152" t="s">
        <v>1409</v>
      </c>
      <c r="B7616" s="152" t="s">
        <v>20722</v>
      </c>
      <c r="C7616" s="170" t="s">
        <v>30567</v>
      </c>
      <c r="D7616" s="170" t="s">
        <v>30568</v>
      </c>
      <c r="E7616" s="168">
        <v>1.7824074074074075E-3</v>
      </c>
      <c r="F7616" s="152" t="s">
        <v>659</v>
      </c>
      <c r="G7616" s="152" t="s">
        <v>6630</v>
      </c>
      <c r="H7616" s="152" t="s">
        <v>661</v>
      </c>
      <c r="I7616" s="170" t="s">
        <v>30569</v>
      </c>
      <c r="J7616" s="170" t="s">
        <v>30570</v>
      </c>
      <c r="K7616" s="168">
        <v>3.8194444444444446E-4</v>
      </c>
      <c r="L7616" s="152" t="s">
        <v>659</v>
      </c>
      <c r="M7616" s="152" t="s">
        <v>6630</v>
      </c>
      <c r="N7616" s="152" t="s">
        <v>494</v>
      </c>
      <c r="O7616" s="152">
        <v>35</v>
      </c>
      <c r="P7616" s="152">
        <v>1</v>
      </c>
      <c r="Q7616" s="168">
        <v>4.1898148148148146E-3</v>
      </c>
      <c r="R7616" s="168">
        <v>0</v>
      </c>
      <c r="S7616" s="168">
        <v>4.1898148148148146E-3</v>
      </c>
    </row>
    <row r="7617" spans="1:19">
      <c r="A7617" s="152" t="s">
        <v>1409</v>
      </c>
      <c r="B7617" s="152" t="s">
        <v>28071</v>
      </c>
      <c r="C7617" s="170" t="s">
        <v>30571</v>
      </c>
      <c r="D7617" s="170" t="s">
        <v>30572</v>
      </c>
      <c r="E7617" s="168">
        <v>2.4305555555555556E-3</v>
      </c>
      <c r="F7617" s="152" t="s">
        <v>659</v>
      </c>
      <c r="G7617" s="152" t="s">
        <v>6630</v>
      </c>
      <c r="H7617" s="152" t="s">
        <v>661</v>
      </c>
      <c r="I7617" s="170" t="s">
        <v>30573</v>
      </c>
      <c r="J7617" s="170" t="s">
        <v>30574</v>
      </c>
      <c r="K7617" s="168">
        <v>8.1018518518518516E-4</v>
      </c>
      <c r="L7617" s="152" t="s">
        <v>659</v>
      </c>
      <c r="M7617" s="152" t="s">
        <v>6630</v>
      </c>
      <c r="N7617" s="152" t="s">
        <v>494</v>
      </c>
      <c r="O7617" s="152">
        <v>35</v>
      </c>
      <c r="P7617" s="152">
        <v>1</v>
      </c>
      <c r="Q7617" s="168">
        <v>7.4537037037037037E-3</v>
      </c>
      <c r="R7617" s="168">
        <v>0</v>
      </c>
      <c r="S7617" s="168">
        <v>7.4537037037037037E-3</v>
      </c>
    </row>
    <row r="7618" spans="1:19">
      <c r="A7618" s="152" t="s">
        <v>1409</v>
      </c>
      <c r="B7618" s="152" t="s">
        <v>28071</v>
      </c>
      <c r="C7618" s="170" t="s">
        <v>30575</v>
      </c>
      <c r="D7618" s="170" t="s">
        <v>30201</v>
      </c>
      <c r="E7618" s="168">
        <v>2.4074074074074076E-3</v>
      </c>
      <c r="F7618" s="152" t="s">
        <v>659</v>
      </c>
      <c r="G7618" s="152" t="s">
        <v>6630</v>
      </c>
      <c r="H7618" s="152" t="s">
        <v>661</v>
      </c>
      <c r="I7618" s="170" t="s">
        <v>30576</v>
      </c>
      <c r="J7618" s="170" t="s">
        <v>30577</v>
      </c>
      <c r="K7618" s="168">
        <v>3.4722222222222224E-4</v>
      </c>
      <c r="L7618" s="152" t="s">
        <v>659</v>
      </c>
      <c r="M7618" s="152" t="s">
        <v>6630</v>
      </c>
      <c r="N7618" s="152" t="s">
        <v>494</v>
      </c>
      <c r="O7618" s="152">
        <v>35</v>
      </c>
      <c r="P7618" s="152">
        <v>1</v>
      </c>
      <c r="Q7618" s="168">
        <v>4.7569444444444447E-3</v>
      </c>
      <c r="R7618" s="168">
        <v>0</v>
      </c>
      <c r="S7618" s="168">
        <v>4.7569444444444447E-3</v>
      </c>
    </row>
    <row r="7619" spans="1:19">
      <c r="A7619" s="152" t="s">
        <v>1409</v>
      </c>
      <c r="B7619" s="152" t="s">
        <v>28071</v>
      </c>
      <c r="C7619" s="170" t="s">
        <v>30578</v>
      </c>
      <c r="D7619" s="170" t="s">
        <v>30579</v>
      </c>
      <c r="E7619" s="168">
        <v>2.4652777777777776E-3</v>
      </c>
      <c r="F7619" s="152" t="s">
        <v>659</v>
      </c>
      <c r="G7619" s="152" t="s">
        <v>6630</v>
      </c>
      <c r="H7619" s="152" t="s">
        <v>661</v>
      </c>
      <c r="I7619" s="170" t="s">
        <v>30580</v>
      </c>
      <c r="J7619" s="170" t="s">
        <v>30581</v>
      </c>
      <c r="K7619" s="168">
        <v>1.0648148148148149E-3</v>
      </c>
      <c r="L7619" s="152" t="s">
        <v>659</v>
      </c>
      <c r="M7619" s="152" t="s">
        <v>6630</v>
      </c>
      <c r="N7619" s="152" t="s">
        <v>494</v>
      </c>
      <c r="O7619" s="152">
        <v>35</v>
      </c>
      <c r="P7619" s="152">
        <v>1</v>
      </c>
      <c r="Q7619" s="168">
        <v>5.9953703703703705E-3</v>
      </c>
      <c r="R7619" s="168">
        <v>0</v>
      </c>
      <c r="S7619" s="168">
        <v>5.9953703703703705E-3</v>
      </c>
    </row>
    <row r="7620" spans="1:19">
      <c r="A7620" s="152" t="s">
        <v>1409</v>
      </c>
      <c r="B7620" s="152" t="s">
        <v>28071</v>
      </c>
      <c r="C7620" s="170" t="s">
        <v>30582</v>
      </c>
      <c r="D7620" s="170" t="s">
        <v>30583</v>
      </c>
      <c r="E7620" s="168">
        <v>2.4305555555555556E-3</v>
      </c>
      <c r="F7620" s="152" t="s">
        <v>659</v>
      </c>
      <c r="G7620" s="152" t="s">
        <v>6630</v>
      </c>
      <c r="H7620" s="152" t="s">
        <v>661</v>
      </c>
      <c r="I7620" s="170" t="s">
        <v>30584</v>
      </c>
      <c r="J7620" s="170" t="s">
        <v>30585</v>
      </c>
      <c r="K7620" s="168">
        <v>5.4398148148148144E-4</v>
      </c>
      <c r="L7620" s="152" t="s">
        <v>659</v>
      </c>
      <c r="M7620" s="152" t="s">
        <v>6630</v>
      </c>
      <c r="N7620" s="152" t="s">
        <v>494</v>
      </c>
      <c r="O7620" s="152">
        <v>35</v>
      </c>
      <c r="P7620" s="152">
        <v>1</v>
      </c>
      <c r="Q7620" s="168">
        <v>4.7916666666666663E-3</v>
      </c>
      <c r="R7620" s="168">
        <v>0</v>
      </c>
      <c r="S7620" s="168">
        <v>4.7916666666666663E-3</v>
      </c>
    </row>
    <row r="7621" spans="1:19">
      <c r="A7621" s="152" t="s">
        <v>1409</v>
      </c>
      <c r="B7621" s="152" t="s">
        <v>28071</v>
      </c>
      <c r="C7621" s="170" t="s">
        <v>30586</v>
      </c>
      <c r="D7621" s="170" t="s">
        <v>30587</v>
      </c>
      <c r="E7621" s="168">
        <v>2.2337962962962962E-3</v>
      </c>
      <c r="F7621" s="152" t="s">
        <v>659</v>
      </c>
      <c r="G7621" s="152" t="s">
        <v>6630</v>
      </c>
      <c r="H7621" s="152" t="s">
        <v>661</v>
      </c>
      <c r="I7621" s="170" t="s">
        <v>30588</v>
      </c>
      <c r="J7621" s="170" t="s">
        <v>30589</v>
      </c>
      <c r="K7621" s="168">
        <v>3.4722222222222224E-4</v>
      </c>
      <c r="L7621" s="152" t="s">
        <v>659</v>
      </c>
      <c r="M7621" s="152" t="s">
        <v>6630</v>
      </c>
      <c r="N7621" s="152" t="s">
        <v>494</v>
      </c>
      <c r="O7621" s="152">
        <v>35</v>
      </c>
      <c r="P7621" s="152">
        <v>1</v>
      </c>
      <c r="Q7621" s="168">
        <v>4.9768518518518521E-3</v>
      </c>
      <c r="R7621" s="168">
        <v>0</v>
      </c>
      <c r="S7621" s="168">
        <v>4.9768518518518521E-3</v>
      </c>
    </row>
    <row r="7622" spans="1:19">
      <c r="A7622" s="152" t="s">
        <v>495</v>
      </c>
      <c r="B7622" s="152" t="s">
        <v>22897</v>
      </c>
      <c r="C7622" s="170" t="s">
        <v>30590</v>
      </c>
      <c r="D7622" s="170" t="s">
        <v>30591</v>
      </c>
      <c r="E7622" s="168">
        <v>1.9791666666666668E-3</v>
      </c>
      <c r="F7622" s="152" t="s">
        <v>659</v>
      </c>
      <c r="G7622" s="152" t="s">
        <v>6630</v>
      </c>
      <c r="H7622" s="169" t="s">
        <v>661</v>
      </c>
      <c r="I7622" s="170" t="s">
        <v>30592</v>
      </c>
      <c r="J7622" s="170" t="s">
        <v>30593</v>
      </c>
      <c r="K7622" s="168">
        <v>5.7870370370370367E-4</v>
      </c>
      <c r="L7622" s="152" t="s">
        <v>659</v>
      </c>
      <c r="M7622" s="152" t="s">
        <v>6630</v>
      </c>
      <c r="N7622" s="152" t="s">
        <v>494</v>
      </c>
      <c r="O7622" s="152">
        <v>35</v>
      </c>
      <c r="P7622" s="152">
        <v>1</v>
      </c>
      <c r="Q7622" s="168">
        <v>4.5601851851851853E-3</v>
      </c>
      <c r="R7622" s="168">
        <v>0</v>
      </c>
      <c r="S7622" s="168">
        <v>4.5601851851851853E-3</v>
      </c>
    </row>
    <row r="7623" spans="1:19">
      <c r="A7623" s="152" t="s">
        <v>495</v>
      </c>
      <c r="B7623" s="152" t="s">
        <v>22897</v>
      </c>
      <c r="C7623" s="170" t="s">
        <v>30594</v>
      </c>
      <c r="D7623" s="170" t="s">
        <v>30595</v>
      </c>
      <c r="E7623" s="168">
        <v>2.1296296296296298E-3</v>
      </c>
      <c r="F7623" s="152" t="s">
        <v>659</v>
      </c>
      <c r="G7623" s="152" t="s">
        <v>6630</v>
      </c>
      <c r="H7623" s="169" t="s">
        <v>661</v>
      </c>
      <c r="I7623" s="170" t="s">
        <v>30596</v>
      </c>
      <c r="J7623" s="170" t="s">
        <v>30597</v>
      </c>
      <c r="K7623" s="168">
        <v>5.3240740740740744E-4</v>
      </c>
      <c r="L7623" s="152" t="s">
        <v>659</v>
      </c>
      <c r="M7623" s="152" t="s">
        <v>6630</v>
      </c>
      <c r="N7623" s="152" t="s">
        <v>494</v>
      </c>
      <c r="O7623" s="152">
        <v>35</v>
      </c>
      <c r="P7623" s="152">
        <v>1</v>
      </c>
      <c r="Q7623" s="168">
        <v>4.7106481481481478E-3</v>
      </c>
      <c r="R7623" s="168">
        <v>0</v>
      </c>
      <c r="S7623" s="168">
        <v>4.7106481481481478E-3</v>
      </c>
    </row>
    <row r="7624" spans="1:19">
      <c r="A7624" s="152" t="s">
        <v>495</v>
      </c>
      <c r="B7624" s="152" t="s">
        <v>22897</v>
      </c>
      <c r="C7624" s="170" t="s">
        <v>30598</v>
      </c>
      <c r="D7624" s="170" t="s">
        <v>30599</v>
      </c>
      <c r="E7624" s="168">
        <v>2.3148148148148147E-3</v>
      </c>
      <c r="F7624" s="152" t="s">
        <v>659</v>
      </c>
      <c r="G7624" s="152" t="s">
        <v>6630</v>
      </c>
      <c r="H7624" s="169" t="s">
        <v>661</v>
      </c>
      <c r="I7624" s="170" t="s">
        <v>30600</v>
      </c>
      <c r="J7624" s="170" t="s">
        <v>30601</v>
      </c>
      <c r="K7624" s="168">
        <v>6.018518518518519E-4</v>
      </c>
      <c r="L7624" s="152" t="s">
        <v>659</v>
      </c>
      <c r="M7624" s="152" t="s">
        <v>6630</v>
      </c>
      <c r="N7624" s="152" t="s">
        <v>494</v>
      </c>
      <c r="O7624" s="152">
        <v>35</v>
      </c>
      <c r="P7624" s="152">
        <v>1</v>
      </c>
      <c r="Q7624" s="168">
        <v>4.7569444444444447E-3</v>
      </c>
      <c r="R7624" s="168">
        <v>0</v>
      </c>
      <c r="S7624" s="168">
        <v>4.7569444444444447E-3</v>
      </c>
    </row>
    <row r="7625" spans="1:19">
      <c r="A7625" s="152" t="s">
        <v>495</v>
      </c>
      <c r="B7625" s="152" t="s">
        <v>22897</v>
      </c>
      <c r="C7625" s="170" t="s">
        <v>30602</v>
      </c>
      <c r="D7625" s="170" t="s">
        <v>30603</v>
      </c>
      <c r="E7625" s="168">
        <v>2.2453703703703702E-3</v>
      </c>
      <c r="F7625" s="152" t="s">
        <v>659</v>
      </c>
      <c r="G7625" s="152" t="s">
        <v>6630</v>
      </c>
      <c r="H7625" s="169" t="s">
        <v>661</v>
      </c>
      <c r="I7625" s="170" t="s">
        <v>30604</v>
      </c>
      <c r="J7625" s="170" t="s">
        <v>30605</v>
      </c>
      <c r="K7625" s="168">
        <v>5.9027777777777778E-4</v>
      </c>
      <c r="L7625" s="152" t="s">
        <v>659</v>
      </c>
      <c r="M7625" s="152" t="s">
        <v>6630</v>
      </c>
      <c r="N7625" s="152" t="s">
        <v>494</v>
      </c>
      <c r="O7625" s="152">
        <v>35</v>
      </c>
      <c r="P7625" s="152">
        <v>1</v>
      </c>
      <c r="Q7625" s="168">
        <v>4.6180555555555558E-3</v>
      </c>
      <c r="R7625" s="168">
        <v>0</v>
      </c>
      <c r="S7625" s="168">
        <v>4.6180555555555558E-3</v>
      </c>
    </row>
    <row r="7626" spans="1:19">
      <c r="A7626" s="152" t="s">
        <v>495</v>
      </c>
      <c r="B7626" s="152" t="s">
        <v>496</v>
      </c>
      <c r="C7626" s="170" t="s">
        <v>30606</v>
      </c>
      <c r="D7626" s="170" t="s">
        <v>30607</v>
      </c>
      <c r="E7626" s="168">
        <v>5.3240740740740744E-4</v>
      </c>
      <c r="F7626" s="152" t="s">
        <v>659</v>
      </c>
      <c r="G7626" s="152" t="s">
        <v>6630</v>
      </c>
      <c r="H7626" s="169" t="s">
        <v>661</v>
      </c>
      <c r="I7626" s="170" t="s">
        <v>30608</v>
      </c>
      <c r="J7626" s="170" t="s">
        <v>30609</v>
      </c>
      <c r="K7626" s="168">
        <v>5.6712962962962967E-4</v>
      </c>
      <c r="L7626" s="152" t="s">
        <v>659</v>
      </c>
      <c r="M7626" s="152" t="s">
        <v>6630</v>
      </c>
      <c r="N7626" s="152" t="s">
        <v>494</v>
      </c>
      <c r="O7626" s="152">
        <v>35</v>
      </c>
      <c r="P7626" s="152">
        <v>1</v>
      </c>
      <c r="Q7626" s="168">
        <v>1.8981481481481482E-3</v>
      </c>
      <c r="R7626" s="168">
        <v>0</v>
      </c>
      <c r="S7626" s="168">
        <v>1.8981481481481482E-3</v>
      </c>
    </row>
    <row r="7627" spans="1:19">
      <c r="A7627" s="152" t="s">
        <v>495</v>
      </c>
      <c r="B7627" s="152" t="s">
        <v>496</v>
      </c>
      <c r="C7627" s="170" t="s">
        <v>30610</v>
      </c>
      <c r="D7627" s="170" t="s">
        <v>30611</v>
      </c>
      <c r="E7627" s="168">
        <v>2.6041666666666665E-3</v>
      </c>
      <c r="F7627" s="152" t="s">
        <v>659</v>
      </c>
      <c r="G7627" s="152" t="s">
        <v>6630</v>
      </c>
      <c r="H7627" s="169" t="s">
        <v>661</v>
      </c>
      <c r="I7627" s="170" t="s">
        <v>30612</v>
      </c>
      <c r="J7627" s="170" t="s">
        <v>30613</v>
      </c>
      <c r="K7627" s="168">
        <v>6.134259259259259E-4</v>
      </c>
      <c r="L7627" s="152" t="s">
        <v>659</v>
      </c>
      <c r="M7627" s="152" t="s">
        <v>6630</v>
      </c>
      <c r="N7627" s="152" t="s">
        <v>494</v>
      </c>
      <c r="O7627" s="152">
        <v>35</v>
      </c>
      <c r="P7627" s="152">
        <v>1</v>
      </c>
      <c r="Q7627" s="168">
        <v>5.324074074074074E-3</v>
      </c>
      <c r="R7627" s="168">
        <v>0</v>
      </c>
      <c r="S7627" s="168">
        <v>5.324074074074074E-3</v>
      </c>
    </row>
    <row r="7628" spans="1:19">
      <c r="A7628" s="152" t="s">
        <v>495</v>
      </c>
      <c r="B7628" s="152" t="s">
        <v>496</v>
      </c>
      <c r="C7628" s="170" t="s">
        <v>30614</v>
      </c>
      <c r="D7628" s="170" t="s">
        <v>30615</v>
      </c>
      <c r="E7628" s="168">
        <v>1.4930555555555556E-3</v>
      </c>
      <c r="F7628" s="152" t="s">
        <v>659</v>
      </c>
      <c r="G7628" s="152" t="s">
        <v>6630</v>
      </c>
      <c r="H7628" s="169" t="s">
        <v>661</v>
      </c>
      <c r="I7628" s="170" t="s">
        <v>30616</v>
      </c>
      <c r="J7628" s="170" t="s">
        <v>30617</v>
      </c>
      <c r="K7628" s="168">
        <v>4.2824074074074075E-4</v>
      </c>
      <c r="L7628" s="152" t="s">
        <v>659</v>
      </c>
      <c r="M7628" s="152" t="s">
        <v>6630</v>
      </c>
      <c r="N7628" s="152" t="s">
        <v>494</v>
      </c>
      <c r="O7628" s="152">
        <v>35</v>
      </c>
      <c r="P7628" s="152">
        <v>1</v>
      </c>
      <c r="Q7628" s="168">
        <v>2.9050925925925928E-3</v>
      </c>
      <c r="R7628" s="168">
        <v>0</v>
      </c>
      <c r="S7628" s="168">
        <v>2.9050925925925928E-3</v>
      </c>
    </row>
    <row r="7629" spans="1:19">
      <c r="A7629" s="152" t="s">
        <v>510</v>
      </c>
      <c r="B7629" s="152" t="s">
        <v>505</v>
      </c>
      <c r="C7629" s="170" t="s">
        <v>30618</v>
      </c>
      <c r="D7629" s="170" t="s">
        <v>30619</v>
      </c>
      <c r="E7629" s="168">
        <v>3.1597222222222222E-3</v>
      </c>
      <c r="F7629" s="152" t="s">
        <v>499</v>
      </c>
      <c r="H7629" s="152" t="s">
        <v>31</v>
      </c>
      <c r="I7629" s="170" t="s">
        <v>30620</v>
      </c>
      <c r="J7629" s="170" t="s">
        <v>30621</v>
      </c>
      <c r="K7629" s="168">
        <v>5.9027777777777778E-4</v>
      </c>
      <c r="L7629" s="152" t="s">
        <v>493</v>
      </c>
      <c r="N7629" s="152" t="s">
        <v>503</v>
      </c>
      <c r="O7629" s="152">
        <v>35</v>
      </c>
      <c r="P7629" s="152">
        <v>1</v>
      </c>
      <c r="Q7629" s="168">
        <v>9.7685185185185184E-3</v>
      </c>
      <c r="R7629" s="168">
        <v>0</v>
      </c>
      <c r="S7629" s="168">
        <v>9.7685185185185184E-3</v>
      </c>
    </row>
    <row r="7630" spans="1:19">
      <c r="A7630" s="152" t="s">
        <v>522</v>
      </c>
      <c r="B7630" s="152" t="s">
        <v>511</v>
      </c>
      <c r="C7630" s="170" t="s">
        <v>30622</v>
      </c>
      <c r="D7630" s="170" t="s">
        <v>30623</v>
      </c>
      <c r="E7630" s="168">
        <v>8.2175925925925927E-4</v>
      </c>
      <c r="F7630" s="152" t="s">
        <v>499</v>
      </c>
      <c r="H7630" s="152" t="s">
        <v>31</v>
      </c>
      <c r="I7630" s="170" t="s">
        <v>30624</v>
      </c>
      <c r="J7630" s="170" t="s">
        <v>30625</v>
      </c>
      <c r="K7630" s="168">
        <v>6.2500000000000001E-4</v>
      </c>
      <c r="L7630" s="152" t="s">
        <v>493</v>
      </c>
      <c r="N7630" s="152" t="s">
        <v>528</v>
      </c>
      <c r="O7630" s="152">
        <v>35</v>
      </c>
      <c r="P7630" s="152">
        <v>1</v>
      </c>
      <c r="Q7630" s="168">
        <v>8.1481481481481474E-3</v>
      </c>
      <c r="R7630" s="168">
        <v>0</v>
      </c>
      <c r="S7630" s="168">
        <v>8.1481481481481474E-3</v>
      </c>
    </row>
    <row r="7631" spans="1:19">
      <c r="A7631" s="152" t="s">
        <v>3855</v>
      </c>
      <c r="B7631" s="152" t="s">
        <v>536</v>
      </c>
      <c r="C7631" s="170" t="s">
        <v>30626</v>
      </c>
      <c r="D7631" s="170" t="s">
        <v>30627</v>
      </c>
      <c r="E7631" s="168">
        <v>1.2037037037037038E-3</v>
      </c>
      <c r="F7631" s="152" t="s">
        <v>499</v>
      </c>
      <c r="H7631" s="152" t="s">
        <v>31</v>
      </c>
      <c r="I7631" s="170" t="s">
        <v>30628</v>
      </c>
      <c r="J7631" s="170" t="s">
        <v>30629</v>
      </c>
      <c r="K7631" s="168">
        <v>6.3657407407407413E-4</v>
      </c>
      <c r="L7631" s="152" t="s">
        <v>493</v>
      </c>
      <c r="N7631" s="152" t="s">
        <v>528</v>
      </c>
      <c r="O7631" s="152">
        <v>35</v>
      </c>
      <c r="P7631" s="152">
        <v>1</v>
      </c>
      <c r="Q7631" s="168">
        <v>7.4421296296296293E-3</v>
      </c>
      <c r="R7631" s="168">
        <v>6.134259259259259E-4</v>
      </c>
      <c r="S7631" s="168">
        <v>6.828703703703704E-3</v>
      </c>
    </row>
    <row r="7632" spans="1:19">
      <c r="A7632" s="152" t="s">
        <v>4674</v>
      </c>
      <c r="B7632" s="152" t="s">
        <v>530</v>
      </c>
      <c r="C7632" s="170" t="s">
        <v>30630</v>
      </c>
      <c r="D7632" s="170" t="s">
        <v>30631</v>
      </c>
      <c r="E7632" s="168">
        <v>1.25E-3</v>
      </c>
      <c r="F7632" s="152" t="s">
        <v>499</v>
      </c>
      <c r="H7632" s="152" t="s">
        <v>31</v>
      </c>
      <c r="I7632" s="170" t="s">
        <v>30632</v>
      </c>
      <c r="J7632" s="170" t="s">
        <v>30633</v>
      </c>
      <c r="K7632" s="168">
        <v>6.4814814814814813E-4</v>
      </c>
      <c r="L7632" s="152" t="s">
        <v>493</v>
      </c>
      <c r="N7632" s="152" t="s">
        <v>528</v>
      </c>
      <c r="O7632" s="152">
        <v>35</v>
      </c>
      <c r="P7632" s="152">
        <v>1</v>
      </c>
      <c r="Q7632" s="168">
        <v>8.7384259259259255E-3</v>
      </c>
      <c r="R7632" s="168">
        <v>0</v>
      </c>
      <c r="S7632" s="168">
        <v>8.7384259259259255E-3</v>
      </c>
    </row>
    <row r="7633" spans="1:19">
      <c r="A7633" s="152" t="s">
        <v>485</v>
      </c>
      <c r="B7633" s="152" t="s">
        <v>486</v>
      </c>
      <c r="C7633" s="170" t="s">
        <v>30634</v>
      </c>
      <c r="D7633" s="170" t="s">
        <v>30635</v>
      </c>
      <c r="E7633" s="168">
        <v>3.1944444444444446E-3</v>
      </c>
      <c r="F7633" s="152" t="s">
        <v>499</v>
      </c>
      <c r="H7633" s="152" t="s">
        <v>31</v>
      </c>
      <c r="I7633" s="170" t="s">
        <v>30636</v>
      </c>
      <c r="J7633" s="170" t="s">
        <v>30637</v>
      </c>
      <c r="K7633" s="168">
        <v>6.018518518518519E-4</v>
      </c>
      <c r="L7633" s="152" t="s">
        <v>493</v>
      </c>
      <c r="N7633" s="152" t="s">
        <v>528</v>
      </c>
      <c r="O7633" s="152">
        <v>35</v>
      </c>
      <c r="P7633" s="152">
        <v>1</v>
      </c>
      <c r="Q7633" s="168">
        <v>1.0567129629629629E-2</v>
      </c>
      <c r="R7633" s="168">
        <v>0</v>
      </c>
      <c r="S7633" s="168">
        <v>1.0567129629629629E-2</v>
      </c>
    </row>
    <row r="7634" spans="1:19">
      <c r="A7634" s="152" t="s">
        <v>510</v>
      </c>
      <c r="B7634" s="152" t="s">
        <v>505</v>
      </c>
      <c r="C7634" s="170" t="s">
        <v>30638</v>
      </c>
      <c r="D7634" s="170" t="s">
        <v>30639</v>
      </c>
      <c r="E7634" s="168">
        <v>2.1180555555555558E-3</v>
      </c>
      <c r="F7634" s="152" t="s">
        <v>499</v>
      </c>
      <c r="H7634" s="152" t="s">
        <v>31</v>
      </c>
      <c r="I7634" s="170" t="s">
        <v>30640</v>
      </c>
      <c r="J7634" s="170" t="s">
        <v>30641</v>
      </c>
      <c r="K7634" s="168">
        <v>6.018518518518519E-4</v>
      </c>
      <c r="L7634" s="152" t="s">
        <v>493</v>
      </c>
      <c r="N7634" s="152" t="s">
        <v>503</v>
      </c>
      <c r="O7634" s="152">
        <v>35</v>
      </c>
      <c r="P7634" s="152">
        <v>1</v>
      </c>
      <c r="Q7634" s="168">
        <v>7.9629629629629634E-3</v>
      </c>
      <c r="R7634" s="168">
        <v>0</v>
      </c>
      <c r="S7634" s="168">
        <v>7.9629629629629634E-3</v>
      </c>
    </row>
    <row r="7635" spans="1:19">
      <c r="A7635" s="152" t="s">
        <v>522</v>
      </c>
      <c r="B7635" s="152" t="s">
        <v>511</v>
      </c>
      <c r="C7635" s="170" t="s">
        <v>30642</v>
      </c>
      <c r="D7635" s="170" t="s">
        <v>30643</v>
      </c>
      <c r="E7635" s="168">
        <v>3.1250000000000002E-3</v>
      </c>
      <c r="F7635" s="152" t="s">
        <v>499</v>
      </c>
      <c r="H7635" s="152" t="s">
        <v>31</v>
      </c>
      <c r="I7635" s="170" t="s">
        <v>30644</v>
      </c>
      <c r="J7635" s="170" t="s">
        <v>30645</v>
      </c>
      <c r="K7635" s="168">
        <v>8.6805555555555551E-4</v>
      </c>
      <c r="L7635" s="152" t="s">
        <v>493</v>
      </c>
      <c r="N7635" s="152" t="s">
        <v>528</v>
      </c>
      <c r="O7635" s="152">
        <v>35</v>
      </c>
      <c r="P7635" s="152">
        <v>1</v>
      </c>
      <c r="Q7635" s="168">
        <v>1.0289351851851852E-2</v>
      </c>
      <c r="R7635" s="168">
        <v>0</v>
      </c>
      <c r="S7635" s="168">
        <v>1.0289351851851852E-2</v>
      </c>
    </row>
    <row r="7636" spans="1:19">
      <c r="A7636" s="152" t="s">
        <v>495</v>
      </c>
      <c r="B7636" s="152" t="s">
        <v>496</v>
      </c>
      <c r="C7636" s="170" t="s">
        <v>30646</v>
      </c>
      <c r="D7636" s="170" t="s">
        <v>30647</v>
      </c>
      <c r="E7636" s="168">
        <v>1.6203703703703703E-3</v>
      </c>
      <c r="F7636" s="152" t="s">
        <v>499</v>
      </c>
      <c r="H7636" s="152" t="s">
        <v>31</v>
      </c>
      <c r="I7636" s="170" t="s">
        <v>30648</v>
      </c>
      <c r="J7636" s="170" t="s">
        <v>30649</v>
      </c>
      <c r="K7636" s="168">
        <v>1.8518518518518518E-4</v>
      </c>
      <c r="L7636" s="152" t="s">
        <v>493</v>
      </c>
      <c r="N7636" s="152" t="s">
        <v>503</v>
      </c>
      <c r="O7636" s="152">
        <v>35</v>
      </c>
      <c r="P7636" s="152">
        <v>1</v>
      </c>
      <c r="Q7636" s="168">
        <v>8.1597222222222227E-3</v>
      </c>
      <c r="R7636" s="168">
        <v>0</v>
      </c>
      <c r="S7636" s="168">
        <v>8.1597222222222227E-3</v>
      </c>
    </row>
    <row r="7637" spans="1:19">
      <c r="A7637" s="152" t="s">
        <v>3855</v>
      </c>
      <c r="B7637" s="152" t="s">
        <v>536</v>
      </c>
      <c r="C7637" s="170" t="s">
        <v>30650</v>
      </c>
      <c r="D7637" s="170" t="s">
        <v>30651</v>
      </c>
      <c r="E7637" s="168">
        <v>1.7708333333333332E-3</v>
      </c>
      <c r="F7637" s="152" t="s">
        <v>499</v>
      </c>
      <c r="H7637" s="152" t="s">
        <v>31</v>
      </c>
      <c r="I7637" s="170" t="s">
        <v>30652</v>
      </c>
      <c r="J7637" s="170" t="s">
        <v>30653</v>
      </c>
      <c r="K7637" s="168">
        <v>5.4398148148148144E-4</v>
      </c>
      <c r="L7637" s="152" t="s">
        <v>493</v>
      </c>
      <c r="N7637" s="152" t="s">
        <v>503</v>
      </c>
      <c r="O7637" s="152">
        <v>35</v>
      </c>
      <c r="P7637" s="152">
        <v>1</v>
      </c>
      <c r="Q7637" s="168">
        <v>8.4490740740740741E-3</v>
      </c>
      <c r="R7637" s="168">
        <v>1.4004629629629629E-3</v>
      </c>
      <c r="S7637" s="168">
        <v>7.0486111111111114E-3</v>
      </c>
    </row>
    <row r="7638" spans="1:19">
      <c r="A7638" s="152" t="s">
        <v>4674</v>
      </c>
      <c r="B7638" s="152" t="s">
        <v>530</v>
      </c>
      <c r="C7638" s="170" t="s">
        <v>30654</v>
      </c>
      <c r="D7638" s="170" t="s">
        <v>30655</v>
      </c>
      <c r="E7638" s="168">
        <v>3.8657407407407408E-3</v>
      </c>
      <c r="F7638" s="152" t="s">
        <v>499</v>
      </c>
      <c r="H7638" s="152" t="s">
        <v>31</v>
      </c>
      <c r="I7638" s="170" t="s">
        <v>30656</v>
      </c>
      <c r="J7638" s="170" t="s">
        <v>30657</v>
      </c>
      <c r="K7638" s="168">
        <v>6.2500000000000001E-4</v>
      </c>
      <c r="L7638" s="152" t="s">
        <v>493</v>
      </c>
      <c r="N7638" s="152" t="s">
        <v>528</v>
      </c>
      <c r="O7638" s="152">
        <v>35</v>
      </c>
      <c r="P7638" s="152">
        <v>1</v>
      </c>
      <c r="Q7638" s="168">
        <v>1.125E-2</v>
      </c>
      <c r="R7638" s="168">
        <v>0</v>
      </c>
      <c r="S7638" s="168">
        <v>1.125E-2</v>
      </c>
    </row>
    <row r="7639" spans="1:19">
      <c r="A7639" s="152" t="s">
        <v>535</v>
      </c>
      <c r="B7639" s="152" t="s">
        <v>22897</v>
      </c>
      <c r="C7639" s="170" t="s">
        <v>30658</v>
      </c>
      <c r="D7639" s="170" t="s">
        <v>30659</v>
      </c>
      <c r="E7639" s="168">
        <v>1.7013888888888888E-3</v>
      </c>
      <c r="F7639" s="152" t="s">
        <v>499</v>
      </c>
      <c r="H7639" s="169" t="s">
        <v>31</v>
      </c>
      <c r="I7639" s="170" t="s">
        <v>30660</v>
      </c>
      <c r="J7639" s="170" t="s">
        <v>30661</v>
      </c>
      <c r="K7639" s="168">
        <v>7.407407407407407E-4</v>
      </c>
      <c r="L7639" s="152" t="s">
        <v>493</v>
      </c>
      <c r="N7639" s="152" t="s">
        <v>503</v>
      </c>
      <c r="O7639" s="152">
        <v>35</v>
      </c>
      <c r="P7639" s="152">
        <v>1</v>
      </c>
      <c r="Q7639" s="168">
        <v>9.4444444444444445E-3</v>
      </c>
      <c r="R7639" s="168">
        <v>0</v>
      </c>
      <c r="S7639" s="168">
        <v>9.4444444444444445E-3</v>
      </c>
    </row>
    <row r="7640" spans="1:19">
      <c r="A7640" s="152" t="s">
        <v>485</v>
      </c>
      <c r="B7640" s="152" t="s">
        <v>486</v>
      </c>
      <c r="C7640" s="170" t="s">
        <v>30662</v>
      </c>
      <c r="D7640" s="170" t="s">
        <v>30663</v>
      </c>
      <c r="E7640" s="168">
        <v>5.0347222222222225E-3</v>
      </c>
      <c r="F7640" s="152" t="s">
        <v>499</v>
      </c>
      <c r="H7640" s="152" t="s">
        <v>31</v>
      </c>
      <c r="I7640" s="170" t="s">
        <v>30664</v>
      </c>
      <c r="J7640" s="170" t="s">
        <v>30665</v>
      </c>
      <c r="K7640" s="168">
        <v>7.407407407407407E-4</v>
      </c>
      <c r="L7640" s="152" t="s">
        <v>493</v>
      </c>
      <c r="N7640" s="152" t="s">
        <v>528</v>
      </c>
      <c r="O7640" s="152">
        <v>35</v>
      </c>
      <c r="P7640" s="152">
        <v>1</v>
      </c>
      <c r="Q7640" s="168">
        <v>1.2731481481481481E-2</v>
      </c>
      <c r="R7640" s="168">
        <v>0</v>
      </c>
      <c r="S7640" s="168">
        <v>1.2731481481481481E-2</v>
      </c>
    </row>
    <row r="7641" spans="1:19">
      <c r="A7641" s="152" t="s">
        <v>510</v>
      </c>
      <c r="B7641" s="152" t="s">
        <v>505</v>
      </c>
      <c r="C7641" s="170" t="s">
        <v>30666</v>
      </c>
      <c r="D7641" s="170" t="s">
        <v>30667</v>
      </c>
      <c r="E7641" s="168">
        <v>2.1180555555555558E-3</v>
      </c>
      <c r="F7641" s="152" t="s">
        <v>499</v>
      </c>
      <c r="H7641" s="152" t="s">
        <v>31</v>
      </c>
      <c r="I7641" s="170" t="s">
        <v>30668</v>
      </c>
      <c r="J7641" s="170" t="s">
        <v>30669</v>
      </c>
      <c r="K7641" s="168">
        <v>7.0601851851851847E-4</v>
      </c>
      <c r="L7641" s="152" t="s">
        <v>493</v>
      </c>
      <c r="N7641" s="152" t="s">
        <v>503</v>
      </c>
      <c r="O7641" s="152">
        <v>35</v>
      </c>
      <c r="P7641" s="152">
        <v>1</v>
      </c>
      <c r="Q7641" s="168">
        <v>8.3564814814814821E-3</v>
      </c>
      <c r="R7641" s="168">
        <v>0</v>
      </c>
      <c r="S7641" s="168">
        <v>8.3564814814814821E-3</v>
      </c>
    </row>
    <row r="7642" spans="1:19">
      <c r="A7642" s="152" t="s">
        <v>522</v>
      </c>
      <c r="B7642" s="152" t="s">
        <v>511</v>
      </c>
      <c r="C7642" s="170" t="s">
        <v>30670</v>
      </c>
      <c r="D7642" s="170" t="s">
        <v>30671</v>
      </c>
      <c r="E7642" s="168">
        <v>5.1504629629629626E-3</v>
      </c>
      <c r="F7642" s="152" t="s">
        <v>499</v>
      </c>
      <c r="H7642" s="152" t="s">
        <v>31</v>
      </c>
      <c r="I7642" s="170" t="s">
        <v>30672</v>
      </c>
      <c r="J7642" s="170" t="s">
        <v>30673</v>
      </c>
      <c r="K7642" s="168">
        <v>6.2500000000000001E-4</v>
      </c>
      <c r="L7642" s="152" t="s">
        <v>493</v>
      </c>
      <c r="N7642" s="152" t="s">
        <v>528</v>
      </c>
      <c r="O7642" s="152">
        <v>35</v>
      </c>
      <c r="P7642" s="152">
        <v>1</v>
      </c>
      <c r="Q7642" s="168">
        <v>1.2627314814814815E-2</v>
      </c>
      <c r="R7642" s="168">
        <v>0</v>
      </c>
      <c r="S7642" s="168">
        <v>1.2627314814814815E-2</v>
      </c>
    </row>
    <row r="7643" spans="1:19">
      <c r="A7643" s="152" t="s">
        <v>495</v>
      </c>
      <c r="B7643" s="152" t="s">
        <v>496</v>
      </c>
      <c r="C7643" s="170" t="s">
        <v>30674</v>
      </c>
      <c r="D7643" s="170" t="s">
        <v>30675</v>
      </c>
      <c r="E7643" s="168">
        <v>6.018518518518519E-4</v>
      </c>
      <c r="F7643" s="152" t="s">
        <v>499</v>
      </c>
      <c r="H7643" s="152" t="s">
        <v>31</v>
      </c>
      <c r="I7643" s="170" t="s">
        <v>30676</v>
      </c>
      <c r="J7643" s="170" t="s">
        <v>30677</v>
      </c>
      <c r="K7643" s="168">
        <v>4.7453703703703704E-4</v>
      </c>
      <c r="L7643" s="152" t="s">
        <v>493</v>
      </c>
      <c r="N7643" s="152" t="s">
        <v>503</v>
      </c>
      <c r="O7643" s="152">
        <v>35</v>
      </c>
      <c r="P7643" s="152">
        <v>1</v>
      </c>
      <c r="Q7643" s="168">
        <v>7.3726851851851852E-3</v>
      </c>
      <c r="R7643" s="168">
        <v>0</v>
      </c>
      <c r="S7643" s="168">
        <v>7.3726851851851852E-3</v>
      </c>
    </row>
    <row r="7644" spans="1:19">
      <c r="A7644" s="152" t="s">
        <v>4674</v>
      </c>
      <c r="B7644" s="152" t="s">
        <v>530</v>
      </c>
      <c r="C7644" s="170" t="s">
        <v>30678</v>
      </c>
      <c r="D7644" s="170" t="s">
        <v>30679</v>
      </c>
      <c r="E7644" s="168">
        <v>2.5347222222222221E-3</v>
      </c>
      <c r="F7644" s="152" t="s">
        <v>499</v>
      </c>
      <c r="H7644" s="152" t="s">
        <v>31</v>
      </c>
      <c r="I7644" s="170" t="s">
        <v>30680</v>
      </c>
      <c r="J7644" s="170" t="s">
        <v>30681</v>
      </c>
      <c r="K7644" s="168">
        <v>5.6712962962962967E-4</v>
      </c>
      <c r="L7644" s="152" t="s">
        <v>493</v>
      </c>
      <c r="N7644" s="152" t="s">
        <v>503</v>
      </c>
      <c r="O7644" s="152">
        <v>35</v>
      </c>
      <c r="P7644" s="152">
        <v>1</v>
      </c>
      <c r="Q7644" s="168">
        <v>1.0543981481481482E-2</v>
      </c>
      <c r="R7644" s="168">
        <v>0</v>
      </c>
      <c r="S7644" s="168">
        <v>1.0543981481481482E-2</v>
      </c>
    </row>
    <row r="7645" spans="1:19">
      <c r="A7645" s="152" t="s">
        <v>510</v>
      </c>
      <c r="B7645" s="152" t="s">
        <v>505</v>
      </c>
      <c r="C7645" s="170" t="s">
        <v>30682</v>
      </c>
      <c r="D7645" s="170" t="s">
        <v>30683</v>
      </c>
      <c r="E7645" s="168">
        <v>2.5578703703703705E-3</v>
      </c>
      <c r="F7645" s="152" t="s">
        <v>499</v>
      </c>
      <c r="H7645" s="152" t="s">
        <v>891</v>
      </c>
      <c r="I7645" s="170" t="s">
        <v>30684</v>
      </c>
      <c r="K7645" s="168">
        <v>0</v>
      </c>
      <c r="L7645" s="152" t="s">
        <v>894</v>
      </c>
      <c r="N7645" s="152" t="s">
        <v>503</v>
      </c>
      <c r="O7645" s="152">
        <v>35</v>
      </c>
      <c r="P7645" s="152">
        <v>1</v>
      </c>
      <c r="Q7645" s="168">
        <v>0</v>
      </c>
      <c r="R7645" s="168">
        <v>0</v>
      </c>
      <c r="S7645" s="168">
        <v>0</v>
      </c>
    </row>
    <row r="7646" spans="1:19">
      <c r="A7646" s="152" t="s">
        <v>510</v>
      </c>
      <c r="B7646" s="152" t="s">
        <v>505</v>
      </c>
      <c r="C7646" s="170" t="s">
        <v>30685</v>
      </c>
      <c r="D7646" s="170" t="s">
        <v>30686</v>
      </c>
      <c r="E7646" s="168">
        <v>2.488425925925926E-3</v>
      </c>
      <c r="F7646" s="152" t="s">
        <v>499</v>
      </c>
      <c r="H7646" s="152" t="s">
        <v>891</v>
      </c>
      <c r="I7646" s="170" t="s">
        <v>30687</v>
      </c>
      <c r="J7646" s="170" t="s">
        <v>30688</v>
      </c>
      <c r="K7646" s="168">
        <v>4.7453703703703704E-4</v>
      </c>
      <c r="L7646" s="152" t="s">
        <v>894</v>
      </c>
      <c r="N7646" s="152" t="s">
        <v>503</v>
      </c>
      <c r="O7646" s="152">
        <v>35</v>
      </c>
      <c r="P7646" s="152">
        <v>1</v>
      </c>
      <c r="Q7646" s="168">
        <v>8.2638888888888883E-3</v>
      </c>
      <c r="R7646" s="168">
        <v>0</v>
      </c>
      <c r="S7646" s="168">
        <v>8.2638888888888883E-3</v>
      </c>
    </row>
    <row r="7647" spans="1:19">
      <c r="A7647" s="152" t="s">
        <v>535</v>
      </c>
      <c r="B7647" s="152" t="s">
        <v>22897</v>
      </c>
      <c r="C7647" s="170" t="s">
        <v>30689</v>
      </c>
      <c r="D7647" s="170" t="s">
        <v>30690</v>
      </c>
      <c r="E7647" s="168">
        <v>6.7476851851851856E-3</v>
      </c>
      <c r="F7647" s="152" t="s">
        <v>499</v>
      </c>
      <c r="H7647" s="169" t="s">
        <v>31</v>
      </c>
      <c r="I7647" s="170" t="s">
        <v>30691</v>
      </c>
      <c r="J7647" s="170" t="s">
        <v>30692</v>
      </c>
      <c r="K7647" s="168">
        <v>4.6296296296296298E-4</v>
      </c>
      <c r="L7647" s="152" t="s">
        <v>493</v>
      </c>
      <c r="N7647" s="152" t="s">
        <v>528</v>
      </c>
      <c r="O7647" s="152">
        <v>35</v>
      </c>
      <c r="P7647" s="152">
        <v>1</v>
      </c>
      <c r="Q7647" s="168">
        <v>1.3587962962962963E-2</v>
      </c>
      <c r="R7647" s="168">
        <v>0</v>
      </c>
      <c r="S7647" s="168">
        <v>1.3587962962962963E-2</v>
      </c>
    </row>
    <row r="7648" spans="1:19">
      <c r="A7648" s="152" t="s">
        <v>510</v>
      </c>
      <c r="B7648" s="152" t="s">
        <v>505</v>
      </c>
      <c r="C7648" s="170" t="s">
        <v>30693</v>
      </c>
      <c r="D7648" s="170" t="s">
        <v>30694</v>
      </c>
      <c r="E7648" s="168">
        <v>2.673611111111111E-3</v>
      </c>
      <c r="F7648" s="152" t="s">
        <v>499</v>
      </c>
      <c r="H7648" s="152" t="s">
        <v>31</v>
      </c>
      <c r="I7648" s="170" t="s">
        <v>30695</v>
      </c>
      <c r="J7648" s="170" t="s">
        <v>30696</v>
      </c>
      <c r="K7648" s="168">
        <v>6.4814814814814813E-4</v>
      </c>
      <c r="L7648" s="152" t="s">
        <v>493</v>
      </c>
      <c r="N7648" s="152" t="s">
        <v>503</v>
      </c>
      <c r="O7648" s="152">
        <v>35</v>
      </c>
      <c r="P7648" s="152">
        <v>1</v>
      </c>
      <c r="Q7648" s="168">
        <v>7.9976851851851858E-3</v>
      </c>
      <c r="R7648" s="168">
        <v>0</v>
      </c>
      <c r="S7648" s="168">
        <v>7.9976851851851858E-3</v>
      </c>
    </row>
    <row r="7649" spans="1:19">
      <c r="A7649" s="152" t="s">
        <v>485</v>
      </c>
      <c r="B7649" s="152" t="s">
        <v>486</v>
      </c>
      <c r="C7649" s="170" t="s">
        <v>30697</v>
      </c>
      <c r="D7649" s="170" t="s">
        <v>30698</v>
      </c>
      <c r="E7649" s="168">
        <v>4.6412037037037038E-3</v>
      </c>
      <c r="F7649" s="152" t="s">
        <v>499</v>
      </c>
      <c r="H7649" s="169" t="s">
        <v>31</v>
      </c>
      <c r="J7649" s="170" t="s">
        <v>30699</v>
      </c>
      <c r="K7649" s="168">
        <v>0</v>
      </c>
      <c r="L7649" s="169" t="s">
        <v>493</v>
      </c>
      <c r="M7649" s="152" t="s">
        <v>1365</v>
      </c>
      <c r="N7649" s="152" t="s">
        <v>503</v>
      </c>
      <c r="O7649" s="152">
        <v>35</v>
      </c>
      <c r="P7649" s="152">
        <v>1</v>
      </c>
      <c r="Q7649" s="168">
        <v>1.3946759259259259E-2</v>
      </c>
      <c r="R7649" s="168">
        <v>0</v>
      </c>
      <c r="S7649" s="168">
        <v>1.3946759259259259E-2</v>
      </c>
    </row>
    <row r="7650" spans="1:19">
      <c r="A7650" s="152" t="s">
        <v>495</v>
      </c>
      <c r="B7650" s="152" t="s">
        <v>496</v>
      </c>
      <c r="C7650" s="170" t="s">
        <v>30700</v>
      </c>
      <c r="D7650" s="170" t="s">
        <v>30701</v>
      </c>
      <c r="E7650" s="168">
        <v>5.8796296296296296E-3</v>
      </c>
      <c r="F7650" s="152" t="s">
        <v>499</v>
      </c>
      <c r="H7650" s="152" t="s">
        <v>31</v>
      </c>
      <c r="I7650" s="170" t="s">
        <v>30702</v>
      </c>
      <c r="J7650" s="170" t="s">
        <v>30703</v>
      </c>
      <c r="K7650" s="168">
        <v>3.0092592592592595E-4</v>
      </c>
      <c r="L7650" s="152" t="s">
        <v>493</v>
      </c>
      <c r="N7650" s="152" t="s">
        <v>528</v>
      </c>
      <c r="O7650" s="152">
        <v>35</v>
      </c>
      <c r="P7650" s="152">
        <v>1</v>
      </c>
      <c r="Q7650" s="168">
        <v>1.2037037037037037E-2</v>
      </c>
      <c r="R7650" s="168">
        <v>0</v>
      </c>
      <c r="S7650" s="168">
        <v>1.2037037037037037E-2</v>
      </c>
    </row>
    <row r="7651" spans="1:19">
      <c r="A7651" s="152" t="s">
        <v>522</v>
      </c>
      <c r="B7651" s="152" t="s">
        <v>511</v>
      </c>
      <c r="C7651" s="170" t="s">
        <v>30704</v>
      </c>
      <c r="D7651" s="170" t="s">
        <v>30705</v>
      </c>
      <c r="E7651" s="168">
        <v>3.7962962962962963E-3</v>
      </c>
      <c r="F7651" s="152" t="s">
        <v>499</v>
      </c>
      <c r="H7651" s="152" t="s">
        <v>31</v>
      </c>
      <c r="I7651" s="170" t="s">
        <v>30706</v>
      </c>
      <c r="J7651" s="170" t="s">
        <v>30707</v>
      </c>
      <c r="K7651" s="168">
        <v>7.7546296296296293E-4</v>
      </c>
      <c r="L7651" s="152" t="s">
        <v>493</v>
      </c>
      <c r="N7651" s="152" t="s">
        <v>503</v>
      </c>
      <c r="O7651" s="152">
        <v>35</v>
      </c>
      <c r="P7651" s="152">
        <v>1</v>
      </c>
      <c r="Q7651" s="168">
        <v>1.0497685185185185E-2</v>
      </c>
      <c r="R7651" s="168">
        <v>0</v>
      </c>
      <c r="S7651" s="168">
        <v>1.0497685185185185E-2</v>
      </c>
    </row>
    <row r="7652" spans="1:19">
      <c r="A7652" s="152" t="s">
        <v>3855</v>
      </c>
      <c r="B7652" s="152" t="s">
        <v>536</v>
      </c>
      <c r="C7652" s="170" t="s">
        <v>30708</v>
      </c>
      <c r="D7652" s="170" t="s">
        <v>30709</v>
      </c>
      <c r="E7652" s="168">
        <v>5.5208333333333333E-3</v>
      </c>
      <c r="F7652" s="152" t="s">
        <v>499</v>
      </c>
      <c r="H7652" s="152" t="s">
        <v>31</v>
      </c>
      <c r="I7652" s="170" t="s">
        <v>30710</v>
      </c>
      <c r="J7652" s="170" t="s">
        <v>30711</v>
      </c>
      <c r="K7652" s="168">
        <v>4.5138888888888887E-4</v>
      </c>
      <c r="L7652" s="152" t="s">
        <v>493</v>
      </c>
      <c r="N7652" s="152" t="s">
        <v>528</v>
      </c>
      <c r="O7652" s="152">
        <v>35</v>
      </c>
      <c r="P7652" s="152">
        <v>1</v>
      </c>
      <c r="Q7652" s="168">
        <v>1.1400462962962963E-2</v>
      </c>
      <c r="R7652" s="168">
        <v>5.0925925925925921E-4</v>
      </c>
      <c r="S7652" s="168">
        <v>1.0891203703703703E-2</v>
      </c>
    </row>
    <row r="7653" spans="1:19">
      <c r="A7653" s="152" t="s">
        <v>510</v>
      </c>
      <c r="B7653" s="152" t="s">
        <v>505</v>
      </c>
      <c r="C7653" s="170" t="s">
        <v>30712</v>
      </c>
      <c r="D7653" s="170" t="s">
        <v>30713</v>
      </c>
      <c r="E7653" s="168">
        <v>3.5648148148148149E-3</v>
      </c>
      <c r="F7653" s="152" t="s">
        <v>499</v>
      </c>
      <c r="H7653" s="152" t="s">
        <v>31</v>
      </c>
      <c r="I7653" s="170" t="s">
        <v>30714</v>
      </c>
      <c r="J7653" s="170" t="s">
        <v>30715</v>
      </c>
      <c r="K7653" s="168">
        <v>3.8194444444444446E-4</v>
      </c>
      <c r="L7653" s="152" t="s">
        <v>493</v>
      </c>
      <c r="N7653" s="152" t="s">
        <v>503</v>
      </c>
      <c r="O7653" s="152">
        <v>35</v>
      </c>
      <c r="P7653" s="152">
        <v>1</v>
      </c>
      <c r="Q7653" s="168">
        <v>9.3055555555555548E-3</v>
      </c>
      <c r="R7653" s="168">
        <v>0</v>
      </c>
      <c r="S7653" s="168">
        <v>9.3055555555555548E-3</v>
      </c>
    </row>
    <row r="7654" spans="1:19">
      <c r="A7654" s="152" t="s">
        <v>4674</v>
      </c>
      <c r="B7654" s="152" t="s">
        <v>530</v>
      </c>
      <c r="C7654" s="170" t="s">
        <v>30716</v>
      </c>
      <c r="D7654" s="170" t="s">
        <v>30717</v>
      </c>
      <c r="E7654" s="168">
        <v>2.0138888888888888E-3</v>
      </c>
      <c r="F7654" s="152" t="s">
        <v>499</v>
      </c>
      <c r="H7654" s="152" t="s">
        <v>31</v>
      </c>
      <c r="I7654" s="170" t="s">
        <v>30718</v>
      </c>
      <c r="J7654" s="170" t="s">
        <v>30719</v>
      </c>
      <c r="K7654" s="168">
        <v>6.4814814814814813E-4</v>
      </c>
      <c r="L7654" s="152" t="s">
        <v>493</v>
      </c>
      <c r="N7654" s="152" t="s">
        <v>503</v>
      </c>
      <c r="O7654" s="152">
        <v>35</v>
      </c>
      <c r="P7654" s="152">
        <v>1</v>
      </c>
      <c r="Q7654" s="168">
        <v>8.9583333333333338E-3</v>
      </c>
      <c r="R7654" s="168">
        <v>0</v>
      </c>
      <c r="S7654" s="168">
        <v>8.9583333333333338E-3</v>
      </c>
    </row>
    <row r="7655" spans="1:19">
      <c r="A7655" s="152" t="s">
        <v>535</v>
      </c>
      <c r="B7655" s="152" t="s">
        <v>22897</v>
      </c>
      <c r="C7655" s="170" t="s">
        <v>30720</v>
      </c>
      <c r="D7655" s="170" t="s">
        <v>30721</v>
      </c>
      <c r="E7655" s="168">
        <v>5.6481481481481478E-3</v>
      </c>
      <c r="F7655" s="152" t="s">
        <v>499</v>
      </c>
      <c r="H7655" s="169" t="s">
        <v>31</v>
      </c>
      <c r="I7655" s="170" t="s">
        <v>30722</v>
      </c>
      <c r="J7655" s="170" t="s">
        <v>30723</v>
      </c>
      <c r="K7655" s="168">
        <v>6.7129629629629625E-4</v>
      </c>
      <c r="L7655" s="152" t="s">
        <v>493</v>
      </c>
      <c r="N7655" s="152" t="s">
        <v>528</v>
      </c>
      <c r="O7655" s="152">
        <v>35</v>
      </c>
      <c r="P7655" s="152">
        <v>1</v>
      </c>
      <c r="Q7655" s="168">
        <v>1.2430555555555556E-2</v>
      </c>
      <c r="R7655" s="168">
        <v>0</v>
      </c>
      <c r="S7655" s="168">
        <v>1.2430555555555556E-2</v>
      </c>
    </row>
    <row r="7656" spans="1:19">
      <c r="A7656" s="152" t="s">
        <v>485</v>
      </c>
      <c r="B7656" s="152" t="s">
        <v>486</v>
      </c>
      <c r="C7656" s="170" t="s">
        <v>30724</v>
      </c>
      <c r="D7656" s="170" t="s">
        <v>30725</v>
      </c>
      <c r="E7656" s="168">
        <v>4.1666666666666666E-3</v>
      </c>
      <c r="F7656" s="152" t="s">
        <v>499</v>
      </c>
      <c r="H7656" s="152" t="s">
        <v>31</v>
      </c>
      <c r="I7656" s="170" t="s">
        <v>30726</v>
      </c>
      <c r="J7656" s="170" t="s">
        <v>30727</v>
      </c>
      <c r="K7656" s="168">
        <v>7.5231481481481482E-4</v>
      </c>
      <c r="L7656" s="152" t="s">
        <v>493</v>
      </c>
      <c r="N7656" s="152" t="s">
        <v>528</v>
      </c>
      <c r="O7656" s="152">
        <v>35</v>
      </c>
      <c r="P7656" s="152">
        <v>1</v>
      </c>
      <c r="Q7656" s="168">
        <v>1.1678240740740741E-2</v>
      </c>
      <c r="R7656" s="168">
        <v>0</v>
      </c>
      <c r="S7656" s="168">
        <v>1.1678240740740741E-2</v>
      </c>
    </row>
    <row r="7657" spans="1:19">
      <c r="A7657" s="152" t="s">
        <v>3855</v>
      </c>
      <c r="B7657" s="152" t="s">
        <v>536</v>
      </c>
      <c r="C7657" s="170" t="s">
        <v>30718</v>
      </c>
      <c r="D7657" s="170" t="s">
        <v>30728</v>
      </c>
      <c r="E7657" s="168">
        <v>2.0486111111111113E-3</v>
      </c>
      <c r="F7657" s="152" t="s">
        <v>499</v>
      </c>
      <c r="H7657" s="152" t="s">
        <v>31</v>
      </c>
      <c r="I7657" s="170" t="s">
        <v>30729</v>
      </c>
      <c r="J7657" s="170" t="s">
        <v>30730</v>
      </c>
      <c r="K7657" s="168">
        <v>5.0925925925925921E-4</v>
      </c>
      <c r="L7657" s="152" t="s">
        <v>493</v>
      </c>
      <c r="N7657" s="152" t="s">
        <v>503</v>
      </c>
      <c r="O7657" s="152">
        <v>35</v>
      </c>
      <c r="P7657" s="152">
        <v>1</v>
      </c>
      <c r="Q7657" s="168">
        <v>8.067129629629629E-3</v>
      </c>
      <c r="R7657" s="168">
        <v>3.2407407407407406E-4</v>
      </c>
      <c r="S7657" s="168">
        <v>7.743055555555556E-3</v>
      </c>
    </row>
    <row r="7658" spans="1:19">
      <c r="A7658" s="152" t="s">
        <v>510</v>
      </c>
      <c r="B7658" s="152" t="s">
        <v>505</v>
      </c>
      <c r="C7658" s="170" t="s">
        <v>30731</v>
      </c>
      <c r="D7658" s="170" t="s">
        <v>30732</v>
      </c>
      <c r="E7658" s="168">
        <v>2.3842592592592591E-3</v>
      </c>
      <c r="F7658" s="152" t="s">
        <v>499</v>
      </c>
      <c r="H7658" s="152" t="s">
        <v>31</v>
      </c>
      <c r="I7658" s="170" t="s">
        <v>30733</v>
      </c>
      <c r="J7658" s="170" t="s">
        <v>30734</v>
      </c>
      <c r="K7658" s="168">
        <v>6.134259259259259E-4</v>
      </c>
      <c r="L7658" s="152" t="s">
        <v>493</v>
      </c>
      <c r="N7658" s="152" t="s">
        <v>503</v>
      </c>
      <c r="O7658" s="152">
        <v>35</v>
      </c>
      <c r="P7658" s="152">
        <v>1</v>
      </c>
      <c r="Q7658" s="168">
        <v>8.773148148148148E-3</v>
      </c>
      <c r="R7658" s="168">
        <v>7.5231481481481482E-4</v>
      </c>
      <c r="S7658" s="168">
        <v>8.0208333333333329E-3</v>
      </c>
    </row>
    <row r="7659" spans="1:19">
      <c r="A7659" s="152" t="s">
        <v>522</v>
      </c>
      <c r="B7659" s="152" t="s">
        <v>511</v>
      </c>
      <c r="C7659" s="170" t="s">
        <v>30735</v>
      </c>
      <c r="D7659" s="170" t="s">
        <v>30736</v>
      </c>
      <c r="E7659" s="168">
        <v>4.1550925925925922E-3</v>
      </c>
      <c r="F7659" s="152" t="s">
        <v>499</v>
      </c>
      <c r="H7659" s="152" t="s">
        <v>31</v>
      </c>
      <c r="I7659" s="170" t="s">
        <v>30737</v>
      </c>
      <c r="J7659" s="170" t="s">
        <v>30738</v>
      </c>
      <c r="K7659" s="168">
        <v>6.3657407407407413E-4</v>
      </c>
      <c r="L7659" s="152" t="s">
        <v>493</v>
      </c>
      <c r="N7659" s="152" t="s">
        <v>528</v>
      </c>
      <c r="O7659" s="152">
        <v>35</v>
      </c>
      <c r="P7659" s="152">
        <v>1</v>
      </c>
      <c r="Q7659" s="168">
        <v>1.0937499999999999E-2</v>
      </c>
      <c r="R7659" s="168">
        <v>0</v>
      </c>
      <c r="S7659" s="168">
        <v>1.0937499999999999E-2</v>
      </c>
    </row>
    <row r="7660" spans="1:19">
      <c r="A7660" s="152" t="s">
        <v>535</v>
      </c>
      <c r="B7660" s="152" t="s">
        <v>22897</v>
      </c>
      <c r="C7660" s="170" t="s">
        <v>30739</v>
      </c>
      <c r="D7660" s="170" t="s">
        <v>30740</v>
      </c>
      <c r="E7660" s="168">
        <v>3.9467592592592592E-3</v>
      </c>
      <c r="F7660" s="152" t="s">
        <v>499</v>
      </c>
      <c r="H7660" s="169" t="s">
        <v>31</v>
      </c>
      <c r="I7660" s="170" t="s">
        <v>30741</v>
      </c>
      <c r="J7660" s="170" t="s">
        <v>30742</v>
      </c>
      <c r="K7660" s="168">
        <v>4.9768518518518521E-4</v>
      </c>
      <c r="L7660" s="152" t="s">
        <v>493</v>
      </c>
      <c r="N7660" s="152" t="s">
        <v>503</v>
      </c>
      <c r="O7660" s="152">
        <v>35</v>
      </c>
      <c r="P7660" s="152">
        <v>1</v>
      </c>
      <c r="Q7660" s="168">
        <v>1.050925925925926E-2</v>
      </c>
      <c r="R7660" s="168">
        <v>0</v>
      </c>
      <c r="S7660" s="168">
        <v>1.050925925925926E-2</v>
      </c>
    </row>
    <row r="7661" spans="1:19">
      <c r="A7661" s="152" t="s">
        <v>495</v>
      </c>
      <c r="B7661" s="152" t="s">
        <v>496</v>
      </c>
      <c r="C7661" s="170" t="s">
        <v>30743</v>
      </c>
      <c r="D7661" s="170" t="s">
        <v>30744</v>
      </c>
      <c r="E7661" s="168">
        <v>4.4675925925925924E-3</v>
      </c>
      <c r="F7661" s="152" t="s">
        <v>499</v>
      </c>
      <c r="H7661" s="152" t="s">
        <v>31</v>
      </c>
      <c r="I7661" s="170" t="s">
        <v>30745</v>
      </c>
      <c r="J7661" s="170" t="s">
        <v>30746</v>
      </c>
      <c r="K7661" s="168">
        <v>3.1250000000000001E-4</v>
      </c>
      <c r="L7661" s="152" t="s">
        <v>493</v>
      </c>
      <c r="N7661" s="152" t="s">
        <v>528</v>
      </c>
      <c r="O7661" s="152">
        <v>35</v>
      </c>
      <c r="P7661" s="152">
        <v>1</v>
      </c>
      <c r="Q7661" s="168">
        <v>1.1041666666666667E-2</v>
      </c>
      <c r="R7661" s="168">
        <v>0</v>
      </c>
      <c r="S7661" s="168">
        <v>1.1041666666666667E-2</v>
      </c>
    </row>
    <row r="7662" spans="1:19">
      <c r="A7662" s="152" t="s">
        <v>3855</v>
      </c>
      <c r="B7662" s="152" t="s">
        <v>536</v>
      </c>
      <c r="C7662" s="170" t="s">
        <v>30747</v>
      </c>
      <c r="D7662" s="170" t="s">
        <v>30748</v>
      </c>
      <c r="E7662" s="168">
        <v>2.8587962962962963E-3</v>
      </c>
      <c r="F7662" s="152" t="s">
        <v>499</v>
      </c>
      <c r="H7662" s="152" t="s">
        <v>31</v>
      </c>
      <c r="I7662" s="170" t="s">
        <v>30749</v>
      </c>
      <c r="J7662" s="170" t="s">
        <v>30750</v>
      </c>
      <c r="K7662" s="168">
        <v>4.861111111111111E-4</v>
      </c>
      <c r="L7662" s="152" t="s">
        <v>493</v>
      </c>
      <c r="N7662" s="152" t="s">
        <v>503</v>
      </c>
      <c r="O7662" s="152">
        <v>35</v>
      </c>
      <c r="P7662" s="152">
        <v>1</v>
      </c>
      <c r="Q7662" s="168">
        <v>9.8263888888888897E-3</v>
      </c>
      <c r="R7662" s="168">
        <v>1.7592592592592592E-3</v>
      </c>
      <c r="S7662" s="168">
        <v>8.067129629629629E-3</v>
      </c>
    </row>
    <row r="7663" spans="1:19">
      <c r="A7663" s="152" t="s">
        <v>485</v>
      </c>
      <c r="B7663" s="152" t="s">
        <v>486</v>
      </c>
      <c r="C7663" s="170" t="s">
        <v>30751</v>
      </c>
      <c r="D7663" s="170" t="s">
        <v>30752</v>
      </c>
      <c r="E7663" s="168">
        <v>3.6342592592592594E-3</v>
      </c>
      <c r="F7663" s="152" t="s">
        <v>499</v>
      </c>
      <c r="H7663" s="152" t="s">
        <v>31</v>
      </c>
      <c r="J7663" s="170" t="s">
        <v>30753</v>
      </c>
      <c r="K7663" s="168">
        <v>0</v>
      </c>
      <c r="L7663" s="169" t="s">
        <v>493</v>
      </c>
      <c r="M7663" s="152" t="s">
        <v>1365</v>
      </c>
      <c r="N7663" s="152" t="s">
        <v>503</v>
      </c>
      <c r="O7663" s="152">
        <v>35</v>
      </c>
      <c r="P7663" s="152">
        <v>1</v>
      </c>
      <c r="Q7663" s="168">
        <v>1.2546296296296297E-2</v>
      </c>
      <c r="R7663" s="168">
        <v>0</v>
      </c>
      <c r="S7663" s="168">
        <v>1.2546296296296297E-2</v>
      </c>
    </row>
    <row r="7664" spans="1:19">
      <c r="A7664" s="152" t="s">
        <v>522</v>
      </c>
      <c r="B7664" s="152" t="s">
        <v>511</v>
      </c>
      <c r="C7664" s="170" t="s">
        <v>30754</v>
      </c>
      <c r="D7664" s="170" t="s">
        <v>30755</v>
      </c>
      <c r="E7664" s="168">
        <v>3.449074074074074E-3</v>
      </c>
      <c r="F7664" s="152" t="s">
        <v>499</v>
      </c>
      <c r="H7664" s="152" t="s">
        <v>31</v>
      </c>
      <c r="I7664" s="170" t="s">
        <v>30756</v>
      </c>
      <c r="J7664" s="170" t="s">
        <v>30757</v>
      </c>
      <c r="K7664" s="168">
        <v>7.8703703703703705E-4</v>
      </c>
      <c r="L7664" s="152" t="s">
        <v>493</v>
      </c>
      <c r="N7664" s="152" t="s">
        <v>503</v>
      </c>
      <c r="O7664" s="152">
        <v>35</v>
      </c>
      <c r="P7664" s="152">
        <v>1</v>
      </c>
      <c r="Q7664" s="168">
        <v>1.1076388888888889E-2</v>
      </c>
      <c r="R7664" s="168">
        <v>0</v>
      </c>
      <c r="S7664" s="168">
        <v>1.1076388888888889E-2</v>
      </c>
    </row>
    <row r="7665" spans="1:19">
      <c r="A7665" s="152" t="s">
        <v>510</v>
      </c>
      <c r="B7665" s="152" t="s">
        <v>505</v>
      </c>
      <c r="C7665" s="170" t="s">
        <v>30758</v>
      </c>
      <c r="D7665" s="170" t="s">
        <v>30759</v>
      </c>
      <c r="E7665" s="168">
        <v>2.8240740740740739E-3</v>
      </c>
      <c r="F7665" s="152" t="s">
        <v>499</v>
      </c>
      <c r="H7665" s="152" t="s">
        <v>31</v>
      </c>
      <c r="I7665" s="170" t="s">
        <v>30760</v>
      </c>
      <c r="J7665" s="170" t="s">
        <v>30761</v>
      </c>
      <c r="K7665" s="168">
        <v>7.8703703703703705E-4</v>
      </c>
      <c r="L7665" s="152" t="s">
        <v>493</v>
      </c>
      <c r="N7665" s="152" t="s">
        <v>503</v>
      </c>
      <c r="O7665" s="152">
        <v>35</v>
      </c>
      <c r="P7665" s="152">
        <v>1</v>
      </c>
      <c r="Q7665" s="168">
        <v>9.1435185185185178E-3</v>
      </c>
      <c r="R7665" s="168">
        <v>0</v>
      </c>
      <c r="S7665" s="168">
        <v>9.1435185185185178E-3</v>
      </c>
    </row>
    <row r="7666" spans="1:19">
      <c r="A7666" s="152" t="s">
        <v>522</v>
      </c>
      <c r="B7666" s="152" t="s">
        <v>511</v>
      </c>
      <c r="C7666" s="170" t="s">
        <v>30762</v>
      </c>
      <c r="D7666" s="170" t="s">
        <v>30763</v>
      </c>
      <c r="E7666" s="168">
        <v>5.9837962962962961E-3</v>
      </c>
      <c r="F7666" s="152" t="s">
        <v>499</v>
      </c>
      <c r="H7666" s="152" t="s">
        <v>891</v>
      </c>
      <c r="I7666" s="170" t="s">
        <v>30764</v>
      </c>
      <c r="J7666" s="170" t="s">
        <v>30765</v>
      </c>
      <c r="K7666" s="168">
        <v>7.6388888888888893E-4</v>
      </c>
      <c r="L7666" s="152" t="s">
        <v>894</v>
      </c>
      <c r="N7666" s="152" t="s">
        <v>503</v>
      </c>
      <c r="O7666" s="152">
        <v>35</v>
      </c>
      <c r="P7666" s="152">
        <v>1</v>
      </c>
      <c r="Q7666" s="168">
        <v>1.3819444444444445E-2</v>
      </c>
      <c r="R7666" s="168">
        <v>0</v>
      </c>
      <c r="S7666" s="168">
        <v>1.3819444444444445E-2</v>
      </c>
    </row>
    <row r="7667" spans="1:19">
      <c r="A7667" s="152" t="s">
        <v>535</v>
      </c>
      <c r="B7667" s="152" t="s">
        <v>22897</v>
      </c>
      <c r="C7667" s="170" t="s">
        <v>30766</v>
      </c>
      <c r="D7667" s="170" t="s">
        <v>30767</v>
      </c>
      <c r="E7667" s="168">
        <v>2.1990740740740742E-3</v>
      </c>
      <c r="F7667" s="152" t="s">
        <v>499</v>
      </c>
      <c r="H7667" s="169" t="s">
        <v>31</v>
      </c>
      <c r="I7667" s="170" t="s">
        <v>30768</v>
      </c>
      <c r="J7667" s="170" t="s">
        <v>30769</v>
      </c>
      <c r="K7667" s="168">
        <v>6.2500000000000001E-4</v>
      </c>
      <c r="L7667" s="152" t="s">
        <v>493</v>
      </c>
      <c r="N7667" s="152" t="s">
        <v>528</v>
      </c>
      <c r="O7667" s="152">
        <v>35</v>
      </c>
      <c r="P7667" s="152">
        <v>1</v>
      </c>
      <c r="Q7667" s="168">
        <v>8.9467592592592585E-3</v>
      </c>
      <c r="R7667" s="168">
        <v>0</v>
      </c>
      <c r="S7667" s="168">
        <v>8.9467592592592585E-3</v>
      </c>
    </row>
    <row r="7668" spans="1:19">
      <c r="A7668" s="152" t="s">
        <v>4674</v>
      </c>
      <c r="B7668" s="152" t="s">
        <v>530</v>
      </c>
      <c r="C7668" s="170" t="s">
        <v>30770</v>
      </c>
      <c r="D7668" s="170" t="s">
        <v>30771</v>
      </c>
      <c r="E7668" s="168">
        <v>4.0162037037037041E-3</v>
      </c>
      <c r="F7668" s="152" t="s">
        <v>499</v>
      </c>
      <c r="H7668" s="152" t="s">
        <v>31</v>
      </c>
      <c r="I7668" s="170" t="s">
        <v>30772</v>
      </c>
      <c r="J7668" s="170" t="s">
        <v>30773</v>
      </c>
      <c r="K7668" s="168">
        <v>7.6388888888888893E-4</v>
      </c>
      <c r="L7668" s="152" t="s">
        <v>493</v>
      </c>
      <c r="N7668" s="152" t="s">
        <v>503</v>
      </c>
      <c r="O7668" s="152">
        <v>35</v>
      </c>
      <c r="P7668" s="152">
        <v>1</v>
      </c>
      <c r="Q7668" s="168">
        <v>1.0972222222222222E-2</v>
      </c>
      <c r="R7668" s="168">
        <v>0</v>
      </c>
      <c r="S7668" s="168">
        <v>1.0972222222222222E-2</v>
      </c>
    </row>
    <row r="7669" spans="1:19">
      <c r="A7669" s="152" t="s">
        <v>495</v>
      </c>
      <c r="B7669" s="152" t="s">
        <v>496</v>
      </c>
      <c r="C7669" s="170" t="s">
        <v>30774</v>
      </c>
      <c r="D7669" s="170" t="s">
        <v>30775</v>
      </c>
      <c r="E7669" s="168">
        <v>2.650462962962963E-3</v>
      </c>
      <c r="F7669" s="152" t="s">
        <v>499</v>
      </c>
      <c r="H7669" s="152" t="s">
        <v>31</v>
      </c>
      <c r="I7669" s="170" t="s">
        <v>30776</v>
      </c>
      <c r="J7669" s="170" t="s">
        <v>30777</v>
      </c>
      <c r="K7669" s="168">
        <v>3.0092592592592595E-4</v>
      </c>
      <c r="L7669" s="152" t="s">
        <v>493</v>
      </c>
      <c r="N7669" s="152" t="s">
        <v>503</v>
      </c>
      <c r="O7669" s="152">
        <v>35</v>
      </c>
      <c r="P7669" s="152">
        <v>1</v>
      </c>
      <c r="Q7669" s="168">
        <v>9.0972222222222218E-3</v>
      </c>
      <c r="R7669" s="168">
        <v>0</v>
      </c>
      <c r="S7669" s="168">
        <v>9.0972222222222218E-3</v>
      </c>
    </row>
    <row r="7670" spans="1:19">
      <c r="A7670" s="152" t="s">
        <v>3855</v>
      </c>
      <c r="B7670" s="152" t="s">
        <v>536</v>
      </c>
      <c r="C7670" s="170" t="s">
        <v>30778</v>
      </c>
      <c r="D7670" s="170" t="s">
        <v>30779</v>
      </c>
      <c r="E7670" s="168">
        <v>2.9976851851851853E-3</v>
      </c>
      <c r="F7670" s="152" t="s">
        <v>499</v>
      </c>
      <c r="H7670" s="152" t="s">
        <v>31</v>
      </c>
      <c r="I7670" s="170" t="s">
        <v>30780</v>
      </c>
      <c r="J7670" s="170" t="s">
        <v>30781</v>
      </c>
      <c r="K7670" s="168">
        <v>4.6296296296296298E-4</v>
      </c>
      <c r="L7670" s="152" t="s">
        <v>493</v>
      </c>
      <c r="N7670" s="152" t="s">
        <v>528</v>
      </c>
      <c r="O7670" s="152">
        <v>35</v>
      </c>
      <c r="P7670" s="152">
        <v>1</v>
      </c>
      <c r="Q7670" s="168">
        <v>9.2824074074074076E-3</v>
      </c>
      <c r="R7670" s="168">
        <v>5.7870370370370367E-4</v>
      </c>
      <c r="S7670" s="168">
        <v>8.7037037037037031E-3</v>
      </c>
    </row>
    <row r="7671" spans="1:19">
      <c r="A7671" s="152" t="s">
        <v>522</v>
      </c>
      <c r="B7671" s="152" t="s">
        <v>511</v>
      </c>
      <c r="C7671" s="170" t="s">
        <v>30782</v>
      </c>
      <c r="D7671" s="170" t="s">
        <v>30783</v>
      </c>
      <c r="E7671" s="168">
        <v>3.7499999999999999E-3</v>
      </c>
      <c r="F7671" s="152" t="s">
        <v>499</v>
      </c>
      <c r="H7671" s="152" t="s">
        <v>31</v>
      </c>
      <c r="I7671" s="170" t="s">
        <v>30784</v>
      </c>
      <c r="J7671" s="170" t="s">
        <v>30785</v>
      </c>
      <c r="K7671" s="168">
        <v>5.7870370370370367E-4</v>
      </c>
      <c r="L7671" s="152" t="s">
        <v>493</v>
      </c>
      <c r="N7671" s="152" t="s">
        <v>503</v>
      </c>
      <c r="O7671" s="152">
        <v>35</v>
      </c>
      <c r="P7671" s="152">
        <v>1</v>
      </c>
      <c r="Q7671" s="168">
        <v>1.1516203703703704E-2</v>
      </c>
      <c r="R7671" s="168">
        <v>0</v>
      </c>
      <c r="S7671" s="168">
        <v>1.1516203703703704E-2</v>
      </c>
    </row>
    <row r="7672" spans="1:19">
      <c r="A7672" s="152" t="s">
        <v>510</v>
      </c>
      <c r="B7672" s="152" t="s">
        <v>505</v>
      </c>
      <c r="C7672" s="170" t="s">
        <v>30786</v>
      </c>
      <c r="D7672" s="170" t="s">
        <v>30787</v>
      </c>
      <c r="E7672" s="168">
        <v>3.4953703703703705E-3</v>
      </c>
      <c r="F7672" s="152" t="s">
        <v>499</v>
      </c>
      <c r="H7672" s="152" t="s">
        <v>31</v>
      </c>
      <c r="I7672" s="170" t="s">
        <v>30788</v>
      </c>
      <c r="J7672" s="170" t="s">
        <v>30789</v>
      </c>
      <c r="K7672" s="168">
        <v>5.5555555555555556E-4</v>
      </c>
      <c r="L7672" s="152" t="s">
        <v>493</v>
      </c>
      <c r="N7672" s="152" t="s">
        <v>528</v>
      </c>
      <c r="O7672" s="152">
        <v>35</v>
      </c>
      <c r="P7672" s="152">
        <v>1</v>
      </c>
      <c r="Q7672" s="168">
        <v>1.1400462962962963E-2</v>
      </c>
      <c r="R7672" s="168">
        <v>0</v>
      </c>
      <c r="S7672" s="168">
        <v>1.1400462962962963E-2</v>
      </c>
    </row>
    <row r="7673" spans="1:19">
      <c r="A7673" s="152" t="s">
        <v>535</v>
      </c>
      <c r="B7673" s="152" t="s">
        <v>22897</v>
      </c>
      <c r="C7673" s="170" t="s">
        <v>30790</v>
      </c>
      <c r="D7673" s="170" t="s">
        <v>30791</v>
      </c>
      <c r="E7673" s="168">
        <v>1.736111111111111E-3</v>
      </c>
      <c r="F7673" s="152" t="s">
        <v>499</v>
      </c>
      <c r="H7673" s="169" t="s">
        <v>31</v>
      </c>
      <c r="I7673" s="170" t="s">
        <v>30792</v>
      </c>
      <c r="J7673" s="170" t="s">
        <v>30793</v>
      </c>
      <c r="K7673" s="168">
        <v>6.134259259259259E-4</v>
      </c>
      <c r="L7673" s="152" t="s">
        <v>493</v>
      </c>
      <c r="N7673" s="152" t="s">
        <v>503</v>
      </c>
      <c r="O7673" s="152">
        <v>35</v>
      </c>
      <c r="P7673" s="152">
        <v>1</v>
      </c>
      <c r="Q7673" s="168">
        <v>7.5925925925925926E-3</v>
      </c>
      <c r="R7673" s="168">
        <v>0</v>
      </c>
      <c r="S7673" s="168">
        <v>7.5925925925925926E-3</v>
      </c>
    </row>
    <row r="7674" spans="1:19">
      <c r="A7674" s="152" t="s">
        <v>4674</v>
      </c>
      <c r="B7674" s="152" t="s">
        <v>530</v>
      </c>
      <c r="C7674" s="170" t="s">
        <v>30794</v>
      </c>
      <c r="D7674" s="170" t="s">
        <v>30795</v>
      </c>
      <c r="E7674" s="168">
        <v>1.8634259259259259E-3</v>
      </c>
      <c r="F7674" s="152" t="s">
        <v>499</v>
      </c>
      <c r="H7674" s="152" t="s">
        <v>31</v>
      </c>
      <c r="I7674" s="170" t="s">
        <v>30796</v>
      </c>
      <c r="J7674" s="170" t="s">
        <v>30797</v>
      </c>
      <c r="K7674" s="168">
        <v>5.5555555555555556E-4</v>
      </c>
      <c r="L7674" s="152" t="s">
        <v>493</v>
      </c>
      <c r="N7674" s="152" t="s">
        <v>503</v>
      </c>
      <c r="O7674" s="152">
        <v>35</v>
      </c>
      <c r="P7674" s="152">
        <v>1</v>
      </c>
      <c r="Q7674" s="168">
        <v>8.8310185185185193E-3</v>
      </c>
      <c r="R7674" s="168">
        <v>0</v>
      </c>
      <c r="S7674" s="168">
        <v>8.8310185185185193E-3</v>
      </c>
    </row>
    <row r="7675" spans="1:19">
      <c r="A7675" s="152" t="s">
        <v>495</v>
      </c>
      <c r="B7675" s="152" t="s">
        <v>496</v>
      </c>
      <c r="C7675" s="170" t="s">
        <v>30798</v>
      </c>
      <c r="D7675" s="170" t="s">
        <v>30799</v>
      </c>
      <c r="E7675" s="168">
        <v>1.8865740740740742E-3</v>
      </c>
      <c r="F7675" s="152" t="s">
        <v>499</v>
      </c>
      <c r="H7675" s="152" t="s">
        <v>31</v>
      </c>
      <c r="I7675" s="170" t="s">
        <v>30800</v>
      </c>
      <c r="J7675" s="170" t="s">
        <v>30801</v>
      </c>
      <c r="K7675" s="168">
        <v>1.7361111111111112E-4</v>
      </c>
      <c r="L7675" s="152" t="s">
        <v>493</v>
      </c>
      <c r="N7675" s="152" t="s">
        <v>528</v>
      </c>
      <c r="O7675" s="152">
        <v>35</v>
      </c>
      <c r="P7675" s="152">
        <v>1</v>
      </c>
      <c r="Q7675" s="168">
        <v>8.2523148148148148E-3</v>
      </c>
      <c r="R7675" s="168">
        <v>0</v>
      </c>
      <c r="S7675" s="168">
        <v>8.2523148148148148E-3</v>
      </c>
    </row>
    <row r="7676" spans="1:19">
      <c r="A7676" s="152" t="s">
        <v>3855</v>
      </c>
      <c r="B7676" s="152" t="s">
        <v>536</v>
      </c>
      <c r="C7676" s="170" t="s">
        <v>30802</v>
      </c>
      <c r="D7676" s="170" t="s">
        <v>30803</v>
      </c>
      <c r="E7676" s="168">
        <v>1.2037037037037038E-3</v>
      </c>
      <c r="F7676" s="152" t="s">
        <v>499</v>
      </c>
      <c r="H7676" s="152" t="s">
        <v>31</v>
      </c>
      <c r="I7676" s="170" t="s">
        <v>30804</v>
      </c>
      <c r="J7676" s="170" t="s">
        <v>30805</v>
      </c>
      <c r="K7676" s="168">
        <v>5.0925925925925921E-4</v>
      </c>
      <c r="L7676" s="152" t="s">
        <v>493</v>
      </c>
      <c r="N7676" s="152" t="s">
        <v>503</v>
      </c>
      <c r="O7676" s="152">
        <v>35</v>
      </c>
      <c r="P7676" s="152">
        <v>1</v>
      </c>
      <c r="Q7676" s="168">
        <v>7.3263888888888892E-3</v>
      </c>
      <c r="R7676" s="168">
        <v>7.407407407407407E-4</v>
      </c>
      <c r="S7676" s="168">
        <v>6.5856481481481478E-3</v>
      </c>
    </row>
    <row r="7677" spans="1:19">
      <c r="A7677" s="152" t="s">
        <v>522</v>
      </c>
      <c r="B7677" s="152" t="s">
        <v>1064</v>
      </c>
      <c r="C7677" s="170" t="s">
        <v>30806</v>
      </c>
      <c r="D7677" s="170" t="s">
        <v>30807</v>
      </c>
      <c r="E7677" s="168">
        <v>1.5972222222222223E-3</v>
      </c>
      <c r="F7677" s="152" t="s">
        <v>499</v>
      </c>
      <c r="H7677" s="152" t="s">
        <v>61</v>
      </c>
      <c r="I7677" s="170" t="s">
        <v>30808</v>
      </c>
      <c r="J7677" s="170" t="s">
        <v>30809</v>
      </c>
      <c r="K7677" s="168">
        <v>5.6712962962962967E-4</v>
      </c>
      <c r="L7677" s="152" t="s">
        <v>493</v>
      </c>
      <c r="N7677" s="152" t="s">
        <v>528</v>
      </c>
      <c r="O7677" s="152">
        <v>35</v>
      </c>
      <c r="P7677" s="152">
        <v>1</v>
      </c>
      <c r="Q7677" s="168">
        <v>7.7314814814814815E-3</v>
      </c>
      <c r="R7677" s="168">
        <v>0</v>
      </c>
      <c r="S7677" s="168">
        <v>7.7314814814814815E-3</v>
      </c>
    </row>
    <row r="7678" spans="1:19">
      <c r="A7678" s="152" t="s">
        <v>4674</v>
      </c>
      <c r="B7678" s="152" t="s">
        <v>22383</v>
      </c>
      <c r="C7678" s="170" t="s">
        <v>30810</v>
      </c>
      <c r="D7678" s="170" t="s">
        <v>30811</v>
      </c>
      <c r="E7678" s="168">
        <v>1.6550925925925926E-3</v>
      </c>
      <c r="F7678" s="152" t="s">
        <v>499</v>
      </c>
      <c r="H7678" s="152" t="s">
        <v>39</v>
      </c>
      <c r="I7678" s="170" t="s">
        <v>30812</v>
      </c>
      <c r="J7678" s="170" t="s">
        <v>30813</v>
      </c>
      <c r="K7678" s="168">
        <v>5.7870370370370367E-4</v>
      </c>
      <c r="L7678" s="152" t="s">
        <v>28046</v>
      </c>
      <c r="N7678" s="152" t="s">
        <v>503</v>
      </c>
      <c r="O7678" s="152">
        <v>35</v>
      </c>
      <c r="P7678" s="152">
        <v>1</v>
      </c>
      <c r="Q7678" s="168">
        <v>7.9745370370370369E-3</v>
      </c>
      <c r="R7678" s="168">
        <v>0</v>
      </c>
      <c r="S7678" s="168">
        <v>7.9745370370370369E-3</v>
      </c>
    </row>
    <row r="7679" spans="1:19">
      <c r="A7679" s="152" t="s">
        <v>495</v>
      </c>
      <c r="B7679" s="152" t="s">
        <v>1059</v>
      </c>
      <c r="C7679" s="170" t="s">
        <v>30814</v>
      </c>
      <c r="D7679" s="170" t="s">
        <v>30815</v>
      </c>
      <c r="E7679" s="168">
        <v>2.4652777777777776E-3</v>
      </c>
      <c r="F7679" s="152" t="s">
        <v>499</v>
      </c>
      <c r="H7679" s="152" t="s">
        <v>61</v>
      </c>
      <c r="I7679" s="170" t="s">
        <v>30816</v>
      </c>
      <c r="J7679" s="170" t="s">
        <v>30817</v>
      </c>
      <c r="K7679" s="168">
        <v>3.5879629629629629E-4</v>
      </c>
      <c r="L7679" s="152" t="s">
        <v>493</v>
      </c>
      <c r="N7679" s="152" t="s">
        <v>528</v>
      </c>
      <c r="O7679" s="152">
        <v>35</v>
      </c>
      <c r="P7679" s="152">
        <v>1</v>
      </c>
      <c r="Q7679" s="168">
        <v>9.571759259259259E-3</v>
      </c>
      <c r="R7679" s="168">
        <v>0</v>
      </c>
      <c r="S7679" s="168">
        <v>9.571759259259259E-3</v>
      </c>
    </row>
    <row r="7680" spans="1:19">
      <c r="A7680" s="152" t="s">
        <v>529</v>
      </c>
      <c r="B7680" s="152" t="s">
        <v>4454</v>
      </c>
      <c r="C7680" s="170" t="s">
        <v>30818</v>
      </c>
      <c r="D7680" s="170" t="s">
        <v>30819</v>
      </c>
      <c r="E7680" s="168">
        <v>8.472222222222223E-3</v>
      </c>
      <c r="F7680" s="152" t="s">
        <v>499</v>
      </c>
      <c r="H7680" s="152" t="s">
        <v>39</v>
      </c>
      <c r="I7680" s="170" t="s">
        <v>30820</v>
      </c>
      <c r="J7680" s="170" t="s">
        <v>30821</v>
      </c>
      <c r="K7680" s="168">
        <v>3.1250000000000001E-4</v>
      </c>
      <c r="L7680" s="152" t="s">
        <v>28046</v>
      </c>
      <c r="N7680" s="152" t="s">
        <v>503</v>
      </c>
      <c r="O7680" s="152">
        <v>35</v>
      </c>
      <c r="P7680" s="152">
        <v>1</v>
      </c>
      <c r="Q7680" s="168">
        <v>1.4699074074074074E-2</v>
      </c>
      <c r="R7680" s="168">
        <v>0</v>
      </c>
      <c r="S7680" s="168">
        <v>1.4699074074074074E-2</v>
      </c>
    </row>
    <row r="7681" spans="1:19">
      <c r="A7681" s="152" t="s">
        <v>485</v>
      </c>
      <c r="B7681" s="152" t="s">
        <v>1069</v>
      </c>
      <c r="C7681" s="170" t="s">
        <v>30822</v>
      </c>
      <c r="D7681" s="170" t="s">
        <v>30823</v>
      </c>
      <c r="E7681" s="168">
        <v>3.7152777777777778E-3</v>
      </c>
      <c r="F7681" s="152" t="s">
        <v>499</v>
      </c>
      <c r="H7681" s="152" t="s">
        <v>61</v>
      </c>
      <c r="I7681" s="170" t="s">
        <v>30824</v>
      </c>
      <c r="J7681" s="170" t="s">
        <v>30825</v>
      </c>
      <c r="K7681" s="168">
        <v>4.9768518518518521E-4</v>
      </c>
      <c r="L7681" s="152" t="s">
        <v>493</v>
      </c>
      <c r="N7681" s="152" t="s">
        <v>528</v>
      </c>
      <c r="O7681" s="152">
        <v>35</v>
      </c>
      <c r="P7681" s="152">
        <v>1</v>
      </c>
      <c r="Q7681" s="168">
        <v>9.9537037037037042E-3</v>
      </c>
      <c r="R7681" s="168">
        <v>0</v>
      </c>
      <c r="S7681" s="168">
        <v>9.9537037037037042E-3</v>
      </c>
    </row>
    <row r="7682" spans="1:19">
      <c r="A7682" s="152" t="s">
        <v>510</v>
      </c>
      <c r="B7682" s="152" t="s">
        <v>6115</v>
      </c>
      <c r="C7682" s="170" t="s">
        <v>30826</v>
      </c>
      <c r="D7682" s="170" t="s">
        <v>30827</v>
      </c>
      <c r="E7682" s="168">
        <v>5.0462962962962961E-3</v>
      </c>
      <c r="F7682" s="152" t="s">
        <v>499</v>
      </c>
      <c r="H7682" s="152" t="s">
        <v>61</v>
      </c>
      <c r="I7682" s="170" t="s">
        <v>30828</v>
      </c>
      <c r="J7682" s="170" t="s">
        <v>30829</v>
      </c>
      <c r="K7682" s="168">
        <v>8.1018518518518516E-4</v>
      </c>
      <c r="L7682" s="152" t="s">
        <v>493</v>
      </c>
      <c r="N7682" s="152" t="s">
        <v>528</v>
      </c>
      <c r="O7682" s="152">
        <v>35</v>
      </c>
      <c r="P7682" s="152">
        <v>1</v>
      </c>
      <c r="Q7682" s="168">
        <v>1.2222222222222223E-2</v>
      </c>
      <c r="R7682" s="168">
        <v>0</v>
      </c>
      <c r="S7682" s="168">
        <v>1.2222222222222223E-2</v>
      </c>
    </row>
    <row r="7683" spans="1:19">
      <c r="A7683" s="152" t="s">
        <v>3855</v>
      </c>
      <c r="B7683" s="152" t="s">
        <v>536</v>
      </c>
      <c r="C7683" s="170" t="s">
        <v>30830</v>
      </c>
      <c r="D7683" s="170" t="s">
        <v>30831</v>
      </c>
      <c r="E7683" s="168">
        <v>1.5046296296296296E-3</v>
      </c>
      <c r="F7683" s="152" t="s">
        <v>499</v>
      </c>
      <c r="H7683" s="152" t="s">
        <v>31</v>
      </c>
      <c r="I7683" s="170" t="s">
        <v>30832</v>
      </c>
      <c r="K7683" s="168">
        <v>0</v>
      </c>
      <c r="L7683" s="152" t="s">
        <v>493</v>
      </c>
      <c r="N7683" s="152" t="s">
        <v>503</v>
      </c>
      <c r="O7683" s="152">
        <v>35</v>
      </c>
      <c r="P7683" s="152">
        <v>1</v>
      </c>
      <c r="Q7683" s="168">
        <v>0</v>
      </c>
      <c r="R7683" s="168">
        <v>0</v>
      </c>
      <c r="S7683" s="168">
        <v>0</v>
      </c>
    </row>
    <row r="7684" spans="1:19">
      <c r="A7684" s="152" t="s">
        <v>4674</v>
      </c>
      <c r="B7684" s="152" t="s">
        <v>22383</v>
      </c>
      <c r="C7684" s="170" t="s">
        <v>30833</v>
      </c>
      <c r="D7684" s="170" t="s">
        <v>30834</v>
      </c>
      <c r="E7684" s="168">
        <v>1.5856481481481481E-3</v>
      </c>
      <c r="F7684" s="152" t="s">
        <v>499</v>
      </c>
      <c r="H7684" s="152" t="s">
        <v>39</v>
      </c>
      <c r="I7684" s="170" t="s">
        <v>30835</v>
      </c>
      <c r="J7684" s="170" t="s">
        <v>30836</v>
      </c>
      <c r="K7684" s="168">
        <v>1.2037037037037038E-3</v>
      </c>
      <c r="L7684" s="152" t="s">
        <v>28046</v>
      </c>
      <c r="N7684" s="152" t="s">
        <v>503</v>
      </c>
      <c r="O7684" s="152">
        <v>35</v>
      </c>
      <c r="P7684" s="152">
        <v>1</v>
      </c>
      <c r="Q7684" s="168">
        <v>9.0277777777777769E-3</v>
      </c>
      <c r="R7684" s="168">
        <v>0</v>
      </c>
      <c r="S7684" s="168">
        <v>9.0277777777777769E-3</v>
      </c>
    </row>
    <row r="7685" spans="1:19">
      <c r="A7685" s="152" t="s">
        <v>522</v>
      </c>
      <c r="B7685" s="152" t="s">
        <v>1064</v>
      </c>
      <c r="C7685" s="170" t="s">
        <v>30837</v>
      </c>
      <c r="D7685" s="170" t="s">
        <v>30838</v>
      </c>
      <c r="E7685" s="168">
        <v>4.7916666666666663E-3</v>
      </c>
      <c r="F7685" s="152" t="s">
        <v>499</v>
      </c>
      <c r="H7685" s="152" t="s">
        <v>61</v>
      </c>
      <c r="I7685" s="170" t="s">
        <v>30839</v>
      </c>
      <c r="J7685" s="170" t="s">
        <v>30840</v>
      </c>
      <c r="K7685" s="168">
        <v>1.1805555555555556E-3</v>
      </c>
      <c r="L7685" s="152" t="s">
        <v>493</v>
      </c>
      <c r="N7685" s="152" t="s">
        <v>528</v>
      </c>
      <c r="O7685" s="152">
        <v>35</v>
      </c>
      <c r="P7685" s="152">
        <v>1</v>
      </c>
      <c r="Q7685" s="168">
        <v>1.1516203703703704E-2</v>
      </c>
      <c r="R7685" s="168">
        <v>0</v>
      </c>
      <c r="S7685" s="168">
        <v>1.1516203703703704E-2</v>
      </c>
    </row>
    <row r="7686" spans="1:19">
      <c r="A7686" s="152" t="s">
        <v>495</v>
      </c>
      <c r="B7686" s="152" t="s">
        <v>1059</v>
      </c>
      <c r="C7686" s="170" t="s">
        <v>30841</v>
      </c>
      <c r="D7686" s="170" t="s">
        <v>30842</v>
      </c>
      <c r="E7686" s="168">
        <v>1.6782407407407408E-3</v>
      </c>
      <c r="F7686" s="152" t="s">
        <v>499</v>
      </c>
      <c r="H7686" s="152" t="s">
        <v>61</v>
      </c>
      <c r="I7686" s="170" t="s">
        <v>30843</v>
      </c>
      <c r="J7686" s="170" t="s">
        <v>30844</v>
      </c>
      <c r="K7686" s="168">
        <v>2.8935185185185184E-4</v>
      </c>
      <c r="L7686" s="152" t="s">
        <v>493</v>
      </c>
      <c r="N7686" s="152" t="s">
        <v>503</v>
      </c>
      <c r="O7686" s="152">
        <v>35</v>
      </c>
      <c r="P7686" s="152">
        <v>1</v>
      </c>
      <c r="Q7686" s="168">
        <v>7.9629629629629634E-3</v>
      </c>
      <c r="R7686" s="168">
        <v>0</v>
      </c>
      <c r="S7686" s="168">
        <v>7.9629629629629634E-3</v>
      </c>
    </row>
    <row r="7687" spans="1:19">
      <c r="A7687" s="152" t="s">
        <v>529</v>
      </c>
      <c r="B7687" s="152" t="s">
        <v>4454</v>
      </c>
      <c r="C7687" s="170" t="s">
        <v>30845</v>
      </c>
      <c r="D7687" s="170" t="s">
        <v>30846</v>
      </c>
      <c r="E7687" s="168">
        <v>5.2314814814814811E-3</v>
      </c>
      <c r="F7687" s="152" t="s">
        <v>499</v>
      </c>
      <c r="H7687" s="169" t="s">
        <v>39</v>
      </c>
      <c r="I7687" s="170" t="s">
        <v>30847</v>
      </c>
      <c r="J7687" s="170" t="s">
        <v>30848</v>
      </c>
      <c r="K7687" s="168">
        <v>5.6712962962962967E-4</v>
      </c>
      <c r="L7687" s="152" t="s">
        <v>28046</v>
      </c>
      <c r="N7687" s="152" t="s">
        <v>503</v>
      </c>
      <c r="O7687" s="152">
        <v>35</v>
      </c>
      <c r="P7687" s="152">
        <v>1</v>
      </c>
      <c r="Q7687" s="168">
        <v>1.2731481481481481E-2</v>
      </c>
      <c r="R7687" s="168">
        <v>0</v>
      </c>
      <c r="S7687" s="168">
        <v>1.2731481481481481E-2</v>
      </c>
    </row>
    <row r="7688" spans="1:19">
      <c r="A7688" s="152" t="s">
        <v>4674</v>
      </c>
      <c r="B7688" s="152" t="s">
        <v>22383</v>
      </c>
      <c r="C7688" s="170" t="s">
        <v>30849</v>
      </c>
      <c r="D7688" s="170" t="s">
        <v>30850</v>
      </c>
      <c r="E7688" s="168">
        <v>4.2708333333333331E-3</v>
      </c>
      <c r="F7688" s="152" t="s">
        <v>499</v>
      </c>
      <c r="H7688" s="152" t="s">
        <v>61</v>
      </c>
      <c r="I7688" s="170" t="s">
        <v>30851</v>
      </c>
      <c r="J7688" s="170" t="s">
        <v>30852</v>
      </c>
      <c r="K7688" s="168">
        <v>5.4398148148148144E-4</v>
      </c>
      <c r="L7688" s="152" t="s">
        <v>493</v>
      </c>
      <c r="N7688" s="152" t="s">
        <v>528</v>
      </c>
      <c r="O7688" s="152">
        <v>35</v>
      </c>
      <c r="P7688" s="152">
        <v>1</v>
      </c>
      <c r="Q7688" s="168">
        <v>9.6990740740740735E-3</v>
      </c>
      <c r="R7688" s="168">
        <v>0</v>
      </c>
      <c r="S7688" s="168">
        <v>9.6990740740740735E-3</v>
      </c>
    </row>
    <row r="7689" spans="1:19">
      <c r="A7689" s="152" t="s">
        <v>3855</v>
      </c>
      <c r="B7689" s="152" t="s">
        <v>3884</v>
      </c>
      <c r="C7689" s="170" t="s">
        <v>30853</v>
      </c>
      <c r="D7689" s="170" t="s">
        <v>30854</v>
      </c>
      <c r="E7689" s="168">
        <v>1.724537037037037E-3</v>
      </c>
      <c r="F7689" s="152" t="s">
        <v>499</v>
      </c>
      <c r="H7689" s="152" t="s">
        <v>61</v>
      </c>
      <c r="I7689" s="170" t="s">
        <v>30855</v>
      </c>
      <c r="J7689" s="170" t="s">
        <v>30856</v>
      </c>
      <c r="K7689" s="168">
        <v>7.407407407407407E-4</v>
      </c>
      <c r="L7689" s="152" t="s">
        <v>493</v>
      </c>
      <c r="N7689" s="152" t="s">
        <v>528</v>
      </c>
      <c r="O7689" s="152">
        <v>35</v>
      </c>
      <c r="P7689" s="152">
        <v>1</v>
      </c>
      <c r="Q7689" s="168">
        <v>7.7314814814814815E-3</v>
      </c>
      <c r="R7689" s="168">
        <v>0</v>
      </c>
      <c r="S7689" s="168">
        <v>7.7314814814814815E-3</v>
      </c>
    </row>
    <row r="7690" spans="1:19">
      <c r="A7690" s="152" t="s">
        <v>485</v>
      </c>
      <c r="B7690" s="152" t="s">
        <v>1069</v>
      </c>
      <c r="C7690" s="170" t="s">
        <v>30857</v>
      </c>
      <c r="D7690" s="170" t="s">
        <v>30858</v>
      </c>
      <c r="E7690" s="168">
        <v>1.5856481481481481E-3</v>
      </c>
      <c r="F7690" s="152" t="s">
        <v>499</v>
      </c>
      <c r="H7690" s="152" t="s">
        <v>61</v>
      </c>
      <c r="I7690" s="170" t="s">
        <v>30859</v>
      </c>
      <c r="J7690" s="170" t="s">
        <v>30860</v>
      </c>
      <c r="K7690" s="168">
        <v>5.7870370370370367E-4</v>
      </c>
      <c r="L7690" s="152" t="s">
        <v>493</v>
      </c>
      <c r="N7690" s="152" t="s">
        <v>503</v>
      </c>
      <c r="O7690" s="152">
        <v>35</v>
      </c>
      <c r="P7690" s="152">
        <v>1</v>
      </c>
      <c r="Q7690" s="168">
        <v>7.9282407407407409E-3</v>
      </c>
      <c r="R7690" s="168">
        <v>0</v>
      </c>
      <c r="S7690" s="168">
        <v>7.9282407407407409E-3</v>
      </c>
    </row>
    <row r="7691" spans="1:19">
      <c r="A7691" s="152" t="s">
        <v>510</v>
      </c>
      <c r="B7691" s="152" t="s">
        <v>6115</v>
      </c>
      <c r="C7691" s="170" t="s">
        <v>30861</v>
      </c>
      <c r="D7691" s="170" t="s">
        <v>30862</v>
      </c>
      <c r="E7691" s="168">
        <v>3.3796296296296296E-3</v>
      </c>
      <c r="F7691" s="152" t="s">
        <v>499</v>
      </c>
      <c r="H7691" s="152" t="s">
        <v>61</v>
      </c>
      <c r="I7691" s="170" t="s">
        <v>30863</v>
      </c>
      <c r="J7691" s="170" t="s">
        <v>30864</v>
      </c>
      <c r="K7691" s="168">
        <v>6.2500000000000001E-4</v>
      </c>
      <c r="L7691" s="152" t="s">
        <v>493</v>
      </c>
      <c r="N7691" s="152" t="s">
        <v>528</v>
      </c>
      <c r="O7691" s="152">
        <v>35</v>
      </c>
      <c r="P7691" s="152">
        <v>1</v>
      </c>
      <c r="Q7691" s="168">
        <v>1.1608796296296296E-2</v>
      </c>
      <c r="R7691" s="168">
        <v>0</v>
      </c>
      <c r="S7691" s="168">
        <v>1.1608796296296296E-2</v>
      </c>
    </row>
    <row r="7692" spans="1:19">
      <c r="A7692" s="152" t="s">
        <v>522</v>
      </c>
      <c r="B7692" s="152" t="s">
        <v>1064</v>
      </c>
      <c r="C7692" s="170" t="s">
        <v>30865</v>
      </c>
      <c r="D7692" s="170" t="s">
        <v>30862</v>
      </c>
      <c r="E7692" s="168">
        <v>1.4351851851851852E-3</v>
      </c>
      <c r="F7692" s="152" t="s">
        <v>499</v>
      </c>
      <c r="H7692" s="152" t="s">
        <v>61</v>
      </c>
      <c r="I7692" s="170" t="s">
        <v>30866</v>
      </c>
      <c r="J7692" s="170" t="s">
        <v>30867</v>
      </c>
      <c r="K7692" s="168">
        <v>6.134259259259259E-4</v>
      </c>
      <c r="L7692" s="152" t="s">
        <v>493</v>
      </c>
      <c r="N7692" s="152" t="s">
        <v>503</v>
      </c>
      <c r="O7692" s="152">
        <v>35</v>
      </c>
      <c r="P7692" s="152">
        <v>1</v>
      </c>
      <c r="Q7692" s="168">
        <v>8.5069444444444437E-3</v>
      </c>
      <c r="R7692" s="168">
        <v>0</v>
      </c>
      <c r="S7692" s="168">
        <v>8.5069444444444437E-3</v>
      </c>
    </row>
    <row r="7693" spans="1:19">
      <c r="A7693" s="152" t="s">
        <v>495</v>
      </c>
      <c r="B7693" s="152" t="s">
        <v>1059</v>
      </c>
      <c r="C7693" s="170" t="s">
        <v>30868</v>
      </c>
      <c r="D7693" s="170" t="s">
        <v>30869</v>
      </c>
      <c r="E7693" s="168">
        <v>3.1712962962962962E-3</v>
      </c>
      <c r="F7693" s="152" t="s">
        <v>499</v>
      </c>
      <c r="H7693" s="152" t="s">
        <v>61</v>
      </c>
      <c r="I7693" s="170" t="s">
        <v>30870</v>
      </c>
      <c r="J7693" s="170" t="s">
        <v>30871</v>
      </c>
      <c r="K7693" s="168">
        <v>2.4305555555555555E-4</v>
      </c>
      <c r="L7693" s="152" t="s">
        <v>493</v>
      </c>
      <c r="N7693" s="152" t="s">
        <v>528</v>
      </c>
      <c r="O7693" s="152">
        <v>35</v>
      </c>
      <c r="P7693" s="152">
        <v>1</v>
      </c>
      <c r="Q7693" s="168">
        <v>9.6296296296296303E-3</v>
      </c>
      <c r="R7693" s="168">
        <v>0</v>
      </c>
      <c r="S7693" s="168">
        <v>9.6296296296296303E-3</v>
      </c>
    </row>
    <row r="7694" spans="1:19">
      <c r="A7694" s="152" t="s">
        <v>529</v>
      </c>
      <c r="B7694" s="152" t="s">
        <v>4454</v>
      </c>
      <c r="C7694" s="170" t="s">
        <v>30872</v>
      </c>
      <c r="D7694" s="170" t="s">
        <v>30873</v>
      </c>
      <c r="E7694" s="168">
        <v>6.8171296296296296E-3</v>
      </c>
      <c r="F7694" s="152" t="s">
        <v>499</v>
      </c>
      <c r="H7694" s="169" t="s">
        <v>31</v>
      </c>
      <c r="I7694" s="170" t="s">
        <v>30874</v>
      </c>
      <c r="J7694" s="170" t="s">
        <v>30875</v>
      </c>
      <c r="K7694" s="168">
        <v>3.2407407407407406E-4</v>
      </c>
      <c r="L7694" s="152" t="s">
        <v>493</v>
      </c>
      <c r="N7694" s="152" t="s">
        <v>503</v>
      </c>
      <c r="O7694" s="152">
        <v>35</v>
      </c>
      <c r="P7694" s="152">
        <v>1</v>
      </c>
      <c r="Q7694" s="168">
        <v>1.4861111111111111E-2</v>
      </c>
      <c r="R7694" s="168">
        <v>0</v>
      </c>
      <c r="S7694" s="168">
        <v>1.4861111111111111E-2</v>
      </c>
    </row>
    <row r="7695" spans="1:19">
      <c r="A7695" s="152" t="s">
        <v>4674</v>
      </c>
      <c r="B7695" s="152" t="s">
        <v>22383</v>
      </c>
      <c r="C7695" s="170" t="s">
        <v>30876</v>
      </c>
      <c r="D7695" s="170" t="s">
        <v>30870</v>
      </c>
      <c r="E7695" s="168">
        <v>2.5231481481481481E-3</v>
      </c>
      <c r="F7695" s="152" t="s">
        <v>499</v>
      </c>
      <c r="H7695" s="152" t="s">
        <v>61</v>
      </c>
      <c r="I7695" s="170" t="s">
        <v>30877</v>
      </c>
      <c r="J7695" s="170" t="s">
        <v>30878</v>
      </c>
      <c r="K7695" s="168">
        <v>7.7546296296296293E-4</v>
      </c>
      <c r="L7695" s="152" t="s">
        <v>493</v>
      </c>
      <c r="N7695" s="152" t="s">
        <v>528</v>
      </c>
      <c r="O7695" s="152">
        <v>35</v>
      </c>
      <c r="P7695" s="152">
        <v>1</v>
      </c>
      <c r="Q7695" s="168">
        <v>8.1250000000000003E-3</v>
      </c>
      <c r="R7695" s="168">
        <v>0</v>
      </c>
      <c r="S7695" s="168">
        <v>8.1250000000000003E-3</v>
      </c>
    </row>
    <row r="7696" spans="1:19">
      <c r="A7696" s="152" t="s">
        <v>485</v>
      </c>
      <c r="B7696" s="152" t="s">
        <v>1069</v>
      </c>
      <c r="C7696" s="170" t="s">
        <v>30879</v>
      </c>
      <c r="D7696" s="170" t="s">
        <v>30880</v>
      </c>
      <c r="E7696" s="168">
        <v>1.1805555555555556E-3</v>
      </c>
      <c r="F7696" s="152" t="s">
        <v>499</v>
      </c>
      <c r="H7696" s="152" t="s">
        <v>31</v>
      </c>
      <c r="I7696" s="170" t="s">
        <v>30881</v>
      </c>
      <c r="J7696" s="170" t="s">
        <v>30882</v>
      </c>
      <c r="K7696" s="168">
        <v>4.5138888888888887E-4</v>
      </c>
      <c r="L7696" s="152" t="s">
        <v>493</v>
      </c>
      <c r="N7696" s="152" t="s">
        <v>503</v>
      </c>
      <c r="O7696" s="152">
        <v>35</v>
      </c>
      <c r="P7696" s="152">
        <v>1</v>
      </c>
      <c r="Q7696" s="168">
        <v>9.1550925925925931E-3</v>
      </c>
      <c r="R7696" s="168">
        <v>0</v>
      </c>
      <c r="S7696" s="168">
        <v>9.1550925925925931E-3</v>
      </c>
    </row>
    <row r="7697" spans="1:19">
      <c r="A7697" s="152" t="s">
        <v>3855</v>
      </c>
      <c r="B7697" s="152" t="s">
        <v>3884</v>
      </c>
      <c r="C7697" s="170" t="s">
        <v>30883</v>
      </c>
      <c r="D7697" s="170" t="s">
        <v>30884</v>
      </c>
      <c r="E7697" s="168">
        <v>2.3379629629629631E-3</v>
      </c>
      <c r="F7697" s="152" t="s">
        <v>499</v>
      </c>
      <c r="H7697" s="152" t="s">
        <v>61</v>
      </c>
      <c r="I7697" s="170" t="s">
        <v>30885</v>
      </c>
      <c r="J7697" s="170" t="s">
        <v>30886</v>
      </c>
      <c r="K7697" s="168">
        <v>3.8194444444444446E-4</v>
      </c>
      <c r="L7697" s="152" t="s">
        <v>493</v>
      </c>
      <c r="N7697" s="152" t="s">
        <v>528</v>
      </c>
      <c r="O7697" s="152">
        <v>35</v>
      </c>
      <c r="P7697" s="152">
        <v>1</v>
      </c>
      <c r="Q7697" s="168">
        <v>8.2638888888888883E-3</v>
      </c>
      <c r="R7697" s="168">
        <v>0</v>
      </c>
      <c r="S7697" s="168">
        <v>8.2638888888888883E-3</v>
      </c>
    </row>
    <row r="7698" spans="1:19">
      <c r="A7698" s="152" t="s">
        <v>522</v>
      </c>
      <c r="B7698" s="152" t="s">
        <v>1064</v>
      </c>
      <c r="C7698" s="170" t="s">
        <v>30887</v>
      </c>
      <c r="D7698" s="170" t="s">
        <v>30888</v>
      </c>
      <c r="E7698" s="168">
        <v>1.6319444444444445E-3</v>
      </c>
      <c r="F7698" s="152" t="s">
        <v>499</v>
      </c>
      <c r="H7698" s="152" t="s">
        <v>31</v>
      </c>
      <c r="I7698" s="170" t="s">
        <v>30889</v>
      </c>
      <c r="J7698" s="170" t="s">
        <v>30890</v>
      </c>
      <c r="K7698" s="168">
        <v>3.8194444444444446E-4</v>
      </c>
      <c r="L7698" s="152" t="s">
        <v>493</v>
      </c>
      <c r="N7698" s="152" t="s">
        <v>503</v>
      </c>
      <c r="O7698" s="152">
        <v>35</v>
      </c>
      <c r="P7698" s="152">
        <v>1</v>
      </c>
      <c r="Q7698" s="168">
        <v>7.858796296296296E-3</v>
      </c>
      <c r="R7698" s="168">
        <v>0</v>
      </c>
      <c r="S7698" s="168">
        <v>7.858796296296296E-3</v>
      </c>
    </row>
    <row r="7699" spans="1:19">
      <c r="A7699" s="152" t="s">
        <v>495</v>
      </c>
      <c r="B7699" s="152" t="s">
        <v>1059</v>
      </c>
      <c r="C7699" s="170" t="s">
        <v>30891</v>
      </c>
      <c r="D7699" s="170" t="s">
        <v>30892</v>
      </c>
      <c r="E7699" s="168">
        <v>1.0462962962962962E-2</v>
      </c>
      <c r="F7699" s="152" t="s">
        <v>499</v>
      </c>
      <c r="H7699" s="152" t="s">
        <v>61</v>
      </c>
      <c r="I7699" s="170" t="s">
        <v>30893</v>
      </c>
      <c r="J7699" s="170" t="s">
        <v>30894</v>
      </c>
      <c r="K7699" s="168">
        <v>3.8194444444444446E-4</v>
      </c>
      <c r="L7699" s="152" t="s">
        <v>493</v>
      </c>
      <c r="N7699" s="152" t="s">
        <v>895</v>
      </c>
      <c r="O7699" s="152">
        <v>35</v>
      </c>
      <c r="P7699" s="152">
        <v>1</v>
      </c>
      <c r="Q7699" s="168">
        <v>1.923611111111111E-2</v>
      </c>
      <c r="R7699" s="168">
        <v>1.5277777777777779E-3</v>
      </c>
      <c r="S7699" s="168">
        <v>1.7708333333333333E-2</v>
      </c>
    </row>
    <row r="7700" spans="1:19">
      <c r="A7700" s="152" t="s">
        <v>510</v>
      </c>
      <c r="B7700" s="152" t="s">
        <v>6115</v>
      </c>
      <c r="C7700" s="170" t="s">
        <v>30895</v>
      </c>
      <c r="D7700" s="170" t="s">
        <v>30896</v>
      </c>
      <c r="E7700" s="168">
        <v>3.0092592592592593E-3</v>
      </c>
      <c r="F7700" s="152" t="s">
        <v>499</v>
      </c>
      <c r="H7700" s="152" t="s">
        <v>61</v>
      </c>
      <c r="I7700" s="170" t="s">
        <v>30897</v>
      </c>
      <c r="J7700" s="170" t="s">
        <v>30898</v>
      </c>
      <c r="K7700" s="168">
        <v>7.8703703703703705E-4</v>
      </c>
      <c r="L7700" s="152" t="s">
        <v>493</v>
      </c>
      <c r="N7700" s="152" t="s">
        <v>528</v>
      </c>
      <c r="O7700" s="152">
        <v>35</v>
      </c>
      <c r="P7700" s="152">
        <v>1</v>
      </c>
      <c r="Q7700" s="168">
        <v>8.5995370370370375E-3</v>
      </c>
      <c r="R7700" s="168">
        <v>0</v>
      </c>
      <c r="S7700" s="168">
        <v>8.5995370370370375E-3</v>
      </c>
    </row>
    <row r="7701" spans="1:19">
      <c r="A7701" s="152" t="s">
        <v>4674</v>
      </c>
      <c r="B7701" s="152" t="s">
        <v>22383</v>
      </c>
      <c r="C7701" s="170" t="s">
        <v>30899</v>
      </c>
      <c r="D7701" s="170" t="s">
        <v>30900</v>
      </c>
      <c r="E7701" s="168">
        <v>1.4351851851851852E-3</v>
      </c>
      <c r="F7701" s="152" t="s">
        <v>499</v>
      </c>
      <c r="H7701" s="152" t="s">
        <v>31</v>
      </c>
      <c r="I7701" s="170" t="s">
        <v>30901</v>
      </c>
      <c r="J7701" s="170" t="s">
        <v>30902</v>
      </c>
      <c r="K7701" s="168">
        <v>4.6296296296296298E-4</v>
      </c>
      <c r="L7701" s="152" t="s">
        <v>493</v>
      </c>
      <c r="N7701" s="152" t="s">
        <v>503</v>
      </c>
      <c r="O7701" s="152">
        <v>35</v>
      </c>
      <c r="P7701" s="152">
        <v>1</v>
      </c>
      <c r="Q7701" s="168">
        <v>8.1250000000000003E-3</v>
      </c>
      <c r="R7701" s="168">
        <v>0</v>
      </c>
      <c r="S7701" s="168">
        <v>8.1250000000000003E-3</v>
      </c>
    </row>
    <row r="7702" spans="1:19">
      <c r="A7702" s="152" t="s">
        <v>529</v>
      </c>
      <c r="B7702" s="152" t="s">
        <v>4454</v>
      </c>
      <c r="C7702" s="170" t="s">
        <v>30903</v>
      </c>
      <c r="D7702" s="170" t="s">
        <v>30904</v>
      </c>
      <c r="E7702" s="168">
        <v>1.9675925925925924E-3</v>
      </c>
      <c r="F7702" s="152" t="s">
        <v>499</v>
      </c>
      <c r="H7702" s="152" t="s">
        <v>31</v>
      </c>
      <c r="I7702" s="170" t="s">
        <v>30905</v>
      </c>
      <c r="J7702" s="170" t="s">
        <v>30906</v>
      </c>
      <c r="K7702" s="168">
        <v>2.8935185185185184E-4</v>
      </c>
      <c r="L7702" s="152" t="s">
        <v>493</v>
      </c>
      <c r="N7702" s="152" t="s">
        <v>503</v>
      </c>
      <c r="O7702" s="152">
        <v>35</v>
      </c>
      <c r="P7702" s="152">
        <v>1</v>
      </c>
      <c r="Q7702" s="168">
        <v>7.9166666666666673E-3</v>
      </c>
      <c r="R7702" s="168">
        <v>0</v>
      </c>
      <c r="S7702" s="168">
        <v>7.9166666666666673E-3</v>
      </c>
    </row>
    <row r="7703" spans="1:19">
      <c r="A7703" s="152" t="s">
        <v>3855</v>
      </c>
      <c r="B7703" s="152" t="s">
        <v>3884</v>
      </c>
      <c r="C7703" s="170" t="s">
        <v>30907</v>
      </c>
      <c r="D7703" s="170" t="s">
        <v>30908</v>
      </c>
      <c r="E7703" s="168">
        <v>1.4583333333333334E-3</v>
      </c>
      <c r="F7703" s="152" t="s">
        <v>499</v>
      </c>
      <c r="H7703" s="152" t="s">
        <v>39</v>
      </c>
      <c r="I7703" s="170" t="s">
        <v>30909</v>
      </c>
      <c r="J7703" s="170" t="s">
        <v>30910</v>
      </c>
      <c r="K7703" s="168">
        <v>6.018518518518519E-4</v>
      </c>
      <c r="L7703" s="152" t="s">
        <v>28046</v>
      </c>
      <c r="N7703" s="152" t="s">
        <v>503</v>
      </c>
      <c r="O7703" s="152">
        <v>35</v>
      </c>
      <c r="P7703" s="152">
        <v>1</v>
      </c>
      <c r="Q7703" s="168">
        <v>8.5763888888888886E-3</v>
      </c>
      <c r="R7703" s="168">
        <v>0</v>
      </c>
      <c r="S7703" s="168">
        <v>8.5763888888888886E-3</v>
      </c>
    </row>
    <row r="7704" spans="1:19">
      <c r="A7704" s="152" t="s">
        <v>485</v>
      </c>
      <c r="B7704" s="152" t="s">
        <v>1069</v>
      </c>
      <c r="C7704" s="170" t="s">
        <v>30911</v>
      </c>
      <c r="D7704" s="170" t="s">
        <v>30912</v>
      </c>
      <c r="E7704" s="168">
        <v>1.8171296296296297E-3</v>
      </c>
      <c r="F7704" s="152" t="s">
        <v>499</v>
      </c>
      <c r="H7704" s="152" t="s">
        <v>39</v>
      </c>
      <c r="I7704" s="170" t="s">
        <v>30913</v>
      </c>
      <c r="J7704" s="170" t="s">
        <v>30914</v>
      </c>
      <c r="K7704" s="168">
        <v>3.5879629629629629E-4</v>
      </c>
      <c r="L7704" s="152" t="s">
        <v>493</v>
      </c>
      <c r="N7704" s="152" t="s">
        <v>528</v>
      </c>
      <c r="O7704" s="152">
        <v>35</v>
      </c>
      <c r="P7704" s="152">
        <v>1</v>
      </c>
      <c r="Q7704" s="168">
        <v>8.7962962962962968E-3</v>
      </c>
      <c r="R7704" s="168">
        <v>0</v>
      </c>
      <c r="S7704" s="168">
        <v>8.7962962962962968E-3</v>
      </c>
    </row>
    <row r="7705" spans="1:19">
      <c r="A7705" s="152" t="s">
        <v>510</v>
      </c>
      <c r="B7705" s="152" t="s">
        <v>6115</v>
      </c>
      <c r="C7705" s="170" t="s">
        <v>30915</v>
      </c>
      <c r="D7705" s="170" t="s">
        <v>30916</v>
      </c>
      <c r="E7705" s="168">
        <v>3.6689814814814814E-3</v>
      </c>
      <c r="F7705" s="152" t="s">
        <v>499</v>
      </c>
      <c r="H7705" s="152" t="s">
        <v>61</v>
      </c>
      <c r="I7705" s="170" t="s">
        <v>30917</v>
      </c>
      <c r="J7705" s="170" t="s">
        <v>30918</v>
      </c>
      <c r="K7705" s="168">
        <v>6.018518518518519E-4</v>
      </c>
      <c r="L7705" s="152" t="s">
        <v>493</v>
      </c>
      <c r="N7705" s="152" t="s">
        <v>528</v>
      </c>
      <c r="O7705" s="152">
        <v>35</v>
      </c>
      <c r="P7705" s="152">
        <v>1</v>
      </c>
      <c r="Q7705" s="168">
        <v>9.2129629629629627E-3</v>
      </c>
      <c r="R7705" s="168">
        <v>0</v>
      </c>
      <c r="S7705" s="168">
        <v>9.2129629629629627E-3</v>
      </c>
    </row>
    <row r="7706" spans="1:19">
      <c r="A7706" s="152" t="s">
        <v>522</v>
      </c>
      <c r="B7706" s="152" t="s">
        <v>1064</v>
      </c>
      <c r="C7706" s="170" t="s">
        <v>30919</v>
      </c>
      <c r="D7706" s="170" t="s">
        <v>30920</v>
      </c>
      <c r="E7706" s="168">
        <v>1.6319444444444445E-3</v>
      </c>
      <c r="F7706" s="152" t="s">
        <v>499</v>
      </c>
      <c r="H7706" s="169" t="s">
        <v>31</v>
      </c>
      <c r="I7706" s="170" t="s">
        <v>30921</v>
      </c>
      <c r="J7706" s="170" t="s">
        <v>30922</v>
      </c>
      <c r="K7706" s="168">
        <v>4.3981481481481481E-4</v>
      </c>
      <c r="L7706" s="152" t="s">
        <v>493</v>
      </c>
      <c r="N7706" s="152" t="s">
        <v>503</v>
      </c>
      <c r="O7706" s="152">
        <v>35</v>
      </c>
      <c r="P7706" s="152">
        <v>1</v>
      </c>
      <c r="Q7706" s="168">
        <v>7.9398148148148145E-3</v>
      </c>
      <c r="R7706" s="168">
        <v>0</v>
      </c>
      <c r="S7706" s="168">
        <v>7.9398148148148145E-3</v>
      </c>
    </row>
    <row r="7707" spans="1:19">
      <c r="A7707" s="152" t="s">
        <v>4674</v>
      </c>
      <c r="B7707" s="152" t="s">
        <v>22383</v>
      </c>
      <c r="C7707" s="170" t="s">
        <v>30923</v>
      </c>
      <c r="D7707" s="170" t="s">
        <v>30924</v>
      </c>
      <c r="E7707" s="168">
        <v>2.3263888888888887E-3</v>
      </c>
      <c r="F7707" s="152" t="s">
        <v>499</v>
      </c>
      <c r="H7707" s="152" t="s">
        <v>61</v>
      </c>
      <c r="I7707" s="170" t="s">
        <v>30925</v>
      </c>
      <c r="J7707" s="170" t="s">
        <v>30926</v>
      </c>
      <c r="K7707" s="168">
        <v>6.4814814814814813E-4</v>
      </c>
      <c r="L7707" s="152" t="s">
        <v>493</v>
      </c>
      <c r="N7707" s="152" t="s">
        <v>528</v>
      </c>
      <c r="O7707" s="152">
        <v>35</v>
      </c>
      <c r="P7707" s="152">
        <v>1</v>
      </c>
      <c r="Q7707" s="168">
        <v>8.0208333333333329E-3</v>
      </c>
      <c r="R7707" s="168">
        <v>0</v>
      </c>
      <c r="S7707" s="168">
        <v>8.0208333333333329E-3</v>
      </c>
    </row>
    <row r="7708" spans="1:19">
      <c r="A7708" s="152" t="s">
        <v>529</v>
      </c>
      <c r="B7708" s="152" t="s">
        <v>4454</v>
      </c>
      <c r="C7708" s="170" t="s">
        <v>30927</v>
      </c>
      <c r="D7708" s="170" t="s">
        <v>30928</v>
      </c>
      <c r="E7708" s="168">
        <v>5.8912037037037041E-3</v>
      </c>
      <c r="F7708" s="152" t="s">
        <v>499</v>
      </c>
      <c r="H7708" s="152" t="s">
        <v>31</v>
      </c>
      <c r="I7708" s="170" t="s">
        <v>30929</v>
      </c>
      <c r="J7708" s="170" t="s">
        <v>30930</v>
      </c>
      <c r="K7708" s="168">
        <v>3.3564814814814812E-4</v>
      </c>
      <c r="L7708" s="152" t="s">
        <v>493</v>
      </c>
      <c r="N7708" s="152" t="s">
        <v>503</v>
      </c>
      <c r="O7708" s="152">
        <v>35</v>
      </c>
      <c r="P7708" s="152">
        <v>1</v>
      </c>
      <c r="Q7708" s="168">
        <v>1.1481481481481481E-2</v>
      </c>
      <c r="R7708" s="168">
        <v>0</v>
      </c>
      <c r="S7708" s="168">
        <v>1.1481481481481481E-2</v>
      </c>
    </row>
    <row r="7709" spans="1:19">
      <c r="A7709" s="152" t="s">
        <v>495</v>
      </c>
      <c r="B7709" s="152" t="s">
        <v>1059</v>
      </c>
      <c r="C7709" s="170" t="s">
        <v>30931</v>
      </c>
      <c r="D7709" s="170" t="s">
        <v>30932</v>
      </c>
      <c r="E7709" s="168">
        <v>2.0254629629629629E-3</v>
      </c>
      <c r="F7709" s="152" t="s">
        <v>499</v>
      </c>
      <c r="H7709" s="152" t="s">
        <v>61</v>
      </c>
      <c r="I7709" s="170" t="s">
        <v>30933</v>
      </c>
      <c r="J7709" s="170" t="s">
        <v>30934</v>
      </c>
      <c r="K7709" s="168">
        <v>6.2500000000000001E-4</v>
      </c>
      <c r="L7709" s="152" t="s">
        <v>493</v>
      </c>
      <c r="N7709" s="152" t="s">
        <v>528</v>
      </c>
      <c r="O7709" s="152">
        <v>35</v>
      </c>
      <c r="P7709" s="152">
        <v>1</v>
      </c>
      <c r="Q7709" s="168">
        <v>1.0243055555555556E-2</v>
      </c>
      <c r="R7709" s="168">
        <v>0</v>
      </c>
      <c r="S7709" s="168">
        <v>1.0243055555555556E-2</v>
      </c>
    </row>
    <row r="7710" spans="1:19">
      <c r="A7710" s="152" t="s">
        <v>485</v>
      </c>
      <c r="B7710" s="152" t="s">
        <v>1069</v>
      </c>
      <c r="C7710" s="170" t="s">
        <v>30935</v>
      </c>
      <c r="D7710" s="170" t="s">
        <v>30936</v>
      </c>
      <c r="E7710" s="168">
        <v>2.9282407407407408E-3</v>
      </c>
      <c r="F7710" s="152" t="s">
        <v>499</v>
      </c>
      <c r="H7710" s="152" t="s">
        <v>61</v>
      </c>
      <c r="I7710" s="170" t="s">
        <v>30937</v>
      </c>
      <c r="J7710" s="170" t="s">
        <v>30938</v>
      </c>
      <c r="K7710" s="168">
        <v>5.6712962962962967E-4</v>
      </c>
      <c r="L7710" s="152" t="s">
        <v>493</v>
      </c>
      <c r="N7710" s="152" t="s">
        <v>528</v>
      </c>
      <c r="O7710" s="152">
        <v>35</v>
      </c>
      <c r="P7710" s="152">
        <v>1</v>
      </c>
      <c r="Q7710" s="168">
        <v>1.005787037037037E-2</v>
      </c>
      <c r="R7710" s="168">
        <v>0</v>
      </c>
      <c r="S7710" s="168">
        <v>1.005787037037037E-2</v>
      </c>
    </row>
    <row r="7711" spans="1:19">
      <c r="A7711" s="152" t="s">
        <v>3855</v>
      </c>
      <c r="B7711" s="152" t="s">
        <v>3884</v>
      </c>
      <c r="C7711" s="170" t="s">
        <v>30939</v>
      </c>
      <c r="D7711" s="170" t="s">
        <v>30940</v>
      </c>
      <c r="E7711" s="168">
        <v>1.5046296296296296E-3</v>
      </c>
      <c r="F7711" s="152" t="s">
        <v>499</v>
      </c>
      <c r="H7711" s="152" t="s">
        <v>39</v>
      </c>
      <c r="I7711" s="170" t="s">
        <v>30941</v>
      </c>
      <c r="K7711" s="168">
        <v>0</v>
      </c>
      <c r="L7711" s="152" t="s">
        <v>28046</v>
      </c>
      <c r="N7711" s="152" t="s">
        <v>503</v>
      </c>
      <c r="O7711" s="152">
        <v>35</v>
      </c>
      <c r="P7711" s="152">
        <v>1</v>
      </c>
      <c r="Q7711" s="168">
        <v>0</v>
      </c>
      <c r="R7711" s="168">
        <v>0</v>
      </c>
      <c r="S7711" s="168">
        <v>0</v>
      </c>
    </row>
    <row r="7712" spans="1:19">
      <c r="A7712" s="152" t="s">
        <v>510</v>
      </c>
      <c r="B7712" s="152" t="s">
        <v>6115</v>
      </c>
      <c r="C7712" s="170" t="s">
        <v>30942</v>
      </c>
      <c r="D7712" s="170" t="s">
        <v>30943</v>
      </c>
      <c r="E7712" s="168">
        <v>2.0254629629629629E-3</v>
      </c>
      <c r="F7712" s="152" t="s">
        <v>499</v>
      </c>
      <c r="H7712" s="152" t="s">
        <v>61</v>
      </c>
      <c r="I7712" s="170" t="s">
        <v>30944</v>
      </c>
      <c r="J7712" s="170" t="s">
        <v>30945</v>
      </c>
      <c r="K7712" s="168">
        <v>8.564814814814815E-4</v>
      </c>
      <c r="L7712" s="152" t="s">
        <v>493</v>
      </c>
      <c r="N7712" s="152" t="s">
        <v>528</v>
      </c>
      <c r="O7712" s="152">
        <v>35</v>
      </c>
      <c r="P7712" s="152">
        <v>1</v>
      </c>
      <c r="Q7712" s="168">
        <v>7.8125E-3</v>
      </c>
      <c r="R7712" s="168">
        <v>0</v>
      </c>
      <c r="S7712" s="168">
        <v>7.8125E-3</v>
      </c>
    </row>
    <row r="7713" spans="1:19">
      <c r="A7713" s="152" t="s">
        <v>4674</v>
      </c>
      <c r="B7713" s="152" t="s">
        <v>22383</v>
      </c>
      <c r="C7713" s="170" t="s">
        <v>30946</v>
      </c>
      <c r="D7713" s="170" t="s">
        <v>30947</v>
      </c>
      <c r="E7713" s="168">
        <v>1.4583333333333334E-3</v>
      </c>
      <c r="F7713" s="152" t="s">
        <v>499</v>
      </c>
      <c r="H7713" s="152" t="s">
        <v>61</v>
      </c>
      <c r="I7713" s="170" t="s">
        <v>30948</v>
      </c>
      <c r="J7713" s="170" t="s">
        <v>30949</v>
      </c>
      <c r="K7713" s="168">
        <v>7.0601851851851847E-4</v>
      </c>
      <c r="L7713" s="152" t="s">
        <v>493</v>
      </c>
      <c r="N7713" s="152" t="s">
        <v>528</v>
      </c>
      <c r="O7713" s="152">
        <v>35</v>
      </c>
      <c r="P7713" s="152">
        <v>1</v>
      </c>
      <c r="Q7713" s="168">
        <v>8.8773148148148153E-3</v>
      </c>
      <c r="R7713" s="168">
        <v>0</v>
      </c>
      <c r="S7713" s="168">
        <v>8.8773148148148153E-3</v>
      </c>
    </row>
    <row r="7714" spans="1:19">
      <c r="A7714" s="152" t="s">
        <v>522</v>
      </c>
      <c r="B7714" s="152" t="s">
        <v>1064</v>
      </c>
      <c r="C7714" s="170" t="s">
        <v>30950</v>
      </c>
      <c r="D7714" s="170" t="s">
        <v>30951</v>
      </c>
      <c r="E7714" s="168">
        <v>4.5138888888888887E-4</v>
      </c>
      <c r="F7714" s="152" t="s">
        <v>499</v>
      </c>
      <c r="H7714" s="169" t="s">
        <v>31</v>
      </c>
      <c r="I7714" s="170" t="s">
        <v>30952</v>
      </c>
      <c r="J7714" s="170" t="s">
        <v>30953</v>
      </c>
      <c r="K7714" s="168">
        <v>2.5462962962962961E-4</v>
      </c>
      <c r="L7714" s="152" t="s">
        <v>493</v>
      </c>
      <c r="N7714" s="152" t="s">
        <v>503</v>
      </c>
      <c r="O7714" s="152">
        <v>35</v>
      </c>
      <c r="P7714" s="152">
        <v>1</v>
      </c>
      <c r="Q7714" s="168">
        <v>6.8171296296296296E-3</v>
      </c>
      <c r="R7714" s="168">
        <v>0</v>
      </c>
      <c r="S7714" s="168">
        <v>6.8171296296296296E-3</v>
      </c>
    </row>
    <row r="7715" spans="1:19">
      <c r="A7715" s="152" t="s">
        <v>529</v>
      </c>
      <c r="B7715" s="152" t="s">
        <v>4454</v>
      </c>
      <c r="C7715" s="170" t="s">
        <v>30954</v>
      </c>
      <c r="D7715" s="170" t="s">
        <v>30955</v>
      </c>
      <c r="E7715" s="168">
        <v>2.3148148148148147E-5</v>
      </c>
      <c r="F7715" s="152" t="s">
        <v>499</v>
      </c>
      <c r="H7715" s="152" t="s">
        <v>61</v>
      </c>
      <c r="I7715" s="170" t="s">
        <v>30956</v>
      </c>
      <c r="J7715" s="170" t="s">
        <v>30957</v>
      </c>
      <c r="K7715" s="168">
        <v>2.8935185185185184E-4</v>
      </c>
      <c r="L7715" s="152" t="s">
        <v>493</v>
      </c>
      <c r="N7715" s="152" t="s">
        <v>528</v>
      </c>
      <c r="O7715" s="152">
        <v>35</v>
      </c>
      <c r="P7715" s="152">
        <v>1</v>
      </c>
      <c r="Q7715" s="168">
        <v>4.8611111111111112E-3</v>
      </c>
      <c r="R7715" s="168">
        <v>0</v>
      </c>
      <c r="S7715" s="168">
        <v>4.8611111111111112E-3</v>
      </c>
    </row>
    <row r="7716" spans="1:19">
      <c r="A7716" s="152" t="s">
        <v>485</v>
      </c>
      <c r="B7716" s="152" t="s">
        <v>1069</v>
      </c>
      <c r="C7716" s="170" t="s">
        <v>30958</v>
      </c>
      <c r="D7716" s="170" t="s">
        <v>30959</v>
      </c>
      <c r="E7716" s="168">
        <v>1.2731481481481483E-3</v>
      </c>
      <c r="F7716" s="152" t="s">
        <v>499</v>
      </c>
      <c r="H7716" s="152" t="s">
        <v>31</v>
      </c>
      <c r="I7716" s="170" t="s">
        <v>30960</v>
      </c>
      <c r="J7716" s="170" t="s">
        <v>30961</v>
      </c>
      <c r="K7716" s="168">
        <v>1.4930555555555556E-3</v>
      </c>
      <c r="L7716" s="152" t="s">
        <v>493</v>
      </c>
      <c r="N7716" s="152" t="s">
        <v>503</v>
      </c>
      <c r="O7716" s="152">
        <v>35</v>
      </c>
      <c r="P7716" s="152">
        <v>1</v>
      </c>
      <c r="Q7716" s="168">
        <v>7.789351851851852E-3</v>
      </c>
      <c r="R7716" s="168">
        <v>0</v>
      </c>
      <c r="S7716" s="168">
        <v>7.789351851851852E-3</v>
      </c>
    </row>
    <row r="7717" spans="1:19">
      <c r="A7717" s="152" t="s">
        <v>495</v>
      </c>
      <c r="B7717" s="152" t="s">
        <v>1059</v>
      </c>
      <c r="C7717" s="170" t="s">
        <v>30962</v>
      </c>
      <c r="D7717" s="170" t="s">
        <v>30963</v>
      </c>
      <c r="E7717" s="168">
        <v>1.4236111111111112E-3</v>
      </c>
      <c r="F7717" s="152" t="s">
        <v>499</v>
      </c>
      <c r="H7717" s="152" t="s">
        <v>61</v>
      </c>
      <c r="I7717" s="170" t="s">
        <v>30964</v>
      </c>
      <c r="J7717" s="170" t="s">
        <v>30965</v>
      </c>
      <c r="K7717" s="168">
        <v>4.6296296296296298E-4</v>
      </c>
      <c r="L7717" s="152" t="s">
        <v>493</v>
      </c>
      <c r="N7717" s="152" t="s">
        <v>528</v>
      </c>
      <c r="O7717" s="152">
        <v>35</v>
      </c>
      <c r="P7717" s="152">
        <v>1</v>
      </c>
      <c r="Q7717" s="168">
        <v>9.3981481481481485E-3</v>
      </c>
      <c r="R7717" s="168">
        <v>5.2083333333333333E-4</v>
      </c>
      <c r="S7717" s="168">
        <v>8.8773148148148153E-3</v>
      </c>
    </row>
    <row r="7718" spans="1:19">
      <c r="A7718" s="152" t="s">
        <v>4674</v>
      </c>
      <c r="B7718" s="152" t="s">
        <v>22383</v>
      </c>
      <c r="C7718" s="170" t="s">
        <v>30966</v>
      </c>
      <c r="D7718" s="170" t="s">
        <v>30967</v>
      </c>
      <c r="E7718" s="168">
        <v>3.1018518518518517E-3</v>
      </c>
      <c r="F7718" s="152" t="s">
        <v>499</v>
      </c>
      <c r="H7718" s="152" t="s">
        <v>61</v>
      </c>
      <c r="I7718" s="170" t="s">
        <v>30968</v>
      </c>
      <c r="J7718" s="170" t="s">
        <v>30969</v>
      </c>
      <c r="K7718" s="168">
        <v>5.0925925925925921E-4</v>
      </c>
      <c r="L7718" s="152" t="s">
        <v>493</v>
      </c>
      <c r="N7718" s="152" t="s">
        <v>895</v>
      </c>
      <c r="O7718" s="152">
        <v>35</v>
      </c>
      <c r="P7718" s="152">
        <v>1</v>
      </c>
      <c r="Q7718" s="168">
        <v>1.1006944444444444E-2</v>
      </c>
      <c r="R7718" s="168">
        <v>0</v>
      </c>
      <c r="S7718" s="168">
        <v>1.1006944444444444E-2</v>
      </c>
    </row>
    <row r="7719" spans="1:19">
      <c r="A7719" s="152" t="s">
        <v>510</v>
      </c>
      <c r="B7719" s="152" t="s">
        <v>6115</v>
      </c>
      <c r="C7719" s="170" t="s">
        <v>30970</v>
      </c>
      <c r="D7719" s="170" t="s">
        <v>30971</v>
      </c>
      <c r="E7719" s="168">
        <v>1.4699074074074074E-3</v>
      </c>
      <c r="F7719" s="152" t="s">
        <v>499</v>
      </c>
      <c r="H7719" s="152" t="s">
        <v>61</v>
      </c>
      <c r="I7719" s="170" t="s">
        <v>30972</v>
      </c>
      <c r="J7719" s="170" t="s">
        <v>30973</v>
      </c>
      <c r="K7719" s="168">
        <v>6.3657407407407413E-4</v>
      </c>
      <c r="L7719" s="152" t="s">
        <v>493</v>
      </c>
      <c r="N7719" s="152" t="s">
        <v>528</v>
      </c>
      <c r="O7719" s="152">
        <v>35</v>
      </c>
      <c r="P7719" s="152">
        <v>1</v>
      </c>
      <c r="Q7719" s="168">
        <v>8.4606481481481477E-3</v>
      </c>
      <c r="R7719" s="168">
        <v>0</v>
      </c>
      <c r="S7719" s="168">
        <v>8.4606481481481477E-3</v>
      </c>
    </row>
    <row r="7720" spans="1:19">
      <c r="A7720" s="152" t="s">
        <v>529</v>
      </c>
      <c r="B7720" s="152" t="s">
        <v>4454</v>
      </c>
      <c r="C7720" s="170" t="s">
        <v>30974</v>
      </c>
      <c r="D7720" s="170" t="s">
        <v>30975</v>
      </c>
      <c r="E7720" s="168">
        <v>1.5625000000000001E-3</v>
      </c>
      <c r="F7720" s="152" t="s">
        <v>499</v>
      </c>
      <c r="H7720" s="152" t="s">
        <v>61</v>
      </c>
      <c r="I7720" s="170" t="s">
        <v>30976</v>
      </c>
      <c r="J7720" s="170" t="s">
        <v>30977</v>
      </c>
      <c r="K7720" s="168">
        <v>4.2824074074074075E-4</v>
      </c>
      <c r="L7720" s="152" t="s">
        <v>493</v>
      </c>
      <c r="N7720" s="152" t="s">
        <v>528</v>
      </c>
      <c r="O7720" s="152">
        <v>35</v>
      </c>
      <c r="P7720" s="152">
        <v>1</v>
      </c>
      <c r="Q7720" s="168">
        <v>7.4074074074074077E-3</v>
      </c>
      <c r="R7720" s="168">
        <v>0</v>
      </c>
      <c r="S7720" s="168">
        <v>7.4074074074074077E-3</v>
      </c>
    </row>
    <row r="7721" spans="1:19">
      <c r="A7721" s="152" t="s">
        <v>522</v>
      </c>
      <c r="B7721" s="152" t="s">
        <v>1064</v>
      </c>
      <c r="C7721" s="170" t="s">
        <v>30978</v>
      </c>
      <c r="D7721" s="170" t="s">
        <v>30979</v>
      </c>
      <c r="E7721" s="168">
        <v>1.4467592592592592E-3</v>
      </c>
      <c r="F7721" s="152" t="s">
        <v>499</v>
      </c>
      <c r="H7721" s="152" t="s">
        <v>61</v>
      </c>
      <c r="I7721" s="170" t="s">
        <v>30980</v>
      </c>
      <c r="J7721" s="170" t="s">
        <v>30981</v>
      </c>
      <c r="K7721" s="168">
        <v>4.0509259259259258E-4</v>
      </c>
      <c r="L7721" s="152" t="s">
        <v>493</v>
      </c>
      <c r="N7721" s="152" t="s">
        <v>528</v>
      </c>
      <c r="O7721" s="152">
        <v>35</v>
      </c>
      <c r="P7721" s="152">
        <v>1</v>
      </c>
      <c r="Q7721" s="168">
        <v>8.1134259259259267E-3</v>
      </c>
      <c r="R7721" s="168">
        <v>0</v>
      </c>
      <c r="S7721" s="168">
        <v>8.1134259259259267E-3</v>
      </c>
    </row>
    <row r="7722" spans="1:19">
      <c r="A7722" s="152" t="s">
        <v>3855</v>
      </c>
      <c r="B7722" s="152" t="s">
        <v>3884</v>
      </c>
      <c r="C7722" s="170" t="s">
        <v>30982</v>
      </c>
      <c r="D7722" s="170" t="s">
        <v>30983</v>
      </c>
      <c r="E7722" s="168">
        <v>1.3773148148148147E-3</v>
      </c>
      <c r="F7722" s="152" t="s">
        <v>499</v>
      </c>
      <c r="H7722" s="152" t="s">
        <v>39</v>
      </c>
      <c r="I7722" s="170" t="s">
        <v>30984</v>
      </c>
      <c r="J7722" s="170" t="s">
        <v>30985</v>
      </c>
      <c r="K7722" s="168">
        <v>6.5972222222222224E-4</v>
      </c>
      <c r="L7722" s="152" t="s">
        <v>28046</v>
      </c>
      <c r="N7722" s="152" t="s">
        <v>503</v>
      </c>
      <c r="O7722" s="152">
        <v>35</v>
      </c>
      <c r="P7722" s="152">
        <v>1</v>
      </c>
      <c r="Q7722" s="168">
        <v>7.5810185185185182E-3</v>
      </c>
      <c r="R7722" s="168">
        <v>0</v>
      </c>
      <c r="S7722" s="168">
        <v>7.5810185185185182E-3</v>
      </c>
    </row>
    <row r="7723" spans="1:19">
      <c r="A7723" s="152" t="s">
        <v>4674</v>
      </c>
      <c r="B7723" s="152" t="s">
        <v>22383</v>
      </c>
      <c r="C7723" s="170" t="s">
        <v>30986</v>
      </c>
      <c r="D7723" s="170" t="s">
        <v>30987</v>
      </c>
      <c r="E7723" s="168">
        <v>1.5972222222222223E-3</v>
      </c>
      <c r="F7723" s="152" t="s">
        <v>499</v>
      </c>
      <c r="H7723" s="152" t="s">
        <v>61</v>
      </c>
      <c r="I7723" s="170" t="s">
        <v>30988</v>
      </c>
      <c r="J7723" s="170" t="s">
        <v>30989</v>
      </c>
      <c r="K7723" s="168">
        <v>3.4722222222222224E-4</v>
      </c>
      <c r="L7723" s="152" t="s">
        <v>493</v>
      </c>
      <c r="N7723" s="152" t="s">
        <v>528</v>
      </c>
      <c r="O7723" s="152">
        <v>35</v>
      </c>
      <c r="P7723" s="152">
        <v>1</v>
      </c>
      <c r="Q7723" s="168">
        <v>8.1712962962962963E-3</v>
      </c>
      <c r="R7723" s="168">
        <v>0</v>
      </c>
      <c r="S7723" s="168">
        <v>8.1712962962962963E-3</v>
      </c>
    </row>
    <row r="7724" spans="1:19">
      <c r="A7724" s="152" t="s">
        <v>522</v>
      </c>
      <c r="B7724" s="152" t="s">
        <v>1064</v>
      </c>
      <c r="C7724" s="170" t="s">
        <v>30990</v>
      </c>
      <c r="D7724" s="170" t="s">
        <v>30991</v>
      </c>
      <c r="E7724" s="168">
        <v>1.3078703703703703E-3</v>
      </c>
      <c r="F7724" s="152" t="s">
        <v>499</v>
      </c>
      <c r="H7724" s="152" t="s">
        <v>61</v>
      </c>
      <c r="I7724" s="170" t="s">
        <v>30992</v>
      </c>
      <c r="J7724" s="170" t="s">
        <v>30993</v>
      </c>
      <c r="K7724" s="168">
        <v>5.3240740740740744E-4</v>
      </c>
      <c r="L7724" s="152" t="s">
        <v>493</v>
      </c>
      <c r="N7724" s="152" t="s">
        <v>528</v>
      </c>
      <c r="O7724" s="152">
        <v>35</v>
      </c>
      <c r="P7724" s="152">
        <v>1</v>
      </c>
      <c r="Q7724" s="168">
        <v>6.9675925925925929E-3</v>
      </c>
      <c r="R7724" s="168">
        <v>0</v>
      </c>
      <c r="S7724" s="168">
        <v>6.9675925925925929E-3</v>
      </c>
    </row>
    <row r="7725" spans="1:19">
      <c r="A7725" s="152" t="s">
        <v>529</v>
      </c>
      <c r="B7725" s="152" t="s">
        <v>4454</v>
      </c>
      <c r="C7725" s="170" t="s">
        <v>30994</v>
      </c>
      <c r="D7725" s="170" t="s">
        <v>30995</v>
      </c>
      <c r="E7725" s="168">
        <v>2.0254629629629629E-3</v>
      </c>
      <c r="F7725" s="152" t="s">
        <v>499</v>
      </c>
      <c r="H7725" s="152" t="s">
        <v>39</v>
      </c>
      <c r="I7725" s="170" t="s">
        <v>30996</v>
      </c>
      <c r="J7725" s="170" t="s">
        <v>30997</v>
      </c>
      <c r="K7725" s="168">
        <v>4.861111111111111E-4</v>
      </c>
      <c r="L7725" s="152" t="s">
        <v>28046</v>
      </c>
      <c r="N7725" s="152" t="s">
        <v>503</v>
      </c>
      <c r="O7725" s="152">
        <v>35</v>
      </c>
      <c r="P7725" s="152">
        <v>1</v>
      </c>
      <c r="Q7725" s="168">
        <v>7.5462962962962966E-3</v>
      </c>
      <c r="R7725" s="168">
        <v>0</v>
      </c>
      <c r="S7725" s="168">
        <v>7.5462962962962966E-3</v>
      </c>
    </row>
    <row r="7726" spans="1:19">
      <c r="A7726" s="152" t="s">
        <v>485</v>
      </c>
      <c r="B7726" s="152" t="s">
        <v>1069</v>
      </c>
      <c r="C7726" s="170" t="s">
        <v>30998</v>
      </c>
      <c r="D7726" s="170" t="s">
        <v>30999</v>
      </c>
      <c r="E7726" s="168">
        <v>1.0648148148148149E-3</v>
      </c>
      <c r="F7726" s="152" t="s">
        <v>499</v>
      </c>
      <c r="H7726" s="152" t="s">
        <v>31</v>
      </c>
      <c r="I7726" s="170" t="s">
        <v>31000</v>
      </c>
      <c r="J7726" s="170" t="s">
        <v>31001</v>
      </c>
      <c r="K7726" s="168">
        <v>5.5555555555555556E-4</v>
      </c>
      <c r="L7726" s="152" t="s">
        <v>493</v>
      </c>
      <c r="N7726" s="152" t="s">
        <v>503</v>
      </c>
      <c r="O7726" s="152">
        <v>35</v>
      </c>
      <c r="P7726" s="152">
        <v>1</v>
      </c>
      <c r="Q7726" s="168">
        <v>6.053240740740741E-3</v>
      </c>
      <c r="R7726" s="168">
        <v>0</v>
      </c>
      <c r="S7726" s="168">
        <v>6.053240740740741E-3</v>
      </c>
    </row>
    <row r="7727" spans="1:19">
      <c r="A7727" s="152" t="s">
        <v>3855</v>
      </c>
      <c r="B7727" s="152" t="s">
        <v>3884</v>
      </c>
      <c r="C7727" s="170" t="s">
        <v>31002</v>
      </c>
      <c r="D7727" s="170" t="s">
        <v>31003</v>
      </c>
      <c r="E7727" s="168">
        <v>1.2268518518518518E-3</v>
      </c>
      <c r="F7727" s="152" t="s">
        <v>499</v>
      </c>
      <c r="H7727" s="152" t="s">
        <v>39</v>
      </c>
      <c r="I7727" s="170" t="s">
        <v>31004</v>
      </c>
      <c r="J7727" s="170" t="s">
        <v>31005</v>
      </c>
      <c r="K7727" s="168">
        <v>4.1666666666666669E-4</v>
      </c>
      <c r="L7727" s="152" t="s">
        <v>28046</v>
      </c>
      <c r="N7727" s="152" t="s">
        <v>503</v>
      </c>
      <c r="O7727" s="152">
        <v>35</v>
      </c>
      <c r="P7727" s="152">
        <v>1</v>
      </c>
      <c r="Q7727" s="168">
        <v>8.1828703703703699E-3</v>
      </c>
      <c r="R7727" s="168">
        <v>0</v>
      </c>
      <c r="S7727" s="168">
        <v>8.1828703703703699E-3</v>
      </c>
    </row>
    <row r="7728" spans="1:19">
      <c r="A7728" s="152" t="s">
        <v>510</v>
      </c>
      <c r="B7728" s="152" t="s">
        <v>6115</v>
      </c>
      <c r="C7728" s="170" t="s">
        <v>31006</v>
      </c>
      <c r="D7728" s="170" t="s">
        <v>31007</v>
      </c>
      <c r="E7728" s="168">
        <v>4.3981481481481484E-3</v>
      </c>
      <c r="F7728" s="152" t="s">
        <v>499</v>
      </c>
      <c r="H7728" s="152" t="s">
        <v>61</v>
      </c>
      <c r="I7728" s="170" t="s">
        <v>31008</v>
      </c>
      <c r="J7728" s="170" t="s">
        <v>31009</v>
      </c>
      <c r="K7728" s="168">
        <v>5.6712962962962967E-4</v>
      </c>
      <c r="L7728" s="152" t="s">
        <v>493</v>
      </c>
      <c r="N7728" s="152" t="s">
        <v>528</v>
      </c>
      <c r="O7728" s="152">
        <v>35</v>
      </c>
      <c r="P7728" s="152">
        <v>1</v>
      </c>
      <c r="Q7728" s="168">
        <v>1.207175925925926E-2</v>
      </c>
      <c r="R7728" s="168">
        <v>0</v>
      </c>
      <c r="S7728" s="168">
        <v>1.207175925925926E-2</v>
      </c>
    </row>
    <row r="7729" spans="1:19">
      <c r="A7729" s="152" t="s">
        <v>4674</v>
      </c>
      <c r="B7729" s="152" t="s">
        <v>22383</v>
      </c>
      <c r="C7729" s="170" t="s">
        <v>31010</v>
      </c>
      <c r="D7729" s="170" t="s">
        <v>31011</v>
      </c>
      <c r="E7729" s="168">
        <v>1.3194444444444445E-3</v>
      </c>
      <c r="F7729" s="152" t="s">
        <v>499</v>
      </c>
      <c r="H7729" s="169" t="s">
        <v>31</v>
      </c>
      <c r="I7729" s="170" t="s">
        <v>31012</v>
      </c>
      <c r="J7729" s="170" t="s">
        <v>31013</v>
      </c>
      <c r="K7729" s="168">
        <v>8.1018518518518516E-4</v>
      </c>
      <c r="L7729" s="152" t="s">
        <v>493</v>
      </c>
      <c r="N7729" s="152" t="s">
        <v>503</v>
      </c>
      <c r="O7729" s="152">
        <v>35</v>
      </c>
      <c r="P7729" s="152">
        <v>1</v>
      </c>
      <c r="Q7729" s="168">
        <v>7.905092592592592E-3</v>
      </c>
      <c r="R7729" s="168">
        <v>0</v>
      </c>
      <c r="S7729" s="168">
        <v>7.905092592592592E-3</v>
      </c>
    </row>
    <row r="7730" spans="1:19">
      <c r="A7730" s="152" t="s">
        <v>495</v>
      </c>
      <c r="B7730" s="152" t="s">
        <v>1059</v>
      </c>
      <c r="C7730" s="170" t="s">
        <v>31014</v>
      </c>
      <c r="D7730" s="170" t="s">
        <v>31015</v>
      </c>
      <c r="E7730" s="168">
        <v>1.7939814814814815E-3</v>
      </c>
      <c r="F7730" s="152" t="s">
        <v>499</v>
      </c>
      <c r="H7730" s="152" t="s">
        <v>61</v>
      </c>
      <c r="I7730" s="170" t="s">
        <v>31016</v>
      </c>
      <c r="J7730" s="170" t="s">
        <v>31017</v>
      </c>
      <c r="K7730" s="168">
        <v>3.4722222222222224E-4</v>
      </c>
      <c r="L7730" s="152" t="s">
        <v>493</v>
      </c>
      <c r="N7730" s="152" t="s">
        <v>528</v>
      </c>
      <c r="O7730" s="152">
        <v>35</v>
      </c>
      <c r="P7730" s="152">
        <v>1</v>
      </c>
      <c r="Q7730" s="168">
        <v>8.6689814814814806E-3</v>
      </c>
      <c r="R7730" s="168">
        <v>0</v>
      </c>
      <c r="S7730" s="168">
        <v>8.6689814814814806E-3</v>
      </c>
    </row>
    <row r="7731" spans="1:19">
      <c r="A7731" s="152" t="s">
        <v>522</v>
      </c>
      <c r="B7731" s="152" t="s">
        <v>1064</v>
      </c>
      <c r="C7731" s="170" t="s">
        <v>31018</v>
      </c>
      <c r="D7731" s="170" t="s">
        <v>31019</v>
      </c>
      <c r="E7731" s="168">
        <v>1.238425925925926E-3</v>
      </c>
      <c r="F7731" s="152" t="s">
        <v>499</v>
      </c>
      <c r="H7731" s="152" t="s">
        <v>39</v>
      </c>
      <c r="I7731" s="170" t="s">
        <v>31020</v>
      </c>
      <c r="J7731" s="170" t="s">
        <v>31021</v>
      </c>
      <c r="K7731" s="168">
        <v>7.7546296296296293E-4</v>
      </c>
      <c r="L7731" s="152" t="s">
        <v>28046</v>
      </c>
      <c r="N7731" s="152" t="s">
        <v>503</v>
      </c>
      <c r="O7731" s="152">
        <v>35</v>
      </c>
      <c r="P7731" s="152">
        <v>1</v>
      </c>
      <c r="Q7731" s="168">
        <v>1.1655092592592592E-2</v>
      </c>
      <c r="R7731" s="168">
        <v>0</v>
      </c>
      <c r="S7731" s="168">
        <v>1.1655092592592592E-2</v>
      </c>
    </row>
    <row r="7732" spans="1:19">
      <c r="A7732" s="152" t="s">
        <v>485</v>
      </c>
      <c r="B7732" s="152" t="s">
        <v>1069</v>
      </c>
      <c r="C7732" s="170" t="s">
        <v>31022</v>
      </c>
      <c r="D7732" s="170" t="s">
        <v>31023</v>
      </c>
      <c r="E7732" s="168">
        <v>2.7546296296296294E-3</v>
      </c>
      <c r="F7732" s="152" t="s">
        <v>499</v>
      </c>
      <c r="H7732" s="169" t="s">
        <v>31</v>
      </c>
      <c r="J7732" s="170" t="s">
        <v>31024</v>
      </c>
      <c r="K7732" s="168">
        <v>0</v>
      </c>
      <c r="L7732" s="169" t="s">
        <v>493</v>
      </c>
      <c r="M7732" s="152" t="s">
        <v>1365</v>
      </c>
      <c r="N7732" s="152" t="s">
        <v>528</v>
      </c>
      <c r="O7732" s="152">
        <v>35</v>
      </c>
      <c r="P7732" s="152">
        <v>1</v>
      </c>
      <c r="Q7732" s="168">
        <v>1.2060185185185186E-2</v>
      </c>
      <c r="R7732" s="168">
        <v>0</v>
      </c>
      <c r="S7732" s="168">
        <v>1.2060185185185186E-2</v>
      </c>
    </row>
    <row r="7733" spans="1:19">
      <c r="A7733" s="152" t="s">
        <v>4674</v>
      </c>
      <c r="B7733" s="152" t="s">
        <v>22383</v>
      </c>
      <c r="C7733" s="170" t="s">
        <v>31025</v>
      </c>
      <c r="D7733" s="170" t="s">
        <v>31026</v>
      </c>
      <c r="E7733" s="168">
        <v>2.7083333333333334E-3</v>
      </c>
      <c r="F7733" s="152" t="s">
        <v>499</v>
      </c>
      <c r="H7733" s="152" t="s">
        <v>61</v>
      </c>
      <c r="I7733" s="170" t="s">
        <v>31027</v>
      </c>
      <c r="J7733" s="170" t="s">
        <v>31028</v>
      </c>
      <c r="K7733" s="168">
        <v>6.4814814814814813E-4</v>
      </c>
      <c r="L7733" s="152" t="s">
        <v>493</v>
      </c>
      <c r="N7733" s="152" t="s">
        <v>895</v>
      </c>
      <c r="O7733" s="152">
        <v>35</v>
      </c>
      <c r="P7733" s="152">
        <v>1</v>
      </c>
      <c r="Q7733" s="168">
        <v>9.0740740740740747E-3</v>
      </c>
      <c r="R7733" s="168">
        <v>0</v>
      </c>
      <c r="S7733" s="168">
        <v>9.0740740740740747E-3</v>
      </c>
    </row>
    <row r="7734" spans="1:19">
      <c r="A7734" s="152" t="s">
        <v>529</v>
      </c>
      <c r="B7734" s="152" t="s">
        <v>4454</v>
      </c>
      <c r="C7734" s="170" t="s">
        <v>31029</v>
      </c>
      <c r="D7734" s="170" t="s">
        <v>31030</v>
      </c>
      <c r="E7734" s="168">
        <v>1.3125E-2</v>
      </c>
      <c r="F7734" s="152" t="s">
        <v>499</v>
      </c>
      <c r="H7734" s="152" t="s">
        <v>39</v>
      </c>
      <c r="I7734" s="170" t="s">
        <v>31031</v>
      </c>
      <c r="J7734" s="170" t="s">
        <v>31032</v>
      </c>
      <c r="K7734" s="168">
        <v>3.2407407407407406E-4</v>
      </c>
      <c r="L7734" s="152" t="s">
        <v>28046</v>
      </c>
      <c r="N7734" s="152" t="s">
        <v>503</v>
      </c>
      <c r="O7734" s="152">
        <v>35</v>
      </c>
      <c r="P7734" s="152">
        <v>1</v>
      </c>
      <c r="Q7734" s="168">
        <v>1.9305555555555555E-2</v>
      </c>
      <c r="R7734" s="168">
        <v>0</v>
      </c>
      <c r="S7734" s="168">
        <v>1.9305555555555555E-2</v>
      </c>
    </row>
    <row r="7735" spans="1:19">
      <c r="A7735" s="152" t="s">
        <v>510</v>
      </c>
      <c r="B7735" s="152" t="s">
        <v>6115</v>
      </c>
      <c r="C7735" s="170" t="s">
        <v>31033</v>
      </c>
      <c r="D7735" s="170" t="s">
        <v>31034</v>
      </c>
      <c r="E7735" s="168">
        <v>3.3564814814814816E-3</v>
      </c>
      <c r="F7735" s="152" t="s">
        <v>499</v>
      </c>
      <c r="H7735" s="152" t="s">
        <v>61</v>
      </c>
      <c r="I7735" s="170" t="s">
        <v>31035</v>
      </c>
      <c r="J7735" s="170" t="s">
        <v>31036</v>
      </c>
      <c r="K7735" s="168">
        <v>1.5625000000000001E-3</v>
      </c>
      <c r="L7735" s="152" t="s">
        <v>493</v>
      </c>
      <c r="N7735" s="152" t="s">
        <v>528</v>
      </c>
      <c r="O7735" s="152">
        <v>35</v>
      </c>
      <c r="P7735" s="152">
        <v>1</v>
      </c>
      <c r="Q7735" s="168">
        <v>1.0405092592592593E-2</v>
      </c>
      <c r="R7735" s="168">
        <v>0</v>
      </c>
      <c r="S7735" s="168">
        <v>1.0405092592592593E-2</v>
      </c>
    </row>
    <row r="7736" spans="1:19">
      <c r="A7736" s="152" t="s">
        <v>495</v>
      </c>
      <c r="B7736" s="152" t="s">
        <v>1059</v>
      </c>
      <c r="C7736" s="170" t="s">
        <v>31037</v>
      </c>
      <c r="D7736" s="170" t="s">
        <v>31038</v>
      </c>
      <c r="E7736" s="168">
        <v>6.6435185185185182E-3</v>
      </c>
      <c r="F7736" s="152" t="s">
        <v>499</v>
      </c>
      <c r="H7736" s="152" t="s">
        <v>61</v>
      </c>
      <c r="I7736" s="170" t="s">
        <v>31039</v>
      </c>
      <c r="J7736" s="170" t="s">
        <v>31040</v>
      </c>
      <c r="K7736" s="168">
        <v>3.1250000000000001E-4</v>
      </c>
      <c r="L7736" s="152" t="s">
        <v>493</v>
      </c>
      <c r="N7736" s="152" t="s">
        <v>528</v>
      </c>
      <c r="O7736" s="152">
        <v>35</v>
      </c>
      <c r="P7736" s="152">
        <v>1</v>
      </c>
      <c r="Q7736" s="168">
        <v>1.3402777777777777E-2</v>
      </c>
      <c r="R7736" s="168">
        <v>0</v>
      </c>
      <c r="S7736" s="168">
        <v>1.3402777777777777E-2</v>
      </c>
    </row>
    <row r="7737" spans="1:19">
      <c r="A7737" s="152" t="s">
        <v>3855</v>
      </c>
      <c r="B7737" s="152" t="s">
        <v>3884</v>
      </c>
      <c r="C7737" s="170" t="s">
        <v>31041</v>
      </c>
      <c r="D7737" s="170" t="s">
        <v>31042</v>
      </c>
      <c r="E7737" s="168">
        <v>1.736111111111111E-3</v>
      </c>
      <c r="F7737" s="152" t="s">
        <v>499</v>
      </c>
      <c r="H7737" s="152" t="s">
        <v>31</v>
      </c>
      <c r="I7737" s="170" t="s">
        <v>31043</v>
      </c>
      <c r="J7737" s="170" t="s">
        <v>31044</v>
      </c>
      <c r="K7737" s="168">
        <v>6.8287037037037036E-4</v>
      </c>
      <c r="L7737" s="152" t="s">
        <v>493</v>
      </c>
      <c r="N7737" s="152" t="s">
        <v>503</v>
      </c>
      <c r="O7737" s="152">
        <v>35</v>
      </c>
      <c r="P7737" s="152">
        <v>1</v>
      </c>
      <c r="Q7737" s="168">
        <v>1.0069444444444445E-2</v>
      </c>
      <c r="R7737" s="168">
        <v>0</v>
      </c>
      <c r="S7737" s="168">
        <v>1.0069444444444445E-2</v>
      </c>
    </row>
    <row r="7738" spans="1:19">
      <c r="A7738" s="152" t="s">
        <v>522</v>
      </c>
      <c r="B7738" s="152" t="s">
        <v>1064</v>
      </c>
      <c r="C7738" s="170" t="s">
        <v>31045</v>
      </c>
      <c r="D7738" s="170" t="s">
        <v>31046</v>
      </c>
      <c r="E7738" s="168">
        <v>6.9444444444444447E-4</v>
      </c>
      <c r="F7738" s="152" t="s">
        <v>499</v>
      </c>
      <c r="H7738" s="152" t="s">
        <v>39</v>
      </c>
      <c r="I7738" s="170" t="s">
        <v>31047</v>
      </c>
      <c r="J7738" s="170" t="s">
        <v>31048</v>
      </c>
      <c r="K7738" s="168">
        <v>4.861111111111111E-4</v>
      </c>
      <c r="L7738" s="152" t="s">
        <v>28046</v>
      </c>
      <c r="N7738" s="152" t="s">
        <v>503</v>
      </c>
      <c r="O7738" s="152">
        <v>35</v>
      </c>
      <c r="P7738" s="152">
        <v>1</v>
      </c>
      <c r="Q7738" s="168">
        <v>8.5995370370370375E-3</v>
      </c>
      <c r="R7738" s="168">
        <v>0</v>
      </c>
      <c r="S7738" s="168">
        <v>8.5995370370370375E-3</v>
      </c>
    </row>
    <row r="7739" spans="1:19">
      <c r="A7739" s="152" t="s">
        <v>485</v>
      </c>
      <c r="B7739" s="152" t="s">
        <v>1069</v>
      </c>
      <c r="C7739" s="170" t="s">
        <v>31049</v>
      </c>
      <c r="D7739" s="170" t="s">
        <v>31050</v>
      </c>
      <c r="E7739" s="168">
        <v>4.1435185185185186E-3</v>
      </c>
      <c r="F7739" s="152" t="s">
        <v>499</v>
      </c>
      <c r="H7739" s="152" t="s">
        <v>61</v>
      </c>
      <c r="I7739" s="170" t="s">
        <v>31051</v>
      </c>
      <c r="J7739" s="170" t="s">
        <v>31052</v>
      </c>
      <c r="K7739" s="168">
        <v>3.8194444444444446E-4</v>
      </c>
      <c r="L7739" s="152" t="s">
        <v>493</v>
      </c>
      <c r="N7739" s="152" t="s">
        <v>528</v>
      </c>
      <c r="O7739" s="152">
        <v>35</v>
      </c>
      <c r="P7739" s="152">
        <v>1</v>
      </c>
      <c r="Q7739" s="168">
        <v>9.5138888888888894E-3</v>
      </c>
      <c r="R7739" s="168">
        <v>0</v>
      </c>
      <c r="S7739" s="168">
        <v>9.5138888888888894E-3</v>
      </c>
    </row>
    <row r="7740" spans="1:19">
      <c r="A7740" s="152" t="s">
        <v>4674</v>
      </c>
      <c r="B7740" s="152" t="s">
        <v>22383</v>
      </c>
      <c r="C7740" s="170" t="s">
        <v>31053</v>
      </c>
      <c r="D7740" s="170" t="s">
        <v>31054</v>
      </c>
      <c r="E7740" s="168">
        <v>1.9212962962962964E-3</v>
      </c>
      <c r="F7740" s="152" t="s">
        <v>499</v>
      </c>
      <c r="H7740" s="152" t="s">
        <v>31</v>
      </c>
      <c r="I7740" s="170" t="s">
        <v>31055</v>
      </c>
      <c r="J7740" s="170" t="s">
        <v>31056</v>
      </c>
      <c r="K7740" s="168">
        <v>5.6712962962962967E-4</v>
      </c>
      <c r="L7740" s="152" t="s">
        <v>493</v>
      </c>
      <c r="N7740" s="152" t="s">
        <v>503</v>
      </c>
      <c r="O7740" s="152">
        <v>35</v>
      </c>
      <c r="P7740" s="152">
        <v>1</v>
      </c>
      <c r="Q7740" s="168">
        <v>8.819444444444444E-3</v>
      </c>
      <c r="R7740" s="168">
        <v>0</v>
      </c>
      <c r="S7740" s="168">
        <v>8.819444444444444E-3</v>
      </c>
    </row>
    <row r="7741" spans="1:19">
      <c r="A7741" s="152" t="s">
        <v>510</v>
      </c>
      <c r="B7741" s="152" t="s">
        <v>6115</v>
      </c>
      <c r="C7741" s="170" t="s">
        <v>31057</v>
      </c>
      <c r="D7741" s="170" t="s">
        <v>31058</v>
      </c>
      <c r="E7741" s="168">
        <v>4.2824074074074075E-3</v>
      </c>
      <c r="F7741" s="152" t="s">
        <v>499</v>
      </c>
      <c r="H7741" s="152" t="s">
        <v>61</v>
      </c>
      <c r="I7741" s="170" t="s">
        <v>31059</v>
      </c>
      <c r="J7741" s="170" t="s">
        <v>31060</v>
      </c>
      <c r="K7741" s="168">
        <v>7.407407407407407E-4</v>
      </c>
      <c r="L7741" s="152" t="s">
        <v>493</v>
      </c>
      <c r="N7741" s="152" t="s">
        <v>528</v>
      </c>
      <c r="O7741" s="152">
        <v>35</v>
      </c>
      <c r="P7741" s="152">
        <v>1</v>
      </c>
      <c r="Q7741" s="168">
        <v>1.2013888888888888E-2</v>
      </c>
      <c r="R7741" s="168">
        <v>0</v>
      </c>
      <c r="S7741" s="168">
        <v>1.2013888888888888E-2</v>
      </c>
    </row>
    <row r="7742" spans="1:19">
      <c r="A7742" s="152" t="s">
        <v>495</v>
      </c>
      <c r="B7742" s="152" t="s">
        <v>1059</v>
      </c>
      <c r="C7742" s="170" t="s">
        <v>31061</v>
      </c>
      <c r="D7742" s="170" t="s">
        <v>31062</v>
      </c>
      <c r="E7742" s="168">
        <v>3.9236111111111112E-3</v>
      </c>
      <c r="F7742" s="152" t="s">
        <v>499</v>
      </c>
      <c r="H7742" s="152" t="s">
        <v>61</v>
      </c>
      <c r="I7742" s="170" t="s">
        <v>31063</v>
      </c>
      <c r="J7742" s="170" t="s">
        <v>31064</v>
      </c>
      <c r="K7742" s="168">
        <v>2.8935185185185184E-4</v>
      </c>
      <c r="L7742" s="152" t="s">
        <v>493</v>
      </c>
      <c r="N7742" s="152" t="s">
        <v>895</v>
      </c>
      <c r="O7742" s="152">
        <v>35</v>
      </c>
      <c r="P7742" s="152">
        <v>1</v>
      </c>
      <c r="Q7742" s="168">
        <v>1.2893518518518518E-2</v>
      </c>
      <c r="R7742" s="168">
        <v>0</v>
      </c>
      <c r="S7742" s="168">
        <v>1.2893518518518518E-2</v>
      </c>
    </row>
    <row r="7743" spans="1:19">
      <c r="A7743" s="152" t="s">
        <v>529</v>
      </c>
      <c r="B7743" s="152" t="s">
        <v>4454</v>
      </c>
      <c r="C7743" s="170" t="s">
        <v>31065</v>
      </c>
      <c r="D7743" s="170" t="s">
        <v>31066</v>
      </c>
      <c r="E7743" s="168">
        <v>2.2222222222222222E-3</v>
      </c>
      <c r="F7743" s="152" t="s">
        <v>499</v>
      </c>
      <c r="H7743" s="152" t="s">
        <v>61</v>
      </c>
      <c r="I7743" s="170" t="s">
        <v>31067</v>
      </c>
      <c r="J7743" s="170" t="s">
        <v>31068</v>
      </c>
      <c r="K7743" s="168">
        <v>3.1250000000000001E-4</v>
      </c>
      <c r="L7743" s="152" t="s">
        <v>493</v>
      </c>
      <c r="N7743" s="152" t="s">
        <v>528</v>
      </c>
      <c r="O7743" s="152">
        <v>35</v>
      </c>
      <c r="P7743" s="152">
        <v>1</v>
      </c>
      <c r="Q7743" s="168">
        <v>9.3981481481481485E-3</v>
      </c>
      <c r="R7743" s="168">
        <v>0</v>
      </c>
      <c r="S7743" s="168">
        <v>9.3981481481481485E-3</v>
      </c>
    </row>
    <row r="7744" spans="1:19">
      <c r="A7744" s="152" t="s">
        <v>3855</v>
      </c>
      <c r="B7744" s="152" t="s">
        <v>3884</v>
      </c>
      <c r="C7744" s="170" t="s">
        <v>31069</v>
      </c>
      <c r="D7744" s="170" t="s">
        <v>31070</v>
      </c>
      <c r="E7744" s="168">
        <v>2.0370370370370369E-3</v>
      </c>
      <c r="F7744" s="152" t="s">
        <v>499</v>
      </c>
      <c r="H7744" s="152" t="s">
        <v>31</v>
      </c>
      <c r="I7744" s="170" t="s">
        <v>31071</v>
      </c>
      <c r="J7744" s="170" t="s">
        <v>31072</v>
      </c>
      <c r="K7744" s="168">
        <v>7.291666666666667E-4</v>
      </c>
      <c r="L7744" s="152" t="s">
        <v>493</v>
      </c>
      <c r="N7744" s="152" t="s">
        <v>503</v>
      </c>
      <c r="O7744" s="152">
        <v>35</v>
      </c>
      <c r="P7744" s="152">
        <v>1</v>
      </c>
      <c r="Q7744" s="168">
        <v>8.773148148148148E-3</v>
      </c>
      <c r="R7744" s="168">
        <v>0</v>
      </c>
      <c r="S7744" s="168">
        <v>8.773148148148148E-3</v>
      </c>
    </row>
    <row r="7745" spans="1:19">
      <c r="A7745" s="152" t="s">
        <v>522</v>
      </c>
      <c r="B7745" s="152" t="s">
        <v>1064</v>
      </c>
      <c r="C7745" s="170" t="s">
        <v>31073</v>
      </c>
      <c r="D7745" s="170" t="s">
        <v>31074</v>
      </c>
      <c r="E7745" s="168">
        <v>3.1134259259259257E-3</v>
      </c>
      <c r="F7745" s="152" t="s">
        <v>499</v>
      </c>
      <c r="H7745" s="152" t="s">
        <v>61</v>
      </c>
      <c r="I7745" s="170" t="s">
        <v>31075</v>
      </c>
      <c r="J7745" s="170" t="s">
        <v>31076</v>
      </c>
      <c r="K7745" s="168">
        <v>7.291666666666667E-4</v>
      </c>
      <c r="L7745" s="152" t="s">
        <v>493</v>
      </c>
      <c r="N7745" s="152" t="s">
        <v>895</v>
      </c>
      <c r="O7745" s="152">
        <v>35</v>
      </c>
      <c r="P7745" s="152">
        <v>1</v>
      </c>
      <c r="Q7745" s="168">
        <v>9.8263888888888897E-3</v>
      </c>
      <c r="R7745" s="168">
        <v>0</v>
      </c>
      <c r="S7745" s="168">
        <v>9.8263888888888897E-3</v>
      </c>
    </row>
    <row r="7746" spans="1:19">
      <c r="A7746" s="152" t="s">
        <v>485</v>
      </c>
      <c r="B7746" s="152" t="s">
        <v>1069</v>
      </c>
      <c r="C7746" s="170" t="s">
        <v>31077</v>
      </c>
      <c r="D7746" s="170" t="s">
        <v>31078</v>
      </c>
      <c r="E7746" s="168">
        <v>4.8148148148148152E-3</v>
      </c>
      <c r="F7746" s="152" t="s">
        <v>499</v>
      </c>
      <c r="H7746" s="152" t="s">
        <v>61</v>
      </c>
      <c r="I7746" s="170" t="s">
        <v>31079</v>
      </c>
      <c r="J7746" s="170" t="s">
        <v>31080</v>
      </c>
      <c r="K7746" s="168">
        <v>3.5879629629629629E-4</v>
      </c>
      <c r="L7746" s="152" t="s">
        <v>493</v>
      </c>
      <c r="N7746" s="152" t="s">
        <v>528</v>
      </c>
      <c r="O7746" s="152">
        <v>35</v>
      </c>
      <c r="P7746" s="152">
        <v>1</v>
      </c>
      <c r="Q7746" s="168">
        <v>1.4247685185185184E-2</v>
      </c>
      <c r="R7746" s="168">
        <v>0</v>
      </c>
      <c r="S7746" s="168">
        <v>1.4247685185185184E-2</v>
      </c>
    </row>
    <row r="7747" spans="1:19">
      <c r="A7747" s="152" t="s">
        <v>510</v>
      </c>
      <c r="B7747" s="152" t="s">
        <v>6115</v>
      </c>
      <c r="C7747" s="170" t="s">
        <v>31081</v>
      </c>
      <c r="D7747" s="170" t="s">
        <v>31082</v>
      </c>
      <c r="E7747" s="168">
        <v>3.7037037037037038E-3</v>
      </c>
      <c r="F7747" s="152" t="s">
        <v>499</v>
      </c>
      <c r="H7747" s="152" t="s">
        <v>61</v>
      </c>
      <c r="I7747" s="170" t="s">
        <v>31083</v>
      </c>
      <c r="J7747" s="170" t="s">
        <v>31084</v>
      </c>
      <c r="K7747" s="168">
        <v>6.3657407407407413E-4</v>
      </c>
      <c r="L7747" s="152" t="s">
        <v>493</v>
      </c>
      <c r="N7747" s="152" t="s">
        <v>895</v>
      </c>
      <c r="O7747" s="152">
        <v>35</v>
      </c>
      <c r="P7747" s="152">
        <v>1</v>
      </c>
      <c r="Q7747" s="168">
        <v>9.4444444444444445E-3</v>
      </c>
      <c r="R7747" s="168">
        <v>0</v>
      </c>
      <c r="S7747" s="168">
        <v>9.4444444444444445E-3</v>
      </c>
    </row>
    <row r="7748" spans="1:19">
      <c r="A7748" s="152" t="s">
        <v>4674</v>
      </c>
      <c r="B7748" s="152" t="s">
        <v>22383</v>
      </c>
      <c r="C7748" s="170" t="s">
        <v>31085</v>
      </c>
      <c r="D7748" s="170" t="s">
        <v>31086</v>
      </c>
      <c r="E7748" s="168">
        <v>1.8287037037037037E-3</v>
      </c>
      <c r="F7748" s="152" t="s">
        <v>499</v>
      </c>
      <c r="H7748" s="152" t="s">
        <v>31</v>
      </c>
      <c r="I7748" s="170" t="s">
        <v>31087</v>
      </c>
      <c r="J7748" s="170" t="s">
        <v>31088</v>
      </c>
      <c r="K7748" s="168">
        <v>4.1666666666666669E-4</v>
      </c>
      <c r="L7748" s="152" t="s">
        <v>493</v>
      </c>
      <c r="N7748" s="152" t="s">
        <v>503</v>
      </c>
      <c r="O7748" s="152">
        <v>35</v>
      </c>
      <c r="P7748" s="152">
        <v>1</v>
      </c>
      <c r="Q7748" s="168">
        <v>7.0949074074074074E-3</v>
      </c>
      <c r="R7748" s="168">
        <v>0</v>
      </c>
      <c r="S7748" s="168">
        <v>7.0949074074074074E-3</v>
      </c>
    </row>
    <row r="7749" spans="1:19">
      <c r="A7749" s="152" t="s">
        <v>495</v>
      </c>
      <c r="B7749" s="152" t="s">
        <v>1059</v>
      </c>
      <c r="C7749" s="170" t="s">
        <v>31089</v>
      </c>
      <c r="D7749" s="170" t="s">
        <v>31090</v>
      </c>
      <c r="E7749" s="168">
        <v>3.6921296296296298E-3</v>
      </c>
      <c r="F7749" s="152" t="s">
        <v>499</v>
      </c>
      <c r="H7749" s="152" t="s">
        <v>61</v>
      </c>
      <c r="I7749" s="170" t="s">
        <v>31091</v>
      </c>
      <c r="J7749" s="170" t="s">
        <v>31092</v>
      </c>
      <c r="K7749" s="168">
        <v>3.4722222222222224E-4</v>
      </c>
      <c r="L7749" s="152" t="s">
        <v>493</v>
      </c>
      <c r="N7749" s="152" t="s">
        <v>528</v>
      </c>
      <c r="O7749" s="152">
        <v>35</v>
      </c>
      <c r="P7749" s="152">
        <v>1</v>
      </c>
      <c r="Q7749" s="168">
        <v>1.0983796296296297E-2</v>
      </c>
      <c r="R7749" s="168">
        <v>0</v>
      </c>
      <c r="S7749" s="168">
        <v>1.0983796296296297E-2</v>
      </c>
    </row>
    <row r="7750" spans="1:19">
      <c r="A7750" s="152" t="s">
        <v>529</v>
      </c>
      <c r="B7750" s="152" t="s">
        <v>4454</v>
      </c>
      <c r="C7750" s="170" t="s">
        <v>31093</v>
      </c>
      <c r="D7750" s="170" t="s">
        <v>31094</v>
      </c>
      <c r="E7750" s="168">
        <v>2.1064814814814813E-3</v>
      </c>
      <c r="F7750" s="152" t="s">
        <v>499</v>
      </c>
      <c r="H7750" s="152" t="s">
        <v>31</v>
      </c>
      <c r="I7750" s="170" t="s">
        <v>31095</v>
      </c>
      <c r="J7750" s="170" t="s">
        <v>31096</v>
      </c>
      <c r="K7750" s="168">
        <v>6.2500000000000001E-4</v>
      </c>
      <c r="L7750" s="152" t="s">
        <v>493</v>
      </c>
      <c r="N7750" s="152" t="s">
        <v>503</v>
      </c>
      <c r="O7750" s="152">
        <v>35</v>
      </c>
      <c r="P7750" s="152">
        <v>1</v>
      </c>
      <c r="Q7750" s="168">
        <v>8.2060185185185187E-3</v>
      </c>
      <c r="R7750" s="168">
        <v>0</v>
      </c>
      <c r="S7750" s="168">
        <v>8.2060185185185187E-3</v>
      </c>
    </row>
    <row r="7751" spans="1:19">
      <c r="A7751" s="152" t="s">
        <v>3855</v>
      </c>
      <c r="B7751" s="152" t="s">
        <v>3884</v>
      </c>
      <c r="C7751" s="170" t="s">
        <v>31097</v>
      </c>
      <c r="D7751" s="170" t="s">
        <v>31098</v>
      </c>
      <c r="E7751" s="168">
        <v>2.5810185185185185E-3</v>
      </c>
      <c r="F7751" s="152" t="s">
        <v>499</v>
      </c>
      <c r="H7751" s="152" t="s">
        <v>31</v>
      </c>
      <c r="I7751" s="170" t="s">
        <v>31099</v>
      </c>
      <c r="J7751" s="170" t="s">
        <v>31100</v>
      </c>
      <c r="K7751" s="168">
        <v>9.0277777777777774E-4</v>
      </c>
      <c r="L7751" s="152" t="s">
        <v>493</v>
      </c>
      <c r="N7751" s="152" t="s">
        <v>503</v>
      </c>
      <c r="O7751" s="152">
        <v>35</v>
      </c>
      <c r="P7751" s="152">
        <v>1</v>
      </c>
      <c r="Q7751" s="168">
        <v>9.8263888888888897E-3</v>
      </c>
      <c r="R7751" s="168">
        <v>0</v>
      </c>
      <c r="S7751" s="168">
        <v>9.8263888888888897E-3</v>
      </c>
    </row>
    <row r="7752" spans="1:19">
      <c r="A7752" s="152" t="s">
        <v>522</v>
      </c>
      <c r="B7752" s="152" t="s">
        <v>1064</v>
      </c>
      <c r="C7752" s="170" t="s">
        <v>31101</v>
      </c>
      <c r="D7752" s="170" t="s">
        <v>31102</v>
      </c>
      <c r="E7752" s="168">
        <v>4.5254629629629629E-3</v>
      </c>
      <c r="F7752" s="152" t="s">
        <v>499</v>
      </c>
      <c r="H7752" s="152" t="s">
        <v>61</v>
      </c>
      <c r="I7752" s="170" t="s">
        <v>31103</v>
      </c>
      <c r="J7752" s="170" t="s">
        <v>31104</v>
      </c>
      <c r="K7752" s="168">
        <v>3.3564814814814812E-4</v>
      </c>
      <c r="L7752" s="152" t="s">
        <v>493</v>
      </c>
      <c r="N7752" s="152" t="s">
        <v>528</v>
      </c>
      <c r="O7752" s="152">
        <v>35</v>
      </c>
      <c r="P7752" s="152">
        <v>1</v>
      </c>
      <c r="Q7752" s="168">
        <v>1.1377314814814814E-2</v>
      </c>
      <c r="R7752" s="168">
        <v>0</v>
      </c>
      <c r="S7752" s="168">
        <v>1.1377314814814814E-2</v>
      </c>
    </row>
    <row r="7753" spans="1:19">
      <c r="A7753" s="152" t="s">
        <v>4674</v>
      </c>
      <c r="B7753" s="152" t="s">
        <v>22383</v>
      </c>
      <c r="C7753" s="170" t="s">
        <v>31105</v>
      </c>
      <c r="D7753" s="170" t="s">
        <v>31106</v>
      </c>
      <c r="E7753" s="168">
        <v>1.5393518518518519E-3</v>
      </c>
      <c r="F7753" s="152" t="s">
        <v>499</v>
      </c>
      <c r="H7753" s="152" t="s">
        <v>31</v>
      </c>
      <c r="I7753" s="170" t="s">
        <v>31107</v>
      </c>
      <c r="J7753" s="170" t="s">
        <v>31108</v>
      </c>
      <c r="K7753" s="168">
        <v>7.0601851851851847E-4</v>
      </c>
      <c r="L7753" s="152" t="s">
        <v>493</v>
      </c>
      <c r="N7753" s="152" t="s">
        <v>503</v>
      </c>
      <c r="O7753" s="152">
        <v>35</v>
      </c>
      <c r="P7753" s="152">
        <v>1</v>
      </c>
      <c r="Q7753" s="168">
        <v>8.2870370370370372E-3</v>
      </c>
      <c r="R7753" s="168">
        <v>0</v>
      </c>
      <c r="S7753" s="168">
        <v>8.2870370370370372E-3</v>
      </c>
    </row>
    <row r="7754" spans="1:19">
      <c r="A7754" s="152" t="s">
        <v>485</v>
      </c>
      <c r="B7754" s="152" t="s">
        <v>1069</v>
      </c>
      <c r="C7754" s="170" t="s">
        <v>31109</v>
      </c>
      <c r="D7754" s="170" t="s">
        <v>31110</v>
      </c>
      <c r="E7754" s="168">
        <v>7.9629629629629634E-3</v>
      </c>
      <c r="F7754" s="152" t="s">
        <v>499</v>
      </c>
      <c r="H7754" s="152" t="s">
        <v>39</v>
      </c>
      <c r="I7754" s="170" t="s">
        <v>31111</v>
      </c>
      <c r="J7754" s="170" t="s">
        <v>31112</v>
      </c>
      <c r="K7754" s="168">
        <v>3.9351851851851852E-4</v>
      </c>
      <c r="L7754" s="152" t="s">
        <v>28046</v>
      </c>
      <c r="N7754" s="152" t="s">
        <v>895</v>
      </c>
      <c r="O7754" s="152">
        <v>35</v>
      </c>
      <c r="P7754" s="152">
        <v>1</v>
      </c>
      <c r="Q7754" s="168">
        <v>1.5381944444444445E-2</v>
      </c>
      <c r="R7754" s="168">
        <v>0</v>
      </c>
      <c r="S7754" s="168">
        <v>1.5381944444444445E-2</v>
      </c>
    </row>
    <row r="7755" spans="1:19">
      <c r="A7755" s="152" t="s">
        <v>522</v>
      </c>
      <c r="B7755" s="152" t="s">
        <v>1064</v>
      </c>
      <c r="C7755" s="170" t="s">
        <v>31113</v>
      </c>
      <c r="D7755" s="170" t="s">
        <v>31114</v>
      </c>
      <c r="E7755" s="168">
        <v>1.2037037037037038E-3</v>
      </c>
      <c r="F7755" s="152" t="s">
        <v>499</v>
      </c>
      <c r="H7755" s="152" t="s">
        <v>39</v>
      </c>
      <c r="I7755" s="170" t="s">
        <v>31115</v>
      </c>
      <c r="J7755" s="170" t="s">
        <v>31116</v>
      </c>
      <c r="K7755" s="168">
        <v>9.4907407407407408E-4</v>
      </c>
      <c r="L7755" s="152" t="s">
        <v>28046</v>
      </c>
      <c r="N7755" s="152" t="s">
        <v>503</v>
      </c>
      <c r="O7755" s="152">
        <v>35</v>
      </c>
      <c r="P7755" s="152">
        <v>1</v>
      </c>
      <c r="Q7755" s="168">
        <v>8.7847222222222215E-3</v>
      </c>
      <c r="R7755" s="168">
        <v>0</v>
      </c>
      <c r="S7755" s="168">
        <v>8.7847222222222215E-3</v>
      </c>
    </row>
    <row r="7756" spans="1:19">
      <c r="A7756" s="152" t="s">
        <v>3855</v>
      </c>
      <c r="B7756" s="152" t="s">
        <v>3884</v>
      </c>
      <c r="C7756" s="170" t="s">
        <v>31117</v>
      </c>
      <c r="D7756" s="170" t="s">
        <v>31118</v>
      </c>
      <c r="E7756" s="168">
        <v>1.5740740740740741E-3</v>
      </c>
      <c r="F7756" s="152" t="s">
        <v>499</v>
      </c>
      <c r="H7756" s="152" t="s">
        <v>39</v>
      </c>
      <c r="I7756" s="170" t="s">
        <v>31119</v>
      </c>
      <c r="J7756" s="170" t="s">
        <v>31120</v>
      </c>
      <c r="K7756" s="168">
        <v>4.1666666666666669E-4</v>
      </c>
      <c r="L7756" s="152" t="s">
        <v>28046</v>
      </c>
      <c r="N7756" s="152" t="s">
        <v>503</v>
      </c>
      <c r="O7756" s="152">
        <v>35</v>
      </c>
      <c r="P7756" s="152">
        <v>1</v>
      </c>
      <c r="Q7756" s="168">
        <v>9.2013888888888892E-3</v>
      </c>
      <c r="R7756" s="168">
        <v>0</v>
      </c>
      <c r="S7756" s="168">
        <v>9.2013888888888892E-3</v>
      </c>
    </row>
    <row r="7757" spans="1:19">
      <c r="A7757" s="152" t="s">
        <v>4674</v>
      </c>
      <c r="B7757" s="152" t="s">
        <v>22383</v>
      </c>
      <c r="C7757" s="170" t="s">
        <v>31121</v>
      </c>
      <c r="D7757" s="170" t="s">
        <v>31122</v>
      </c>
      <c r="E7757" s="168">
        <v>1.2268518518518518E-3</v>
      </c>
      <c r="F7757" s="152" t="s">
        <v>499</v>
      </c>
      <c r="H7757" s="152" t="s">
        <v>39</v>
      </c>
      <c r="I7757" s="170" t="s">
        <v>31123</v>
      </c>
      <c r="J7757" s="170" t="s">
        <v>31124</v>
      </c>
      <c r="K7757" s="168">
        <v>6.2500000000000001E-4</v>
      </c>
      <c r="L7757" s="152" t="s">
        <v>28046</v>
      </c>
      <c r="N7757" s="152" t="s">
        <v>503</v>
      </c>
      <c r="O7757" s="152">
        <v>35</v>
      </c>
      <c r="P7757" s="152">
        <v>1</v>
      </c>
      <c r="Q7757" s="168">
        <v>7.7199074074074071E-3</v>
      </c>
      <c r="R7757" s="168">
        <v>0</v>
      </c>
      <c r="S7757" s="168">
        <v>7.7199074074074071E-3</v>
      </c>
    </row>
    <row r="7758" spans="1:19">
      <c r="A7758" s="152" t="s">
        <v>529</v>
      </c>
      <c r="B7758" s="152" t="s">
        <v>4454</v>
      </c>
      <c r="C7758" s="170" t="s">
        <v>31125</v>
      </c>
      <c r="D7758" s="170" t="s">
        <v>31126</v>
      </c>
      <c r="E7758" s="168">
        <v>1.4351851851851852E-3</v>
      </c>
      <c r="F7758" s="152" t="s">
        <v>499</v>
      </c>
      <c r="H7758" s="152" t="s">
        <v>39</v>
      </c>
      <c r="I7758" s="170" t="s">
        <v>31127</v>
      </c>
      <c r="J7758" s="170" t="s">
        <v>31128</v>
      </c>
      <c r="K7758" s="168">
        <v>3.8194444444444446E-4</v>
      </c>
      <c r="L7758" s="152" t="s">
        <v>28046</v>
      </c>
      <c r="N7758" s="152" t="s">
        <v>503</v>
      </c>
      <c r="O7758" s="152">
        <v>35</v>
      </c>
      <c r="P7758" s="152">
        <v>1</v>
      </c>
      <c r="Q7758" s="168">
        <v>8.2523148148148148E-3</v>
      </c>
      <c r="R7758" s="168">
        <v>0</v>
      </c>
      <c r="S7758" s="168">
        <v>8.2523148148148148E-3</v>
      </c>
    </row>
    <row r="7759" spans="1:19">
      <c r="A7759" s="152" t="s">
        <v>529</v>
      </c>
      <c r="B7759" s="152" t="s">
        <v>4454</v>
      </c>
      <c r="C7759" s="170" t="s">
        <v>31129</v>
      </c>
      <c r="D7759" s="170" t="s">
        <v>31130</v>
      </c>
      <c r="E7759" s="168">
        <v>4.0856481481481481E-3</v>
      </c>
      <c r="F7759" s="152" t="s">
        <v>499</v>
      </c>
      <c r="H7759" s="152" t="s">
        <v>31</v>
      </c>
      <c r="I7759" s="170" t="s">
        <v>31131</v>
      </c>
      <c r="J7759" s="170" t="s">
        <v>31132</v>
      </c>
      <c r="K7759" s="168">
        <v>3.0092592592592595E-4</v>
      </c>
      <c r="L7759" s="152" t="s">
        <v>493</v>
      </c>
      <c r="N7759" s="152" t="s">
        <v>503</v>
      </c>
      <c r="O7759" s="152">
        <v>35</v>
      </c>
      <c r="P7759" s="152">
        <v>1</v>
      </c>
      <c r="Q7759" s="168">
        <v>1.0486111111111111E-2</v>
      </c>
      <c r="R7759" s="168">
        <v>0</v>
      </c>
      <c r="S7759" s="168">
        <v>1.0486111111111111E-2</v>
      </c>
    </row>
    <row r="7760" spans="1:19">
      <c r="A7760" s="152" t="s">
        <v>485</v>
      </c>
      <c r="B7760" s="152" t="s">
        <v>1069</v>
      </c>
      <c r="C7760" s="170" t="s">
        <v>31133</v>
      </c>
      <c r="D7760" s="170" t="s">
        <v>31134</v>
      </c>
      <c r="E7760" s="168">
        <v>1.261574074074074E-3</v>
      </c>
      <c r="F7760" s="152" t="s">
        <v>499</v>
      </c>
      <c r="H7760" s="152" t="s">
        <v>39</v>
      </c>
      <c r="I7760" s="170" t="s">
        <v>31135</v>
      </c>
      <c r="J7760" s="170" t="s">
        <v>31136</v>
      </c>
      <c r="K7760" s="168">
        <v>5.6712962962962967E-4</v>
      </c>
      <c r="L7760" s="152" t="s">
        <v>28046</v>
      </c>
      <c r="N7760" s="152" t="s">
        <v>503</v>
      </c>
      <c r="O7760" s="152">
        <v>35</v>
      </c>
      <c r="P7760" s="152">
        <v>1</v>
      </c>
      <c r="Q7760" s="168">
        <v>1.0092592592592592E-2</v>
      </c>
      <c r="R7760" s="168">
        <v>0</v>
      </c>
      <c r="S7760" s="168">
        <v>1.0092592592592592E-2</v>
      </c>
    </row>
    <row r="7761" spans="1:19">
      <c r="A7761" s="152" t="s">
        <v>495</v>
      </c>
      <c r="B7761" s="152" t="s">
        <v>1059</v>
      </c>
      <c r="C7761" s="170" t="s">
        <v>31137</v>
      </c>
      <c r="D7761" s="170" t="s">
        <v>31138</v>
      </c>
      <c r="E7761" s="168">
        <v>1.1990740740740741E-2</v>
      </c>
      <c r="F7761" s="152" t="s">
        <v>499</v>
      </c>
      <c r="H7761" s="152" t="s">
        <v>61</v>
      </c>
      <c r="I7761" s="170" t="s">
        <v>31139</v>
      </c>
      <c r="J7761" s="170" t="s">
        <v>31140</v>
      </c>
      <c r="K7761" s="168">
        <v>5.9027777777777778E-4</v>
      </c>
      <c r="L7761" s="152" t="s">
        <v>493</v>
      </c>
      <c r="N7761" s="152" t="s">
        <v>528</v>
      </c>
      <c r="O7761" s="152">
        <v>35</v>
      </c>
      <c r="P7761" s="152">
        <v>1</v>
      </c>
      <c r="Q7761" s="168">
        <v>1.9155092592592592E-2</v>
      </c>
      <c r="R7761" s="168">
        <v>0</v>
      </c>
      <c r="S7761" s="168">
        <v>1.9155092592592592E-2</v>
      </c>
    </row>
    <row r="7762" spans="1:19">
      <c r="A7762" s="152" t="s">
        <v>522</v>
      </c>
      <c r="B7762" s="152" t="s">
        <v>1064</v>
      </c>
      <c r="C7762" s="170" t="s">
        <v>31141</v>
      </c>
      <c r="D7762" s="170" t="s">
        <v>31142</v>
      </c>
      <c r="E7762" s="168">
        <v>1.7824074074074075E-3</v>
      </c>
      <c r="F7762" s="152" t="s">
        <v>499</v>
      </c>
      <c r="H7762" s="152" t="s">
        <v>39</v>
      </c>
      <c r="I7762" s="170" t="s">
        <v>31143</v>
      </c>
      <c r="J7762" s="170" t="s">
        <v>31144</v>
      </c>
      <c r="K7762" s="168">
        <v>7.6388888888888893E-4</v>
      </c>
      <c r="L7762" s="152" t="s">
        <v>28046</v>
      </c>
      <c r="N7762" s="152" t="s">
        <v>503</v>
      </c>
      <c r="O7762" s="152">
        <v>35</v>
      </c>
      <c r="P7762" s="152">
        <v>1</v>
      </c>
      <c r="Q7762" s="168">
        <v>1.1747685185185186E-2</v>
      </c>
      <c r="R7762" s="168">
        <v>0</v>
      </c>
      <c r="S7762" s="168">
        <v>1.1747685185185186E-2</v>
      </c>
    </row>
    <row r="7763" spans="1:19">
      <c r="A7763" s="152" t="s">
        <v>3855</v>
      </c>
      <c r="B7763" s="152" t="s">
        <v>3884</v>
      </c>
      <c r="C7763" s="170" t="s">
        <v>31145</v>
      </c>
      <c r="D7763" s="170" t="s">
        <v>31146</v>
      </c>
      <c r="E7763" s="168">
        <v>1.1689814814814816E-3</v>
      </c>
      <c r="F7763" s="152" t="s">
        <v>499</v>
      </c>
      <c r="H7763" s="152" t="s">
        <v>39</v>
      </c>
      <c r="I7763" s="170" t="s">
        <v>31147</v>
      </c>
      <c r="J7763" s="170" t="s">
        <v>31148</v>
      </c>
      <c r="K7763" s="168">
        <v>8.564814814814815E-4</v>
      </c>
      <c r="L7763" s="152" t="s">
        <v>28046</v>
      </c>
      <c r="N7763" s="152" t="s">
        <v>503</v>
      </c>
      <c r="O7763" s="152">
        <v>35</v>
      </c>
      <c r="P7763" s="152">
        <v>1</v>
      </c>
      <c r="Q7763" s="168">
        <v>9.9537037037037042E-3</v>
      </c>
      <c r="R7763" s="168">
        <v>0</v>
      </c>
      <c r="S7763" s="168">
        <v>9.9537037037037042E-3</v>
      </c>
    </row>
    <row r="7764" spans="1:19">
      <c r="A7764" s="152" t="s">
        <v>535</v>
      </c>
      <c r="B7764" s="152" t="s">
        <v>6115</v>
      </c>
      <c r="C7764" s="170" t="s">
        <v>31149</v>
      </c>
      <c r="D7764" s="170" t="s">
        <v>31150</v>
      </c>
      <c r="E7764" s="168">
        <v>5.6134259259259262E-3</v>
      </c>
      <c r="F7764" s="152" t="s">
        <v>499</v>
      </c>
      <c r="H7764" s="152" t="s">
        <v>61</v>
      </c>
      <c r="I7764" s="170" t="s">
        <v>31151</v>
      </c>
      <c r="J7764" s="170" t="s">
        <v>31152</v>
      </c>
      <c r="K7764" s="168">
        <v>4.9768518518518521E-4</v>
      </c>
      <c r="L7764" s="152" t="s">
        <v>493</v>
      </c>
      <c r="N7764" s="152" t="s">
        <v>528</v>
      </c>
      <c r="O7764" s="152">
        <v>35</v>
      </c>
      <c r="P7764" s="152">
        <v>1</v>
      </c>
      <c r="Q7764" s="168">
        <v>1.1851851851851851E-2</v>
      </c>
      <c r="R7764" s="168">
        <v>0</v>
      </c>
      <c r="S7764" s="168">
        <v>1.1851851851851851E-2</v>
      </c>
    </row>
    <row r="7765" spans="1:19">
      <c r="A7765" s="152" t="s">
        <v>529</v>
      </c>
      <c r="B7765" s="152" t="s">
        <v>4454</v>
      </c>
      <c r="C7765" s="170" t="s">
        <v>31153</v>
      </c>
      <c r="D7765" s="170" t="s">
        <v>31154</v>
      </c>
      <c r="E7765" s="168">
        <v>3.6574074074074074E-3</v>
      </c>
      <c r="F7765" s="152" t="s">
        <v>499</v>
      </c>
      <c r="H7765" s="152" t="s">
        <v>39</v>
      </c>
      <c r="I7765" s="170" t="s">
        <v>31155</v>
      </c>
      <c r="J7765" s="170" t="s">
        <v>31156</v>
      </c>
      <c r="K7765" s="168">
        <v>3.0092592592592595E-4</v>
      </c>
      <c r="L7765" s="152" t="s">
        <v>28046</v>
      </c>
      <c r="N7765" s="152" t="s">
        <v>503</v>
      </c>
      <c r="O7765" s="152">
        <v>35</v>
      </c>
      <c r="P7765" s="152">
        <v>1</v>
      </c>
      <c r="Q7765" s="168">
        <v>1.2395833333333333E-2</v>
      </c>
      <c r="R7765" s="168">
        <v>0</v>
      </c>
      <c r="S7765" s="168">
        <v>1.2395833333333333E-2</v>
      </c>
    </row>
    <row r="7766" spans="1:19">
      <c r="A7766" s="152" t="s">
        <v>495</v>
      </c>
      <c r="B7766" s="152" t="s">
        <v>1059</v>
      </c>
      <c r="C7766" s="170" t="s">
        <v>31157</v>
      </c>
      <c r="D7766" s="170" t="s">
        <v>31158</v>
      </c>
      <c r="E7766" s="168">
        <v>1.6898148148148148E-3</v>
      </c>
      <c r="F7766" s="152" t="s">
        <v>499</v>
      </c>
      <c r="H7766" s="152" t="s">
        <v>39</v>
      </c>
      <c r="I7766" s="170" t="s">
        <v>31159</v>
      </c>
      <c r="J7766" s="170" t="s">
        <v>31160</v>
      </c>
      <c r="K7766" s="168">
        <v>2.8935185185185184E-4</v>
      </c>
      <c r="L7766" s="152" t="s">
        <v>28046</v>
      </c>
      <c r="N7766" s="152" t="s">
        <v>503</v>
      </c>
      <c r="O7766" s="152">
        <v>35</v>
      </c>
      <c r="P7766" s="152">
        <v>1</v>
      </c>
      <c r="Q7766" s="168">
        <v>9.7916666666666673E-3</v>
      </c>
      <c r="R7766" s="168">
        <v>0</v>
      </c>
      <c r="S7766" s="168">
        <v>9.7916666666666673E-3</v>
      </c>
    </row>
    <row r="7767" spans="1:19">
      <c r="A7767" s="152" t="s">
        <v>4674</v>
      </c>
      <c r="B7767" s="152" t="s">
        <v>22383</v>
      </c>
      <c r="C7767" s="170" t="s">
        <v>31161</v>
      </c>
      <c r="D7767" s="170" t="s">
        <v>31162</v>
      </c>
      <c r="E7767" s="168">
        <v>4.5717592592592589E-3</v>
      </c>
      <c r="F7767" s="152" t="s">
        <v>499</v>
      </c>
      <c r="H7767" s="152" t="s">
        <v>61</v>
      </c>
      <c r="I7767" s="170" t="s">
        <v>31163</v>
      </c>
      <c r="J7767" s="170" t="s">
        <v>31164</v>
      </c>
      <c r="K7767" s="168">
        <v>4.6296296296296298E-4</v>
      </c>
      <c r="L7767" s="152" t="s">
        <v>493</v>
      </c>
      <c r="N7767" s="152" t="s">
        <v>528</v>
      </c>
      <c r="O7767" s="152">
        <v>35</v>
      </c>
      <c r="P7767" s="152">
        <v>1</v>
      </c>
      <c r="Q7767" s="168">
        <v>1.0590277777777778E-2</v>
      </c>
      <c r="R7767" s="168">
        <v>0</v>
      </c>
      <c r="S7767" s="168">
        <v>1.0590277777777778E-2</v>
      </c>
    </row>
    <row r="7768" spans="1:19">
      <c r="A7768" s="152" t="s">
        <v>535</v>
      </c>
      <c r="B7768" s="152" t="s">
        <v>6115</v>
      </c>
      <c r="C7768" s="170" t="s">
        <v>31165</v>
      </c>
      <c r="D7768" s="170" t="s">
        <v>31166</v>
      </c>
      <c r="E7768" s="168">
        <v>1.3888888888888889E-3</v>
      </c>
      <c r="F7768" s="152" t="s">
        <v>499</v>
      </c>
      <c r="H7768" s="152" t="s">
        <v>39</v>
      </c>
      <c r="I7768" s="170" t="s">
        <v>31167</v>
      </c>
      <c r="J7768" s="170" t="s">
        <v>31168</v>
      </c>
      <c r="K7768" s="168">
        <v>7.7546296296296293E-4</v>
      </c>
      <c r="L7768" s="152" t="s">
        <v>28046</v>
      </c>
      <c r="N7768" s="152" t="s">
        <v>503</v>
      </c>
      <c r="O7768" s="152">
        <v>35</v>
      </c>
      <c r="P7768" s="152">
        <v>1</v>
      </c>
      <c r="Q7768" s="168">
        <v>1.1770833333333333E-2</v>
      </c>
      <c r="R7768" s="168">
        <v>0</v>
      </c>
      <c r="S7768" s="168">
        <v>1.1770833333333333E-2</v>
      </c>
    </row>
    <row r="7769" spans="1:19">
      <c r="A7769" s="152" t="s">
        <v>485</v>
      </c>
      <c r="B7769" s="152" t="s">
        <v>1069</v>
      </c>
      <c r="C7769" s="170" t="s">
        <v>31169</v>
      </c>
      <c r="D7769" s="170" t="s">
        <v>31170</v>
      </c>
      <c r="E7769" s="168">
        <v>4.4791666666666669E-3</v>
      </c>
      <c r="F7769" s="152" t="s">
        <v>499</v>
      </c>
      <c r="H7769" s="152" t="s">
        <v>61</v>
      </c>
      <c r="I7769" s="170" t="s">
        <v>31171</v>
      </c>
      <c r="J7769" s="170" t="s">
        <v>31172</v>
      </c>
      <c r="K7769" s="168">
        <v>1.0416666666666667E-3</v>
      </c>
      <c r="L7769" s="152" t="s">
        <v>493</v>
      </c>
      <c r="N7769" s="152" t="s">
        <v>528</v>
      </c>
      <c r="O7769" s="152">
        <v>35</v>
      </c>
      <c r="P7769" s="152">
        <v>1</v>
      </c>
      <c r="Q7769" s="168">
        <v>1.1354166666666667E-2</v>
      </c>
      <c r="R7769" s="168">
        <v>0</v>
      </c>
      <c r="S7769" s="168">
        <v>1.1354166666666667E-2</v>
      </c>
    </row>
    <row r="7770" spans="1:19">
      <c r="A7770" s="152" t="s">
        <v>3855</v>
      </c>
      <c r="B7770" s="152" t="s">
        <v>3884</v>
      </c>
      <c r="C7770" s="170" t="s">
        <v>31173</v>
      </c>
      <c r="D7770" s="170" t="s">
        <v>31159</v>
      </c>
      <c r="E7770" s="168">
        <v>1.2731481481481483E-3</v>
      </c>
      <c r="F7770" s="152" t="s">
        <v>499</v>
      </c>
      <c r="H7770" s="152" t="s">
        <v>39</v>
      </c>
      <c r="I7770" s="170" t="s">
        <v>31174</v>
      </c>
      <c r="J7770" s="170" t="s">
        <v>31175</v>
      </c>
      <c r="K7770" s="168">
        <v>8.1018518518518516E-4</v>
      </c>
      <c r="L7770" s="152" t="s">
        <v>28046</v>
      </c>
      <c r="N7770" s="152" t="s">
        <v>503</v>
      </c>
      <c r="O7770" s="152">
        <v>35</v>
      </c>
      <c r="P7770" s="152">
        <v>1</v>
      </c>
      <c r="Q7770" s="168">
        <v>8.1481481481481474E-3</v>
      </c>
      <c r="R7770" s="168">
        <v>0</v>
      </c>
      <c r="S7770" s="168">
        <v>8.1481481481481474E-3</v>
      </c>
    </row>
    <row r="7771" spans="1:19">
      <c r="A7771" s="152" t="s">
        <v>522</v>
      </c>
      <c r="B7771" s="152" t="s">
        <v>1064</v>
      </c>
      <c r="C7771" s="170" t="s">
        <v>31176</v>
      </c>
      <c r="D7771" s="170" t="s">
        <v>31177</v>
      </c>
      <c r="E7771" s="168">
        <v>3.7268518518518519E-3</v>
      </c>
      <c r="F7771" s="152" t="s">
        <v>499</v>
      </c>
      <c r="H7771" s="152" t="s">
        <v>31</v>
      </c>
      <c r="I7771" s="170" t="s">
        <v>31178</v>
      </c>
      <c r="J7771" s="170" t="s">
        <v>31179</v>
      </c>
      <c r="K7771" s="168">
        <v>4.7453703703703704E-4</v>
      </c>
      <c r="L7771" s="152" t="s">
        <v>493</v>
      </c>
      <c r="N7771" s="152" t="s">
        <v>895</v>
      </c>
      <c r="O7771" s="152">
        <v>35</v>
      </c>
      <c r="P7771" s="152">
        <v>1</v>
      </c>
      <c r="Q7771" s="168">
        <v>1.0405092592592593E-2</v>
      </c>
      <c r="R7771" s="168">
        <v>0</v>
      </c>
      <c r="S7771" s="168">
        <v>1.0405092592592593E-2</v>
      </c>
    </row>
    <row r="7772" spans="1:19">
      <c r="A7772" s="152" t="s">
        <v>4674</v>
      </c>
      <c r="B7772" s="152" t="s">
        <v>22383</v>
      </c>
      <c r="C7772" s="170" t="s">
        <v>31180</v>
      </c>
      <c r="D7772" s="170" t="s">
        <v>31181</v>
      </c>
      <c r="E7772" s="168">
        <v>5.4398148148148149E-3</v>
      </c>
      <c r="F7772" s="152" t="s">
        <v>499</v>
      </c>
      <c r="H7772" s="152" t="s">
        <v>61</v>
      </c>
      <c r="I7772" s="170" t="s">
        <v>31182</v>
      </c>
      <c r="J7772" s="170" t="s">
        <v>31183</v>
      </c>
      <c r="K7772" s="168">
        <v>4.861111111111111E-4</v>
      </c>
      <c r="L7772" s="152" t="s">
        <v>493</v>
      </c>
      <c r="N7772" s="152" t="s">
        <v>528</v>
      </c>
      <c r="O7772" s="152">
        <v>35</v>
      </c>
      <c r="P7772" s="152">
        <v>1</v>
      </c>
      <c r="Q7772" s="168">
        <v>1.1643518518518518E-2</v>
      </c>
      <c r="R7772" s="168">
        <v>0</v>
      </c>
      <c r="S7772" s="168">
        <v>1.1643518518518518E-2</v>
      </c>
    </row>
    <row r="7773" spans="1:19">
      <c r="A7773" s="152" t="s">
        <v>495</v>
      </c>
      <c r="B7773" s="152" t="s">
        <v>1059</v>
      </c>
      <c r="C7773" s="170" t="s">
        <v>31184</v>
      </c>
      <c r="D7773" s="170" t="s">
        <v>31185</v>
      </c>
      <c r="E7773" s="168">
        <v>1.1458333333333333E-3</v>
      </c>
      <c r="F7773" s="152" t="s">
        <v>499</v>
      </c>
      <c r="H7773" s="152" t="s">
        <v>39</v>
      </c>
      <c r="I7773" s="170" t="s">
        <v>31186</v>
      </c>
      <c r="J7773" s="170" t="s">
        <v>31187</v>
      </c>
      <c r="K7773" s="168">
        <v>3.3564814814814812E-4</v>
      </c>
      <c r="L7773" s="152" t="s">
        <v>28046</v>
      </c>
      <c r="N7773" s="152" t="s">
        <v>503</v>
      </c>
      <c r="O7773" s="152">
        <v>35</v>
      </c>
      <c r="P7773" s="152">
        <v>1</v>
      </c>
      <c r="Q7773" s="168">
        <v>8.6689814814814806E-3</v>
      </c>
      <c r="R7773" s="168">
        <v>0</v>
      </c>
      <c r="S7773" s="168">
        <v>8.6689814814814806E-3</v>
      </c>
    </row>
    <row r="7774" spans="1:19">
      <c r="A7774" s="152" t="s">
        <v>535</v>
      </c>
      <c r="B7774" s="152" t="s">
        <v>6115</v>
      </c>
      <c r="C7774" s="170" t="s">
        <v>31188</v>
      </c>
      <c r="D7774" s="170" t="s">
        <v>31189</v>
      </c>
      <c r="E7774" s="168">
        <v>1.5393518518518519E-3</v>
      </c>
      <c r="F7774" s="152" t="s">
        <v>499</v>
      </c>
      <c r="H7774" s="152" t="s">
        <v>39</v>
      </c>
      <c r="I7774" s="170" t="s">
        <v>31190</v>
      </c>
      <c r="J7774" s="170" t="s">
        <v>31191</v>
      </c>
      <c r="K7774" s="168">
        <v>7.0601851851851847E-4</v>
      </c>
      <c r="L7774" s="152" t="s">
        <v>28046</v>
      </c>
      <c r="N7774" s="152" t="s">
        <v>503</v>
      </c>
      <c r="O7774" s="152">
        <v>35</v>
      </c>
      <c r="P7774" s="152">
        <v>1</v>
      </c>
      <c r="Q7774" s="168">
        <v>9.1087962962962971E-3</v>
      </c>
      <c r="R7774" s="168">
        <v>0</v>
      </c>
      <c r="S7774" s="168">
        <v>9.1087962962962971E-3</v>
      </c>
    </row>
    <row r="7775" spans="1:19">
      <c r="A7775" s="152" t="s">
        <v>529</v>
      </c>
      <c r="B7775" s="152" t="s">
        <v>4454</v>
      </c>
      <c r="C7775" s="170" t="s">
        <v>31192</v>
      </c>
      <c r="D7775" s="170" t="s">
        <v>31193</v>
      </c>
      <c r="E7775" s="168">
        <v>5.5787037037037038E-3</v>
      </c>
      <c r="F7775" s="152" t="s">
        <v>499</v>
      </c>
      <c r="H7775" s="152" t="s">
        <v>31</v>
      </c>
      <c r="I7775" s="170" t="s">
        <v>31194</v>
      </c>
      <c r="J7775" s="170" t="s">
        <v>31195</v>
      </c>
      <c r="K7775" s="168">
        <v>4.7453703703703704E-4</v>
      </c>
      <c r="L7775" s="152" t="s">
        <v>493</v>
      </c>
      <c r="N7775" s="152" t="s">
        <v>895</v>
      </c>
      <c r="O7775" s="152">
        <v>35</v>
      </c>
      <c r="P7775" s="152">
        <v>1</v>
      </c>
      <c r="Q7775" s="168">
        <v>1.1585648148148149E-2</v>
      </c>
      <c r="R7775" s="168">
        <v>0</v>
      </c>
      <c r="S7775" s="168">
        <v>1.1585648148148149E-2</v>
      </c>
    </row>
    <row r="7776" spans="1:19">
      <c r="A7776" s="152" t="s">
        <v>3855</v>
      </c>
      <c r="B7776" s="152" t="s">
        <v>3884</v>
      </c>
      <c r="C7776" s="170" t="s">
        <v>31196</v>
      </c>
      <c r="D7776" s="170" t="s">
        <v>31197</v>
      </c>
      <c r="E7776" s="168">
        <v>1.2847222222222223E-3</v>
      </c>
      <c r="F7776" s="152" t="s">
        <v>499</v>
      </c>
      <c r="H7776" s="152" t="s">
        <v>39</v>
      </c>
      <c r="I7776" s="170" t="s">
        <v>31198</v>
      </c>
      <c r="J7776" s="170" t="s">
        <v>31199</v>
      </c>
      <c r="K7776" s="168">
        <v>7.291666666666667E-4</v>
      </c>
      <c r="L7776" s="152" t="s">
        <v>28046</v>
      </c>
      <c r="N7776" s="152" t="s">
        <v>503</v>
      </c>
      <c r="O7776" s="152">
        <v>35</v>
      </c>
      <c r="P7776" s="152">
        <v>1</v>
      </c>
      <c r="Q7776" s="168">
        <v>8.0555555555555554E-3</v>
      </c>
      <c r="R7776" s="168">
        <v>0</v>
      </c>
      <c r="S7776" s="168">
        <v>8.0555555555555554E-3</v>
      </c>
    </row>
    <row r="7777" spans="1:19">
      <c r="A7777" s="152" t="s">
        <v>522</v>
      </c>
      <c r="B7777" s="152" t="s">
        <v>1064</v>
      </c>
      <c r="C7777" s="170" t="s">
        <v>31200</v>
      </c>
      <c r="D7777" s="170" t="s">
        <v>31201</v>
      </c>
      <c r="E7777" s="168">
        <v>3.5995370370370369E-3</v>
      </c>
      <c r="F7777" s="152" t="s">
        <v>499</v>
      </c>
      <c r="H7777" s="152" t="s">
        <v>31</v>
      </c>
      <c r="I7777" s="170" t="s">
        <v>31202</v>
      </c>
      <c r="J7777" s="170" t="s">
        <v>31203</v>
      </c>
      <c r="K7777" s="168">
        <v>5.5555555555555556E-4</v>
      </c>
      <c r="L7777" s="152" t="s">
        <v>493</v>
      </c>
      <c r="N7777" s="152" t="s">
        <v>895</v>
      </c>
      <c r="O7777" s="152">
        <v>35</v>
      </c>
      <c r="P7777" s="152">
        <v>1</v>
      </c>
      <c r="Q7777" s="168">
        <v>9.8726851851851857E-3</v>
      </c>
      <c r="R7777" s="168">
        <v>0</v>
      </c>
      <c r="S7777" s="168">
        <v>9.8726851851851857E-3</v>
      </c>
    </row>
    <row r="7778" spans="1:19">
      <c r="A7778" s="152" t="s">
        <v>4674</v>
      </c>
      <c r="B7778" s="152" t="s">
        <v>22383</v>
      </c>
      <c r="C7778" s="170" t="s">
        <v>31204</v>
      </c>
      <c r="D7778" s="170" t="s">
        <v>31205</v>
      </c>
      <c r="E7778" s="168">
        <v>1.261574074074074E-3</v>
      </c>
      <c r="F7778" s="152" t="s">
        <v>499</v>
      </c>
      <c r="H7778" s="152" t="s">
        <v>39</v>
      </c>
      <c r="I7778" s="170" t="s">
        <v>31206</v>
      </c>
      <c r="J7778" s="170" t="s">
        <v>31207</v>
      </c>
      <c r="K7778" s="168">
        <v>5.4398148148148144E-4</v>
      </c>
      <c r="L7778" s="152" t="s">
        <v>28046</v>
      </c>
      <c r="N7778" s="152" t="s">
        <v>503</v>
      </c>
      <c r="O7778" s="152">
        <v>35</v>
      </c>
      <c r="P7778" s="152">
        <v>1</v>
      </c>
      <c r="Q7778" s="168">
        <v>7.9861111111111105E-3</v>
      </c>
      <c r="R7778" s="168">
        <v>0</v>
      </c>
      <c r="S7778" s="168">
        <v>7.9861111111111105E-3</v>
      </c>
    </row>
    <row r="7779" spans="1:19">
      <c r="A7779" s="152" t="s">
        <v>485</v>
      </c>
      <c r="B7779" s="152" t="s">
        <v>1069</v>
      </c>
      <c r="C7779" s="170" t="s">
        <v>31187</v>
      </c>
      <c r="D7779" s="170" t="s">
        <v>31208</v>
      </c>
      <c r="E7779" s="168">
        <v>1.9444444444444444E-3</v>
      </c>
      <c r="F7779" s="152" t="s">
        <v>499</v>
      </c>
      <c r="H7779" s="152" t="s">
        <v>61</v>
      </c>
      <c r="I7779" s="170" t="s">
        <v>31209</v>
      </c>
      <c r="K7779" s="168">
        <v>0</v>
      </c>
      <c r="L7779" s="152" t="s">
        <v>493</v>
      </c>
      <c r="N7779" s="152" t="s">
        <v>528</v>
      </c>
      <c r="O7779" s="152">
        <v>35</v>
      </c>
      <c r="P7779" s="152">
        <v>1</v>
      </c>
      <c r="Q7779" s="168">
        <v>0</v>
      </c>
      <c r="R7779" s="168">
        <v>0</v>
      </c>
      <c r="S7779" s="168">
        <v>0</v>
      </c>
    </row>
    <row r="7780" spans="1:19">
      <c r="A7780" s="152" t="s">
        <v>529</v>
      </c>
      <c r="B7780" s="152" t="s">
        <v>4454</v>
      </c>
      <c r="C7780" s="170" t="s">
        <v>31210</v>
      </c>
      <c r="D7780" s="170" t="s">
        <v>31211</v>
      </c>
      <c r="E7780" s="168">
        <v>4.5254629629629629E-3</v>
      </c>
      <c r="F7780" s="152" t="s">
        <v>499</v>
      </c>
      <c r="H7780" s="152" t="s">
        <v>31</v>
      </c>
      <c r="I7780" s="170" t="s">
        <v>31212</v>
      </c>
      <c r="J7780" s="170" t="s">
        <v>31213</v>
      </c>
      <c r="K7780" s="168">
        <v>2.4305555555555555E-4</v>
      </c>
      <c r="L7780" s="152" t="s">
        <v>493</v>
      </c>
      <c r="N7780" s="152" t="s">
        <v>895</v>
      </c>
      <c r="O7780" s="152">
        <v>35</v>
      </c>
      <c r="P7780" s="152">
        <v>1</v>
      </c>
      <c r="Q7780" s="168">
        <v>9.7685185185185184E-3</v>
      </c>
      <c r="R7780" s="168">
        <v>0</v>
      </c>
      <c r="S7780" s="168">
        <v>9.7685185185185184E-3</v>
      </c>
    </row>
    <row r="7781" spans="1:19">
      <c r="A7781" s="152" t="s">
        <v>495</v>
      </c>
      <c r="B7781" s="152" t="s">
        <v>1059</v>
      </c>
      <c r="C7781" s="170" t="s">
        <v>31214</v>
      </c>
      <c r="D7781" s="170" t="s">
        <v>31215</v>
      </c>
      <c r="E7781" s="168">
        <v>3.7152777777777778E-3</v>
      </c>
      <c r="F7781" s="152" t="s">
        <v>499</v>
      </c>
      <c r="H7781" s="152" t="s">
        <v>61</v>
      </c>
      <c r="I7781" s="170" t="s">
        <v>31216</v>
      </c>
      <c r="J7781" s="170" t="s">
        <v>31217</v>
      </c>
      <c r="K7781" s="168">
        <v>3.4722222222222224E-4</v>
      </c>
      <c r="L7781" s="152" t="s">
        <v>493</v>
      </c>
      <c r="N7781" s="152" t="s">
        <v>528</v>
      </c>
      <c r="O7781" s="152">
        <v>35</v>
      </c>
      <c r="P7781" s="152">
        <v>1</v>
      </c>
      <c r="Q7781" s="168">
        <v>1.0787037037037038E-2</v>
      </c>
      <c r="R7781" s="168">
        <v>0</v>
      </c>
      <c r="S7781" s="168">
        <v>1.0787037037037038E-2</v>
      </c>
    </row>
    <row r="7782" spans="1:19">
      <c r="A7782" s="152" t="s">
        <v>535</v>
      </c>
      <c r="B7782" s="152" t="s">
        <v>6115</v>
      </c>
      <c r="C7782" s="170" t="s">
        <v>31218</v>
      </c>
      <c r="D7782" s="170" t="s">
        <v>31219</v>
      </c>
      <c r="E7782" s="168">
        <v>1.6666666666666668E-3</v>
      </c>
      <c r="F7782" s="152" t="s">
        <v>499</v>
      </c>
      <c r="H7782" s="152" t="s">
        <v>39</v>
      </c>
      <c r="I7782" s="170" t="s">
        <v>31220</v>
      </c>
      <c r="J7782" s="170" t="s">
        <v>31221</v>
      </c>
      <c r="K7782" s="168">
        <v>5.5555555555555556E-4</v>
      </c>
      <c r="L7782" s="152" t="s">
        <v>28046</v>
      </c>
      <c r="N7782" s="152" t="s">
        <v>503</v>
      </c>
      <c r="O7782" s="152">
        <v>35</v>
      </c>
      <c r="P7782" s="152">
        <v>1</v>
      </c>
      <c r="Q7782" s="168">
        <v>1.0555555555555556E-2</v>
      </c>
      <c r="R7782" s="168">
        <v>0</v>
      </c>
      <c r="S7782" s="168">
        <v>1.0555555555555556E-2</v>
      </c>
    </row>
    <row r="7783" spans="1:19">
      <c r="A7783" s="152" t="s">
        <v>4674</v>
      </c>
      <c r="B7783" s="152" t="s">
        <v>22383</v>
      </c>
      <c r="C7783" s="170" t="s">
        <v>31222</v>
      </c>
      <c r="D7783" s="170" t="s">
        <v>31223</v>
      </c>
      <c r="E7783" s="168">
        <v>1.6898148148148148E-3</v>
      </c>
      <c r="F7783" s="152" t="s">
        <v>499</v>
      </c>
      <c r="H7783" s="152" t="s">
        <v>39</v>
      </c>
      <c r="I7783" s="170" t="s">
        <v>31224</v>
      </c>
      <c r="J7783" s="170" t="s">
        <v>31225</v>
      </c>
      <c r="K7783" s="168">
        <v>5.9027777777777778E-4</v>
      </c>
      <c r="L7783" s="152" t="s">
        <v>28046</v>
      </c>
      <c r="N7783" s="152" t="s">
        <v>503</v>
      </c>
      <c r="O7783" s="152">
        <v>35</v>
      </c>
      <c r="P7783" s="152">
        <v>1</v>
      </c>
      <c r="Q7783" s="168">
        <v>8.2060185185185187E-3</v>
      </c>
      <c r="R7783" s="168">
        <v>0</v>
      </c>
      <c r="S7783" s="168">
        <v>8.2060185185185187E-3</v>
      </c>
    </row>
    <row r="7784" spans="1:19">
      <c r="A7784" s="152" t="s">
        <v>522</v>
      </c>
      <c r="B7784" s="152" t="s">
        <v>1064</v>
      </c>
      <c r="C7784" s="170" t="s">
        <v>31226</v>
      </c>
      <c r="D7784" s="170" t="s">
        <v>31227</v>
      </c>
      <c r="E7784" s="168">
        <v>4.1319444444444442E-3</v>
      </c>
      <c r="F7784" s="152" t="s">
        <v>499</v>
      </c>
      <c r="H7784" s="152" t="s">
        <v>31</v>
      </c>
      <c r="I7784" s="170" t="s">
        <v>31228</v>
      </c>
      <c r="J7784" s="170" t="s">
        <v>31229</v>
      </c>
      <c r="K7784" s="168">
        <v>4.6296296296296298E-4</v>
      </c>
      <c r="L7784" s="152" t="s">
        <v>493</v>
      </c>
      <c r="N7784" s="152" t="s">
        <v>895</v>
      </c>
      <c r="O7784" s="152">
        <v>35</v>
      </c>
      <c r="P7784" s="152">
        <v>1</v>
      </c>
      <c r="Q7784" s="168">
        <v>1.0729166666666666E-2</v>
      </c>
      <c r="R7784" s="168">
        <v>0</v>
      </c>
      <c r="S7784" s="168">
        <v>1.0729166666666666E-2</v>
      </c>
    </row>
    <row r="7785" spans="1:19">
      <c r="A7785" s="152" t="s">
        <v>3855</v>
      </c>
      <c r="B7785" s="152" t="s">
        <v>3884</v>
      </c>
      <c r="C7785" s="170" t="s">
        <v>31230</v>
      </c>
      <c r="D7785" s="170" t="s">
        <v>31231</v>
      </c>
      <c r="E7785" s="168">
        <v>4.2592592592592595E-3</v>
      </c>
      <c r="F7785" s="152" t="s">
        <v>499</v>
      </c>
      <c r="H7785" s="152" t="s">
        <v>61</v>
      </c>
      <c r="I7785" s="170" t="s">
        <v>31232</v>
      </c>
      <c r="J7785" s="170" t="s">
        <v>31233</v>
      </c>
      <c r="K7785" s="168">
        <v>7.5231481481481482E-4</v>
      </c>
      <c r="L7785" s="152" t="s">
        <v>493</v>
      </c>
      <c r="N7785" s="152" t="s">
        <v>528</v>
      </c>
      <c r="O7785" s="152">
        <v>35</v>
      </c>
      <c r="P7785" s="152">
        <v>1</v>
      </c>
      <c r="Q7785" s="168">
        <v>9.3981481481481485E-3</v>
      </c>
      <c r="R7785" s="168">
        <v>0</v>
      </c>
      <c r="S7785" s="168">
        <v>9.3981481481481485E-3</v>
      </c>
    </row>
    <row r="7786" spans="1:19">
      <c r="A7786" s="152" t="s">
        <v>529</v>
      </c>
      <c r="B7786" s="152" t="s">
        <v>4454</v>
      </c>
      <c r="C7786" s="170" t="s">
        <v>31234</v>
      </c>
      <c r="D7786" s="170" t="s">
        <v>31235</v>
      </c>
      <c r="E7786" s="168">
        <v>4.2476851851851851E-3</v>
      </c>
      <c r="F7786" s="152" t="s">
        <v>499</v>
      </c>
      <c r="H7786" s="152" t="s">
        <v>39</v>
      </c>
      <c r="I7786" s="170" t="s">
        <v>31236</v>
      </c>
      <c r="J7786" s="170" t="s">
        <v>31237</v>
      </c>
      <c r="K7786" s="168">
        <v>3.2407407407407406E-4</v>
      </c>
      <c r="L7786" s="152" t="s">
        <v>28046</v>
      </c>
      <c r="N7786" s="152" t="s">
        <v>503</v>
      </c>
      <c r="O7786" s="152">
        <v>35</v>
      </c>
      <c r="P7786" s="152">
        <v>1</v>
      </c>
      <c r="Q7786" s="168">
        <v>1.0092592592592592E-2</v>
      </c>
      <c r="R7786" s="168">
        <v>0</v>
      </c>
      <c r="S7786" s="168">
        <v>1.0092592592592592E-2</v>
      </c>
    </row>
    <row r="7787" spans="1:19">
      <c r="A7787" s="152" t="s">
        <v>485</v>
      </c>
      <c r="B7787" s="152" t="s">
        <v>1069</v>
      </c>
      <c r="C7787" s="170" t="s">
        <v>31238</v>
      </c>
      <c r="D7787" s="170" t="s">
        <v>31239</v>
      </c>
      <c r="E7787" s="168">
        <v>4.3518518518518515E-3</v>
      </c>
      <c r="F7787" s="152" t="s">
        <v>499</v>
      </c>
      <c r="H7787" s="152" t="s">
        <v>31</v>
      </c>
      <c r="I7787" s="170" t="s">
        <v>31236</v>
      </c>
      <c r="J7787" s="170" t="s">
        <v>31240</v>
      </c>
      <c r="K7787" s="168">
        <v>9.6064814814814819E-4</v>
      </c>
      <c r="L7787" s="152" t="s">
        <v>493</v>
      </c>
      <c r="N7787" s="152" t="s">
        <v>895</v>
      </c>
      <c r="O7787" s="152">
        <v>35</v>
      </c>
      <c r="P7787" s="152">
        <v>1</v>
      </c>
      <c r="Q7787" s="168">
        <v>1.1238425925925926E-2</v>
      </c>
      <c r="R7787" s="168">
        <v>0</v>
      </c>
      <c r="S7787" s="168">
        <v>1.1238425925925926E-2</v>
      </c>
    </row>
    <row r="7788" spans="1:19">
      <c r="A7788" s="152" t="s">
        <v>4674</v>
      </c>
      <c r="B7788" s="152" t="s">
        <v>22383</v>
      </c>
      <c r="C7788" s="170" t="s">
        <v>31241</v>
      </c>
      <c r="D7788" s="170" t="s">
        <v>31242</v>
      </c>
      <c r="E7788" s="168">
        <v>1.5972222222222223E-3</v>
      </c>
      <c r="F7788" s="152" t="s">
        <v>499</v>
      </c>
      <c r="H7788" s="152" t="s">
        <v>39</v>
      </c>
      <c r="I7788" s="170" t="s">
        <v>31243</v>
      </c>
      <c r="J7788" s="170" t="s">
        <v>31244</v>
      </c>
      <c r="K7788" s="168">
        <v>6.4814814814814813E-4</v>
      </c>
      <c r="L7788" s="152" t="s">
        <v>28046</v>
      </c>
      <c r="N7788" s="152" t="s">
        <v>503</v>
      </c>
      <c r="O7788" s="152">
        <v>35</v>
      </c>
      <c r="P7788" s="152">
        <v>1</v>
      </c>
      <c r="Q7788" s="168">
        <v>7.8935185185185185E-3</v>
      </c>
      <c r="R7788" s="168">
        <v>0</v>
      </c>
      <c r="S7788" s="168">
        <v>7.8935185185185185E-3</v>
      </c>
    </row>
    <row r="7789" spans="1:19">
      <c r="A7789" s="152" t="s">
        <v>495</v>
      </c>
      <c r="B7789" s="152" t="s">
        <v>1059</v>
      </c>
      <c r="C7789" s="170" t="s">
        <v>31245</v>
      </c>
      <c r="D7789" s="170" t="s">
        <v>31246</v>
      </c>
      <c r="E7789" s="168">
        <v>4.6064814814814814E-3</v>
      </c>
      <c r="F7789" s="152" t="s">
        <v>499</v>
      </c>
      <c r="H7789" s="152" t="s">
        <v>61</v>
      </c>
      <c r="I7789" s="170" t="s">
        <v>31247</v>
      </c>
      <c r="J7789" s="170" t="s">
        <v>31248</v>
      </c>
      <c r="K7789" s="168">
        <v>2.5462962962962961E-4</v>
      </c>
      <c r="L7789" s="152" t="s">
        <v>493</v>
      </c>
      <c r="N7789" s="152" t="s">
        <v>528</v>
      </c>
      <c r="O7789" s="152">
        <v>35</v>
      </c>
      <c r="P7789" s="152">
        <v>1</v>
      </c>
      <c r="Q7789" s="168">
        <v>1.1215277777777777E-2</v>
      </c>
      <c r="R7789" s="168">
        <v>0</v>
      </c>
      <c r="S7789" s="168">
        <v>1.1215277777777777E-2</v>
      </c>
    </row>
    <row r="7790" spans="1:19">
      <c r="A7790" s="152" t="s">
        <v>535</v>
      </c>
      <c r="B7790" s="152" t="s">
        <v>6115</v>
      </c>
      <c r="C7790" s="170" t="s">
        <v>31249</v>
      </c>
      <c r="D7790" s="170" t="s">
        <v>31250</v>
      </c>
      <c r="E7790" s="168">
        <v>1.238425925925926E-3</v>
      </c>
      <c r="F7790" s="152" t="s">
        <v>499</v>
      </c>
      <c r="H7790" s="152" t="s">
        <v>39</v>
      </c>
      <c r="I7790" s="170" t="s">
        <v>31251</v>
      </c>
      <c r="J7790" s="170" t="s">
        <v>31252</v>
      </c>
      <c r="K7790" s="168">
        <v>8.9120370370370373E-4</v>
      </c>
      <c r="L7790" s="152" t="s">
        <v>28046</v>
      </c>
      <c r="N7790" s="152" t="s">
        <v>503</v>
      </c>
      <c r="O7790" s="152">
        <v>35</v>
      </c>
      <c r="P7790" s="152">
        <v>1</v>
      </c>
      <c r="Q7790" s="168">
        <v>8.5069444444444437E-3</v>
      </c>
      <c r="R7790" s="168">
        <v>0</v>
      </c>
      <c r="S7790" s="168">
        <v>8.5069444444444437E-3</v>
      </c>
    </row>
    <row r="7791" spans="1:19">
      <c r="A7791" s="152" t="s">
        <v>522</v>
      </c>
      <c r="B7791" s="152" t="s">
        <v>1064</v>
      </c>
      <c r="C7791" s="170" t="s">
        <v>31253</v>
      </c>
      <c r="D7791" s="170" t="s">
        <v>31254</v>
      </c>
      <c r="E7791" s="168">
        <v>4.2245370370370371E-3</v>
      </c>
      <c r="F7791" s="152" t="s">
        <v>499</v>
      </c>
      <c r="H7791" s="152" t="s">
        <v>31</v>
      </c>
      <c r="I7791" s="170" t="s">
        <v>31255</v>
      </c>
      <c r="J7791" s="170" t="s">
        <v>31256</v>
      </c>
      <c r="K7791" s="168">
        <v>5.7870370370370367E-4</v>
      </c>
      <c r="L7791" s="152" t="s">
        <v>493</v>
      </c>
      <c r="N7791" s="152" t="s">
        <v>895</v>
      </c>
      <c r="O7791" s="152">
        <v>35</v>
      </c>
      <c r="P7791" s="152">
        <v>1</v>
      </c>
      <c r="Q7791" s="168">
        <v>1.037037037037037E-2</v>
      </c>
      <c r="R7791" s="168">
        <v>0</v>
      </c>
      <c r="S7791" s="168">
        <v>1.037037037037037E-2</v>
      </c>
    </row>
    <row r="7792" spans="1:19">
      <c r="A7792" s="152" t="s">
        <v>529</v>
      </c>
      <c r="B7792" s="152" t="s">
        <v>4454</v>
      </c>
      <c r="C7792" s="170" t="s">
        <v>31257</v>
      </c>
      <c r="D7792" s="170" t="s">
        <v>31258</v>
      </c>
      <c r="E7792" s="168">
        <v>4.2939814814814811E-3</v>
      </c>
      <c r="F7792" s="152" t="s">
        <v>499</v>
      </c>
      <c r="H7792" s="152" t="s">
        <v>39</v>
      </c>
      <c r="I7792" s="170" t="s">
        <v>31259</v>
      </c>
      <c r="J7792" s="170" t="s">
        <v>31260</v>
      </c>
      <c r="K7792" s="168">
        <v>2.8935185185185184E-4</v>
      </c>
      <c r="L7792" s="152" t="s">
        <v>28046</v>
      </c>
      <c r="N7792" s="152" t="s">
        <v>895</v>
      </c>
      <c r="O7792" s="152">
        <v>35</v>
      </c>
      <c r="P7792" s="152">
        <v>1</v>
      </c>
      <c r="Q7792" s="168">
        <v>9.9421296296296289E-3</v>
      </c>
      <c r="R7792" s="168">
        <v>0</v>
      </c>
      <c r="S7792" s="168">
        <v>9.9421296296296289E-3</v>
      </c>
    </row>
    <row r="7793" spans="1:19">
      <c r="A7793" s="152" t="s">
        <v>4674</v>
      </c>
      <c r="B7793" s="152" t="s">
        <v>22383</v>
      </c>
      <c r="C7793" s="170" t="s">
        <v>31261</v>
      </c>
      <c r="D7793" s="170" t="s">
        <v>31262</v>
      </c>
      <c r="E7793" s="168">
        <v>3.7731481481481483E-3</v>
      </c>
      <c r="F7793" s="152" t="s">
        <v>499</v>
      </c>
      <c r="H7793" s="152" t="s">
        <v>39</v>
      </c>
      <c r="I7793" s="170" t="s">
        <v>31263</v>
      </c>
      <c r="J7793" s="170" t="s">
        <v>31264</v>
      </c>
      <c r="K7793" s="168">
        <v>4.6296296296296298E-4</v>
      </c>
      <c r="L7793" s="152" t="s">
        <v>28046</v>
      </c>
      <c r="N7793" s="152" t="s">
        <v>895</v>
      </c>
      <c r="O7793" s="152">
        <v>35</v>
      </c>
      <c r="P7793" s="152">
        <v>1</v>
      </c>
      <c r="Q7793" s="168">
        <v>9.432870370370371E-3</v>
      </c>
      <c r="R7793" s="168">
        <v>0</v>
      </c>
      <c r="S7793" s="168">
        <v>9.432870370370371E-3</v>
      </c>
    </row>
    <row r="7794" spans="1:19">
      <c r="A7794" s="152" t="s">
        <v>522</v>
      </c>
      <c r="B7794" s="152" t="s">
        <v>1064</v>
      </c>
      <c r="C7794" s="170" t="s">
        <v>31265</v>
      </c>
      <c r="D7794" s="170" t="s">
        <v>31266</v>
      </c>
      <c r="E7794" s="168">
        <v>1.4583333333333334E-3</v>
      </c>
      <c r="F7794" s="152" t="s">
        <v>499</v>
      </c>
      <c r="H7794" s="152" t="s">
        <v>39</v>
      </c>
      <c r="I7794" s="170" t="s">
        <v>31267</v>
      </c>
      <c r="J7794" s="170" t="s">
        <v>31268</v>
      </c>
      <c r="K7794" s="168">
        <v>7.6388888888888893E-4</v>
      </c>
      <c r="L7794" s="152" t="s">
        <v>28046</v>
      </c>
      <c r="N7794" s="152" t="s">
        <v>503</v>
      </c>
      <c r="O7794" s="152">
        <v>35</v>
      </c>
      <c r="P7794" s="152">
        <v>1</v>
      </c>
      <c r="Q7794" s="168">
        <v>8.6226851851851846E-3</v>
      </c>
      <c r="R7794" s="168">
        <v>0</v>
      </c>
      <c r="S7794" s="168">
        <v>8.6226851851851846E-3</v>
      </c>
    </row>
    <row r="7795" spans="1:19">
      <c r="A7795" s="152" t="s">
        <v>3855</v>
      </c>
      <c r="B7795" s="152" t="s">
        <v>3884</v>
      </c>
      <c r="C7795" s="170" t="s">
        <v>31269</v>
      </c>
      <c r="D7795" s="170" t="s">
        <v>31270</v>
      </c>
      <c r="E7795" s="168">
        <v>7.037037037037037E-3</v>
      </c>
      <c r="F7795" s="152" t="s">
        <v>499</v>
      </c>
      <c r="H7795" s="152" t="s">
        <v>61</v>
      </c>
      <c r="I7795" s="170" t="s">
        <v>31271</v>
      </c>
      <c r="J7795" s="170" t="s">
        <v>31272</v>
      </c>
      <c r="K7795" s="168">
        <v>3.9351851851851852E-4</v>
      </c>
      <c r="L7795" s="152" t="s">
        <v>493</v>
      </c>
      <c r="N7795" s="152" t="s">
        <v>528</v>
      </c>
      <c r="O7795" s="152">
        <v>35</v>
      </c>
      <c r="P7795" s="152">
        <v>1</v>
      </c>
      <c r="Q7795" s="168">
        <v>1.21875E-2</v>
      </c>
      <c r="R7795" s="168">
        <v>0</v>
      </c>
      <c r="S7795" s="168">
        <v>1.21875E-2</v>
      </c>
    </row>
    <row r="7796" spans="1:19">
      <c r="A7796" s="152" t="s">
        <v>3855</v>
      </c>
      <c r="B7796" s="152" t="s">
        <v>3884</v>
      </c>
      <c r="C7796" s="170" t="s">
        <v>31273</v>
      </c>
      <c r="D7796" s="170" t="s">
        <v>31274</v>
      </c>
      <c r="E7796" s="168">
        <v>1.5740740740740741E-3</v>
      </c>
      <c r="F7796" s="152" t="s">
        <v>499</v>
      </c>
      <c r="H7796" s="152" t="s">
        <v>39</v>
      </c>
      <c r="I7796" s="170" t="s">
        <v>31275</v>
      </c>
      <c r="J7796" s="170" t="s">
        <v>31276</v>
      </c>
      <c r="K7796" s="168">
        <v>8.4490740740740739E-4</v>
      </c>
      <c r="L7796" s="152" t="s">
        <v>28046</v>
      </c>
      <c r="N7796" s="152" t="s">
        <v>503</v>
      </c>
      <c r="O7796" s="152">
        <v>35</v>
      </c>
      <c r="P7796" s="152">
        <v>1</v>
      </c>
      <c r="Q7796" s="168">
        <v>8.7152777777777784E-3</v>
      </c>
      <c r="R7796" s="168">
        <v>0</v>
      </c>
      <c r="S7796" s="168">
        <v>8.7152777777777784E-3</v>
      </c>
    </row>
    <row r="7797" spans="1:19">
      <c r="A7797" s="152" t="s">
        <v>485</v>
      </c>
      <c r="B7797" s="152" t="s">
        <v>1069</v>
      </c>
      <c r="C7797" s="170" t="s">
        <v>31277</v>
      </c>
      <c r="D7797" s="170" t="s">
        <v>31278</v>
      </c>
      <c r="E7797" s="168">
        <v>1.3773148148148147E-3</v>
      </c>
      <c r="F7797" s="152" t="s">
        <v>499</v>
      </c>
      <c r="H7797" s="152" t="s">
        <v>39</v>
      </c>
      <c r="I7797" s="170" t="s">
        <v>31279</v>
      </c>
      <c r="J7797" s="170" t="s">
        <v>31280</v>
      </c>
      <c r="K7797" s="168">
        <v>3.9351851851851852E-4</v>
      </c>
      <c r="L7797" s="152" t="s">
        <v>28046</v>
      </c>
      <c r="N7797" s="152" t="s">
        <v>503</v>
      </c>
      <c r="O7797" s="152">
        <v>35</v>
      </c>
      <c r="P7797" s="152">
        <v>1</v>
      </c>
      <c r="Q7797" s="168">
        <v>1.0081018518518519E-2</v>
      </c>
      <c r="R7797" s="168">
        <v>0</v>
      </c>
      <c r="S7797" s="168">
        <v>1.0081018518518519E-2</v>
      </c>
    </row>
    <row r="7798" spans="1:19">
      <c r="A7798" s="152" t="s">
        <v>529</v>
      </c>
      <c r="B7798" s="152" t="s">
        <v>4454</v>
      </c>
      <c r="C7798" s="170" t="s">
        <v>31281</v>
      </c>
      <c r="D7798" s="170" t="s">
        <v>31282</v>
      </c>
      <c r="E7798" s="168">
        <v>5.2083333333333333E-4</v>
      </c>
      <c r="F7798" s="152" t="s">
        <v>499</v>
      </c>
      <c r="H7798" s="152" t="s">
        <v>39</v>
      </c>
      <c r="I7798" s="170" t="s">
        <v>31283</v>
      </c>
      <c r="J7798" s="170" t="s">
        <v>31284</v>
      </c>
      <c r="K7798" s="168">
        <v>4.5138888888888887E-4</v>
      </c>
      <c r="L7798" s="152" t="s">
        <v>28046</v>
      </c>
      <c r="N7798" s="152" t="s">
        <v>528</v>
      </c>
      <c r="O7798" s="152">
        <v>35</v>
      </c>
      <c r="P7798" s="152">
        <v>1</v>
      </c>
      <c r="Q7798" s="168">
        <v>6.4814814814814813E-3</v>
      </c>
      <c r="R7798" s="168">
        <v>0</v>
      </c>
      <c r="S7798" s="168">
        <v>6.4814814814814813E-3</v>
      </c>
    </row>
    <row r="7799" spans="1:19">
      <c r="A7799" s="152" t="s">
        <v>485</v>
      </c>
      <c r="B7799" s="152" t="s">
        <v>1069</v>
      </c>
      <c r="C7799" s="170" t="s">
        <v>31285</v>
      </c>
      <c r="D7799" s="170" t="s">
        <v>31286</v>
      </c>
      <c r="E7799" s="168">
        <v>1.8171296296296297E-3</v>
      </c>
      <c r="F7799" s="152" t="s">
        <v>499</v>
      </c>
      <c r="H7799" s="169" t="s">
        <v>31</v>
      </c>
      <c r="J7799" s="170" t="s">
        <v>31287</v>
      </c>
      <c r="K7799" s="168">
        <v>0</v>
      </c>
      <c r="L7799" s="169" t="s">
        <v>493</v>
      </c>
      <c r="M7799" s="152" t="s">
        <v>1365</v>
      </c>
      <c r="N7799" s="152" t="s">
        <v>503</v>
      </c>
      <c r="O7799" s="152">
        <v>35</v>
      </c>
      <c r="P7799" s="152">
        <v>1</v>
      </c>
      <c r="Q7799" s="168">
        <v>1.3032407407407407E-2</v>
      </c>
      <c r="R7799" s="168">
        <v>0</v>
      </c>
      <c r="S7799" s="168">
        <v>1.3032407407407407E-2</v>
      </c>
    </row>
    <row r="7800" spans="1:19">
      <c r="A7800" s="152" t="s">
        <v>4674</v>
      </c>
      <c r="B7800" s="152" t="s">
        <v>22383</v>
      </c>
      <c r="C7800" s="170" t="s">
        <v>31288</v>
      </c>
      <c r="D7800" s="170" t="s">
        <v>31289</v>
      </c>
      <c r="E7800" s="168">
        <v>1.6319444444444445E-3</v>
      </c>
      <c r="F7800" s="152" t="s">
        <v>499</v>
      </c>
      <c r="H7800" s="152" t="s">
        <v>39</v>
      </c>
      <c r="I7800" s="170" t="s">
        <v>31290</v>
      </c>
      <c r="J7800" s="170" t="s">
        <v>31291</v>
      </c>
      <c r="K7800" s="168">
        <v>8.1018518518518516E-4</v>
      </c>
      <c r="L7800" s="152" t="s">
        <v>28046</v>
      </c>
      <c r="N7800" s="152" t="s">
        <v>503</v>
      </c>
      <c r="O7800" s="152">
        <v>35</v>
      </c>
      <c r="P7800" s="152">
        <v>1</v>
      </c>
      <c r="Q7800" s="168">
        <v>1.1030092592592593E-2</v>
      </c>
      <c r="R7800" s="168">
        <v>0</v>
      </c>
      <c r="S7800" s="168">
        <v>1.1030092592592593E-2</v>
      </c>
    </row>
    <row r="7801" spans="1:19">
      <c r="A7801" s="152" t="s">
        <v>522</v>
      </c>
      <c r="B7801" s="152" t="s">
        <v>1064</v>
      </c>
      <c r="C7801" s="170" t="s">
        <v>31292</v>
      </c>
      <c r="D7801" s="170" t="s">
        <v>31293</v>
      </c>
      <c r="E7801" s="168">
        <v>1.7592592592592592E-3</v>
      </c>
      <c r="F7801" s="152" t="s">
        <v>499</v>
      </c>
      <c r="H7801" s="152" t="s">
        <v>39</v>
      </c>
      <c r="I7801" s="170" t="s">
        <v>31294</v>
      </c>
      <c r="J7801" s="170" t="s">
        <v>31295</v>
      </c>
      <c r="K7801" s="168">
        <v>5.9027777777777778E-4</v>
      </c>
      <c r="L7801" s="152" t="s">
        <v>28046</v>
      </c>
      <c r="N7801" s="152" t="s">
        <v>503</v>
      </c>
      <c r="O7801" s="152">
        <v>35</v>
      </c>
      <c r="P7801" s="152">
        <v>1</v>
      </c>
      <c r="Q7801" s="168">
        <v>9.3749999999999997E-3</v>
      </c>
      <c r="R7801" s="168">
        <v>0</v>
      </c>
      <c r="S7801" s="168">
        <v>9.3749999999999997E-3</v>
      </c>
    </row>
    <row r="7802" spans="1:19">
      <c r="A7802" s="152" t="s">
        <v>495</v>
      </c>
      <c r="B7802" s="152" t="s">
        <v>1059</v>
      </c>
      <c r="C7802" s="170" t="s">
        <v>31296</v>
      </c>
      <c r="D7802" s="170" t="s">
        <v>31297</v>
      </c>
      <c r="E7802" s="168">
        <v>5.2199074074074075E-3</v>
      </c>
      <c r="F7802" s="152" t="s">
        <v>499</v>
      </c>
      <c r="H7802" s="152" t="s">
        <v>61</v>
      </c>
      <c r="I7802" s="170" t="s">
        <v>31298</v>
      </c>
      <c r="J7802" s="170" t="s">
        <v>31299</v>
      </c>
      <c r="K7802" s="168">
        <v>4.5138888888888887E-4</v>
      </c>
      <c r="L7802" s="152" t="s">
        <v>493</v>
      </c>
      <c r="N7802" s="152" t="s">
        <v>528</v>
      </c>
      <c r="O7802" s="152">
        <v>35</v>
      </c>
      <c r="P7802" s="152">
        <v>1</v>
      </c>
      <c r="Q7802" s="168">
        <v>1.2280092592592592E-2</v>
      </c>
      <c r="R7802" s="168">
        <v>0</v>
      </c>
      <c r="S7802" s="168">
        <v>1.2280092592592592E-2</v>
      </c>
    </row>
    <row r="7803" spans="1:19">
      <c r="A7803" s="152" t="s">
        <v>3855</v>
      </c>
      <c r="B7803" s="152" t="s">
        <v>3884</v>
      </c>
      <c r="C7803" s="170" t="s">
        <v>31300</v>
      </c>
      <c r="D7803" s="170" t="s">
        <v>31301</v>
      </c>
      <c r="E7803" s="168">
        <v>2.2916666666666667E-3</v>
      </c>
      <c r="F7803" s="152" t="s">
        <v>499</v>
      </c>
      <c r="H7803" s="152" t="s">
        <v>39</v>
      </c>
      <c r="I7803" s="170" t="s">
        <v>31302</v>
      </c>
      <c r="J7803" s="170" t="s">
        <v>31303</v>
      </c>
      <c r="K7803" s="168">
        <v>6.8287037037037036E-4</v>
      </c>
      <c r="L7803" s="152" t="s">
        <v>28046</v>
      </c>
      <c r="N7803" s="152" t="s">
        <v>503</v>
      </c>
      <c r="O7803" s="152">
        <v>35</v>
      </c>
      <c r="P7803" s="152">
        <v>1</v>
      </c>
      <c r="Q7803" s="168">
        <v>8.8425925925925929E-3</v>
      </c>
      <c r="R7803" s="168">
        <v>0</v>
      </c>
      <c r="S7803" s="168">
        <v>8.8425925925925929E-3</v>
      </c>
    </row>
    <row r="7804" spans="1:19">
      <c r="A7804" s="152" t="s">
        <v>535</v>
      </c>
      <c r="B7804" s="152" t="s">
        <v>6115</v>
      </c>
      <c r="C7804" s="170" t="s">
        <v>31304</v>
      </c>
      <c r="D7804" s="170" t="s">
        <v>31305</v>
      </c>
      <c r="E7804" s="168">
        <v>3.9467592592592592E-3</v>
      </c>
      <c r="F7804" s="152" t="s">
        <v>499</v>
      </c>
      <c r="H7804" s="152" t="s">
        <v>31</v>
      </c>
      <c r="I7804" s="170" t="s">
        <v>31306</v>
      </c>
      <c r="J7804" s="170" t="s">
        <v>31307</v>
      </c>
      <c r="K7804" s="168">
        <v>1.736111111111111E-3</v>
      </c>
      <c r="L7804" s="152" t="s">
        <v>493</v>
      </c>
      <c r="N7804" s="152" t="s">
        <v>895</v>
      </c>
      <c r="O7804" s="152">
        <v>35</v>
      </c>
      <c r="P7804" s="152">
        <v>1</v>
      </c>
      <c r="Q7804" s="168">
        <v>1.6030092592592592E-2</v>
      </c>
      <c r="R7804" s="168">
        <v>0</v>
      </c>
      <c r="S7804" s="168">
        <v>1.6030092592592592E-2</v>
      </c>
    </row>
    <row r="7805" spans="1:19">
      <c r="A7805" s="152" t="s">
        <v>495</v>
      </c>
      <c r="B7805" s="152" t="s">
        <v>1059</v>
      </c>
      <c r="C7805" s="170" t="s">
        <v>31308</v>
      </c>
      <c r="D7805" s="170" t="s">
        <v>31309</v>
      </c>
      <c r="E7805" s="168">
        <v>2.3148148148148147E-3</v>
      </c>
      <c r="F7805" s="152" t="s">
        <v>499</v>
      </c>
      <c r="H7805" s="152" t="s">
        <v>61</v>
      </c>
      <c r="I7805" s="170" t="s">
        <v>31310</v>
      </c>
      <c r="J7805" s="170" t="s">
        <v>31311</v>
      </c>
      <c r="K7805" s="168">
        <v>3.0092592592592595E-4</v>
      </c>
      <c r="L7805" s="152" t="s">
        <v>493</v>
      </c>
      <c r="N7805" s="152" t="s">
        <v>528</v>
      </c>
      <c r="O7805" s="152">
        <v>35</v>
      </c>
      <c r="P7805" s="152">
        <v>1</v>
      </c>
      <c r="Q7805" s="168">
        <v>7.6157407407407406E-3</v>
      </c>
      <c r="R7805" s="168">
        <v>0</v>
      </c>
      <c r="S7805" s="168">
        <v>7.6157407407407406E-3</v>
      </c>
    </row>
    <row r="7806" spans="1:19">
      <c r="A7806" s="152" t="s">
        <v>485</v>
      </c>
      <c r="B7806" s="152" t="s">
        <v>1069</v>
      </c>
      <c r="C7806" s="170" t="s">
        <v>31312</v>
      </c>
      <c r="D7806" s="170" t="s">
        <v>31313</v>
      </c>
      <c r="E7806" s="168">
        <v>2.2106481481481482E-3</v>
      </c>
      <c r="F7806" s="152" t="s">
        <v>499</v>
      </c>
      <c r="H7806" s="152" t="s">
        <v>61</v>
      </c>
      <c r="I7806" s="170" t="s">
        <v>31314</v>
      </c>
      <c r="J7806" s="170" t="s">
        <v>31315</v>
      </c>
      <c r="K7806" s="168">
        <v>5.0925925925925921E-4</v>
      </c>
      <c r="L7806" s="152" t="s">
        <v>493</v>
      </c>
      <c r="N7806" s="152" t="s">
        <v>528</v>
      </c>
      <c r="O7806" s="152">
        <v>35</v>
      </c>
      <c r="P7806" s="152">
        <v>1</v>
      </c>
      <c r="Q7806" s="168">
        <v>8.1134259259259267E-3</v>
      </c>
      <c r="R7806" s="168">
        <v>0</v>
      </c>
      <c r="S7806" s="168">
        <v>8.1134259259259267E-3</v>
      </c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2026-08-29T14:08:45Z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