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69" documentId="13_ncr:1_{9DFDFEE8-78F7-4C04-B87C-99924EE6CC37}" xr6:coauthVersionLast="47" xr6:coauthVersionMax="47" xr10:uidLastSave="{1727C777-77E2-4C57-B38E-75022753AC88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6" i="6" l="1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<sst xmlns="http://schemas.openxmlformats.org/spreadsheetml/2006/main" count="95959" uniqueCount="32744">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</sst>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7" sqref="F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0.25079675925371703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0.39454675925371702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0.47024120369816158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70</v>
      </c>
      <c r="G837" s="2">
        <f>SUM(G825:G836)</f>
        <v>350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443</v>
      </c>
      <c r="G838" s="1">
        <f>G824+G837</f>
        <v>2215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E832" sqref="E8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0.76190787036466645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0.90079675925355418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0.98551898147577699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0.74524120370188029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0.85288009259076913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0.95635231481299121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/>
      <c r="H827" s="107" t="str">
        <f>IFERROR(IF($G827="","",$G827*$S$837/$G$837/Cadastro!$E$33),"")</f>
        <v/>
      </c>
      <c r="I827" s="109">
        <f>IFERROR(IF($D827="","",VLOOKUP($D827,Cadastro!$C$4:$G$20,5,FALSE())),"")</f>
        <v>0.6</v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151.20000000000002</v>
      </c>
      <c r="L837" s="87"/>
      <c r="M837" s="87"/>
      <c r="N837" s="87"/>
      <c r="O837" s="87"/>
      <c r="P837" s="87"/>
      <c r="Q837" s="88">
        <f ca="1">IFERROR(SUM(Q825:Q836),"")</f>
        <v>2.6388888888888906E-2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130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546</v>
      </c>
      <c r="L838" s="91"/>
      <c r="M838" s="91"/>
      <c r="N838" s="91"/>
      <c r="O838" s="91"/>
      <c r="P838" s="91"/>
      <c r="Q838" s="92">
        <f ca="1">IFERROR(Q824+Q837,"")</f>
        <v>0.23611111111111122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E826" sqref="E82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/>
      <c r="F827" s="107">
        <f>IFERROR(IF($D827="","",VLOOKUP($D827,Cadastro!$C$4:$E$20,3,FALSE())),"")</f>
        <v>0.7</v>
      </c>
      <c r="G827" s="108"/>
      <c r="H827" s="107" t="str">
        <f>IFERROR(IF($G827="","",$G827*$S$837/$G$837/Cadastro!$E$33),"")</f>
        <v/>
      </c>
      <c r="I827" s="109">
        <f>IFERROR(IF($D827="","",VLOOKUP($D827,Cadastro!$C$4:$G$20,5,FALSE())),"")</f>
        <v>0.6</v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/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/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/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/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/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/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/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/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/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138.6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108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453.6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7" sqref="G82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18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210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2026-09-01T01:12:42Z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