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75" documentId="13_ncr:1_{9DFDFEE8-78F7-4C04-B87C-99924EE6CC37}" xr6:coauthVersionLast="47" xr6:coauthVersionMax="47" xr10:uidLastSave="{5C07BA7C-EBBC-4A26-9132-05DB73949868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<sst xmlns="http://schemas.openxmlformats.org/spreadsheetml/2006/main" count="109609" uniqueCount="41604">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</sst>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E158" sqref="E1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294</v>
      </c>
      <c r="G163" s="1">
        <f>G149+G162</f>
        <v>1234.8000000000002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47" activePane="bottomLeft" state="frozen"/>
      <selection pane="bottomLeft" activeCell="D160" sqref="D1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/>
      <c r="H150" s="120" t="str">
        <f>IFERROR(IF($G150="","",$G150*$S$162/$G$162/Cadastro!$E$33),"")</f>
        <v/>
      </c>
      <c r="I150" s="121">
        <f>IFERROR(IF($D150="","",VLOOKUP($D150,Cadastro!$C$4:$G$20,5,FALSE())),"")</f>
        <v>0.6</v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132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S149" sqref="S1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470.40000000000003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D157" sqref="D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271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 t="s">
        <v>29</v>
      </c>
      <c r="M150" s="76"/>
      <c r="N150" s="76"/>
      <c r="O150" s="80">
        <v>0.79166666666666663</v>
      </c>
      <c r="P150" s="80"/>
      <c r="Q150" s="81">
        <f t="shared" ref="Q150:Q161" ca="1" si="46">IFERROR(IF(O150="","",IF(P150="",MOD(NOW()-O150,1),IF(P150&gt;=O150,P150-O150,P150+1-O150))),"")</f>
        <v>6.5240740732406266E-3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6.5240740732406266E-3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0.10791296296212954</v>
      </c>
      <c r="R163" s="1" t="s">
        <v>274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2026-09-06T23:10:59Z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