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84" documentId="13_ncr:1_{9DFDFEE8-78F7-4C04-B87C-99924EE6CC37}" xr6:coauthVersionLast="47" xr6:coauthVersionMax="47" xr10:uidLastSave="{F505AAA1-7564-4229-9938-C84BCF4459C2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17" i="7" l="1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<sst xmlns="http://schemas.openxmlformats.org/spreadsheetml/2006/main" count="95811" uniqueCount="32741">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</sst>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19" sqref="F81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0.96527800925832707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1.1090280092583271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1.1847224537027716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214</v>
      </c>
      <c r="G824" s="2">
        <f>SUM(G812:G823)</f>
        <v>1070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214</v>
      </c>
      <c r="G838" s="1">
        <f>G824+G837</f>
        <v>1070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19" sqref="G81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0.4763891203692765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0.61527800925816423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0.70000023148038704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0.45972245370649034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0.56736134259537918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0.67083356481760126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0.10277800926269265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5.4166898153198417E-2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235.2</v>
      </c>
      <c r="L824" s="87"/>
      <c r="M824" s="87"/>
      <c r="N824" s="87"/>
      <c r="O824" s="87"/>
      <c r="P824" s="87"/>
      <c r="Q824" s="88">
        <f ca="1">IFERROR(SUM(Q812:Q823),"")</f>
        <v>0.25972268519366887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235.2</v>
      </c>
      <c r="L838" s="91"/>
      <c r="M838" s="91"/>
      <c r="N838" s="91"/>
      <c r="O838" s="91"/>
      <c r="P838" s="91"/>
      <c r="Q838" s="92">
        <f ca="1">IFERROR(Q824+Q837,"")</f>
        <v>0.25972268519366887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19" sqref="G81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/>
      <c r="H820" s="107" t="str">
        <f>IFERROR(IF($G820="","",$G820*$S$824/$G$824/Cadastro!$E$33),"")</f>
        <v/>
      </c>
      <c r="I820" s="109">
        <f>IFERROR(IF($D820="","",VLOOKUP($D820,Cadastro!$C$4:$G$20,5,FALSE())),"")</f>
        <v>0.6</v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147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147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G819" sqref="G81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83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348.6</v>
      </c>
      <c r="L824" s="87"/>
      <c r="M824" s="87"/>
      <c r="N824" s="87"/>
      <c r="O824" s="155"/>
      <c r="P824" s="155"/>
      <c r="Q824" s="88">
        <f ca="1">IFERROR(SUM(Q812:Q823),"")</f>
        <v>5.9722222222222177E-2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348.6</v>
      </c>
      <c r="L838" s="91"/>
      <c r="M838" s="91"/>
      <c r="N838" s="91"/>
      <c r="O838" s="156"/>
      <c r="P838" s="156"/>
      <c r="Q838" s="92">
        <f ca="1">IFERROR(Q824+Q837,"")</f>
        <v>5.9722222222222177E-2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2026-08-31T18:22:57Z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