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629" documentId="13_ncr:1_{9DFDFEE8-78F7-4C04-B87C-99924EE6CC37}" xr6:coauthVersionLast="47" xr6:coauthVersionMax="47" xr10:uidLastSave="{25DEE2C6-F8D4-4FD4-AB46-B1ACD356E0A6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797" i="13" l="1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<sst xmlns="http://schemas.openxmlformats.org/spreadsheetml/2006/main" count="178160" uniqueCount="65797">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</sst>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N651" sqref="N6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17</v>
      </c>
      <c r="G648" s="2">
        <f>SUM(G636:G647)</f>
        <v>85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348</v>
      </c>
      <c r="G649" s="1">
        <f>G635+G648</f>
        <v>1740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7" activePane="bottomLeft" state="frozen"/>
      <selection pane="bottomLeft" activeCell="E652" sqref="E6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/>
      <c r="H651" s="107" t="str">
        <f>IFERROR(IF($G651="","",$G651*$S$662/$G$662/Cadastro!$E$33),"")</f>
        <v/>
      </c>
      <c r="I651" s="109">
        <f>IFERROR(IF($D651="","",VLOOKUP($D651,Cadastro!$C$4:$G$20,5,FALSE())),"")</f>
        <v>0.6</v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21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21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2" activePane="bottomLeft" state="frozen"/>
      <selection pane="bottomLeft" activeCell="E652" sqref="E6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/>
      <c r="H651" s="107" t="str">
        <f>IFERROR(IF($G651="","",$G651*$S$662/$G$662/Cadastro!$E$33),"")</f>
        <v/>
      </c>
      <c r="I651" s="109">
        <f>IFERROR(IF($D651="","",VLOOKUP($D651,Cadastro!$C$4:$G$20,5,FALSE())),"")</f>
        <v>0.6</v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6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25.200000000000003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6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25.200000000000003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35" activePane="bottomLeft" state="frozen"/>
      <selection pane="bottomLeft" activeCell="E651" sqref="E65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0.65193726852157852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0.68735393518824528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/>
      <c r="H642" s="107" t="str">
        <f>IFERROR(IF($G642="","",$G642*$S$648/$G$648/Cadastro!$E$33),"")</f>
        <v/>
      </c>
      <c r="I642" s="109">
        <f>IFERROR(IF($D642="","",VLOOKUP($D642,Cadastro!$C$4:$G$20,5,FALSE())),"")</f>
        <v>0.6</v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0.13055555555555565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0.81790949074380093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/>
      <c r="H651" s="107" t="str">
        <f>IFERROR(IF($G651="","",$G651*$S$662/$G$662/Cadastro!$E$33),"")</f>
        <v/>
      </c>
      <c r="I651" s="109">
        <f>IFERROR(IF($D651="","",VLOOKUP($D651,Cadastro!$C$4:$G$20,5,FALSE())),"")</f>
        <v>0.6</v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71.400000000000006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71.400000000000006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2026-09-25T12:38:25Z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