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905" documentId="13_ncr:1_{9DFDFEE8-78F7-4C04-B87C-99924EE6CC37}" xr6:coauthVersionLast="47" xr6:coauthVersionMax="47" xr10:uidLastSave="{766E1AD5-CC87-4E5A-A866-57A11AB2CC21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<sst xmlns="http://schemas.openxmlformats.org/spreadsheetml/2006/main" count="188812" uniqueCount="69202">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</sst>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31" activePane="bottomLeft" state="frozen"/>
      <selection pane="bottomLeft" activeCell="E742" sqref="E7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/>
      <c r="G732" s="79" t="str">
        <f t="shared" si="165"/>
        <v/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2.0833333333333259E-3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2.0833333333333259E-3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30" activePane="bottomLeft" state="frozen"/>
      <selection pane="bottomLeft" activeCell="D742" sqref="D7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/>
      <c r="F731" s="120">
        <f>IFERROR(IF($D731="","",VLOOKUP($D731,Cadastro!$C$4:$E$20,3,FALSE())),"")</f>
        <v>0.35</v>
      </c>
      <c r="G731" s="108"/>
      <c r="H731" s="120" t="str">
        <f>IFERROR(IF($G731="","",$G731*$S$743/$G$743/Cadastro!$E$33),"")</f>
        <v/>
      </c>
      <c r="I731" s="121">
        <f>IFERROR(IF($D731="","",VLOOKUP($D731,Cadastro!$C$4:$G$20,5,FALSE())),"")</f>
        <v>0.6</v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/>
      <c r="F732" s="107">
        <f>IFERROR(IF($D732="","",VLOOKUP($D732,Cadastro!$C$4:$E$20,3,FALSE())),"")</f>
        <v>0.35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/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/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/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/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/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/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pane="bottomLeft" activeCell="N731" sqref="N7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/>
      <c r="Q731" s="86">
        <f t="shared" ref="Q731:Q742" ca="1" si="215">IFERROR(IF(O731="","",IF(P731="",MOD(NOW()-O731,1),IF(P731&gt;=O731,P731-O731,P731+1-O731))),"")</f>
        <v>1.3388773149927147E-2</v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1.3388773149927147E-2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1.3388773149927147E-2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15" activePane="bottomLeft" state="frozen"/>
      <selection pane="bottomLeft" activeCell="P732" sqref="P73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1.7361111111111105E-2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1.7361111111111105E-2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2026-09-28T12:00:30Z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