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73" documentId="13_ncr:1_{9DFDFEE8-78F7-4C04-B87C-99924EE6CC37}" xr6:coauthVersionLast="47" xr6:coauthVersionMax="47" xr10:uidLastSave="{C39C76D9-A3C8-4D47-B04D-23475BDB4DF5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<sst xmlns="http://schemas.openxmlformats.org/spreadsheetml/2006/main" count="91985" uniqueCount="31332">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</sst>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6" activePane="bottomLeft" state="frozen"/>
      <selection pane="bottomLeft" activeCell="D816" sqref="D81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0.67238564814761048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0.81613564814761053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0.89183009259205503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0.1834967592585599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0.32238564814744763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0.40710787036967044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0.16683009259577375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0.27446898148466248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0.37794120370688455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6" activePane="bottomLeft" state="frozen"/>
      <selection pane="bottomLeft" activeCell="D816" sqref="D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2" activePane="bottomLeft" state="frozen"/>
      <selection pane="bottomLeft" activeCell="D816" sqref="D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/>
      <c r="H812" s="120" t="str">
        <f>IFERROR(IF($G812="","",$G812*$S$824/$G$824/Cadastro!$E$33),"")</f>
        <v/>
      </c>
      <c r="I812" s="121">
        <f>IFERROR(IF($D812="","",VLOOKUP($D812,Cadastro!$C$4:$G$20,5,FALSE())),"")</f>
        <v>0.6</v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/>
      <c r="H813" s="107" t="str">
        <f>IFERROR(IF($G813="","",$G813*$S$824/$G$824/Cadastro!$E$33),"")</f>
        <v/>
      </c>
      <c r="I813" s="109">
        <f>IFERROR(IF($D813="","",VLOOKUP($D813,Cadastro!$C$4:$G$20,5,FALSE())),"")</f>
        <v>0.6</v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61</v>
      </c>
      <c r="E814" s="106" t="s">
        <v>279</v>
      </c>
      <c r="F814" s="107">
        <f>IFERROR(IF($D814="","",VLOOKUP($D814,Cadastro!$C$4:$E$20,3,FALSE())),"")</f>
        <v>0.35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61</v>
      </c>
      <c r="E815" s="106" t="s">
        <v>279</v>
      </c>
      <c r="F815" s="107">
        <f>IFERROR(IF($D815="","",VLOOKUP($D815,Cadastro!$C$4:$E$20,3,FALSE())),"")</f>
        <v>0.35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61</v>
      </c>
      <c r="E816" s="106" t="s">
        <v>279</v>
      </c>
      <c r="F816" s="107">
        <f>IFERROR(IF($D816="","",VLOOKUP($D816,Cadastro!$C$4:$E$20,3,FALSE())),"")</f>
        <v>0.35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2026-08-31T11:19:22Z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