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909" documentId="13_ncr:1_{9DFDFEE8-78F7-4C04-B87C-99924EE6CC37}" xr6:coauthVersionLast="47" xr6:coauthVersionMax="47" xr10:uidLastSave="{7D50C1BF-4453-4B3E-B81F-4692E5DFFA0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<sst xmlns="http://schemas.openxmlformats.org/spreadsheetml/2006/main" count="188812" uniqueCount="69202">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</sst>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4" activePane="bottomLeft" state="frozen"/>
      <selection pane="bottomLeft" activeCell="F732" sqref="F7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/>
      <c r="G732" s="79" t="str">
        <f t="shared" si="165"/>
        <v/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36</v>
      </c>
      <c r="G743" s="2">
        <f>SUM(G731:G742)</f>
        <v>180</v>
      </c>
      <c r="H743" s="87"/>
      <c r="I743" s="87"/>
      <c r="J743" s="87"/>
      <c r="K743" s="87"/>
      <c r="L743" s="87"/>
      <c r="M743" s="88">
        <f ca="1">IFERROR(SUM(M731:M742),"")</f>
        <v>2.0833333333333259E-3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36</v>
      </c>
      <c r="G757" s="1">
        <f>G743+G756</f>
        <v>180</v>
      </c>
      <c r="H757" s="91"/>
      <c r="I757" s="91"/>
      <c r="J757" s="91"/>
      <c r="K757" s="91"/>
      <c r="L757" s="91"/>
      <c r="M757" s="92">
        <f ca="1">IFERROR(M743+M756,"")</f>
        <v>2.0833333333333259E-3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G732" sqref="G7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/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/>
      <c r="F732" s="107">
        <f>IFERROR(IF($D732="","",VLOOKUP($D732,Cadastro!$C$4:$E$20,3,FALSE())),"")</f>
        <v>0.35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/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/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/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/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/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/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/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18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18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5" activePane="bottomLeft" state="frozen"/>
      <selection pane="bottomLeft" activeCell="G732" sqref="G7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>
        <v>6</v>
      </c>
      <c r="H731" s="120">
        <f>IFERROR(IF($G731="","",$G731*$S$743/$G$743/Cadastro!$E$33),"")</f>
        <v>0</v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/>
      <c r="Q731" s="86">
        <f t="shared" ref="Q731:Q742" ca="1" si="215">IFERROR(IF(O731="","",IF(P731="",MOD(NOW()-O731,1),IF(P731&gt;=O731,P731-O731,P731+1-O731))),"")</f>
        <v>1.9724999998288695E-2</v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1.9724999998288695E-2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1.9724999998288695E-2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K775" sqref="K77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>
        <v>11</v>
      </c>
      <c r="H731" s="120">
        <f>IFERROR(IF($G731="","",$G731*$S$743/$G$743/Cadastro!$E$33),"")</f>
        <v>0</v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11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1.7361111111111105E-2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11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1.7361111111111105E-2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2026-09-28T12:09:58Z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