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42" documentId="13_ncr:1_{9DFDFEE8-78F7-4C04-B87C-99924EE6CC37}" xr6:coauthVersionLast="47" xr6:coauthVersionMax="47" xr10:uidLastSave="{5A48B539-BDA4-44C9-ABA7-E8B9C56189EB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<sst xmlns="http://schemas.openxmlformats.org/spreadsheetml/2006/main" count="133641" uniqueCount="50063">
  <si>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</si>
  <si>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</si>
  <si>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</si>
  <si>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</si>
  <si>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</si>
  <si>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</si>
  <si>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</si>
  <si>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</si>
  <si>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</si>
  <si>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</si>
  <si>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</si>
  <si>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</si>
  <si>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</si>
  <si>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</si>
  <si>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</si>
  <si>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</si>
  <si>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</si>
  <si>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</si>
  <si>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</si>
  <si>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</si>
  <si>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</si>
  <si>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</si>
  <si>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</si>
  <si>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</si>
  <si>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</si>
  <si>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</si>
  <si>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</si>
  <si>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</si>
  <si>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</si>
  <si>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</si>
  <si>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</si>
  <si>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</si>
  <si>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</si>
  <si>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</si>
  <si>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</si>
  <si>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</si>
  <si>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</si>
  <si>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</si>
  <si>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</si>
  <si>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</si>
  <si>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</si>
  <si>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</si>
  <si>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</si>
  <si>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</si>
  <si>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</si>
  <si>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</si>
  <si>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</si>
  <si>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</si>
  <si>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</si>
  <si>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</si>
  <si>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</si>
  <si>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</si>
  <si>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</si>
  <si>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</si>
  <si>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</si>
  <si>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</si>
  <si>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</si>
  <si>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</si>
  <si>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</si>
  <si>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</si>
  <si>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</si>
  <si>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</si>
  <si>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</si>
  <si>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</si>
  <si>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</si>
  <si>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</si>
  <si>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</si>
  <si>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</si>
  <si>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</si>
  <si>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</si>
  <si>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</si>
  <si>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</si>
  <si>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</si>
  <si>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</si>
  <si>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</si>
  <si>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</si>
  <si>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</si>
  <si>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</si>
  <si>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</si>
  <si>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</si>
  <si>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</si>
  <si>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</si>
  <si>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</si>
  <si>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</si>
  <si>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</si>
  <si>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</si>
  <si>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</si>
  <si>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</si>
  <si>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</si>
  <si>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</si>
  <si>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</si>
  <si>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</si>
  <si>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</si>
  <si>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</si>
  <si>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</si>
  <si>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</si>
  <si>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</si>
  <si>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</si>
  <si>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</si>
  <si>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</si>
  <si>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</si>
  <si>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</si>
  <si>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</si>
  <si>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</si>
  <si>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</si>
  <si>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</si>
  <si>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</si>
  <si>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</si>
  <si>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</si>
  <si>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</si>
  <si>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</si>
  <si>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</si>
  <si>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</si>
  <si>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</si>
  <si>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</si>
  <si>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</si>
  <si>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</si>
  <si>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</si>
  <si>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</si>
  <si>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</si>
  <si>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</si>
  <si>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</si>
  <si>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</si>
  <si>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</si>
  <si>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</si>
  <si>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</si>
  <si>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</si>
  <si>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</si>
  <si>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</si>
  <si>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</si>
  <si>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</si>
  <si>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</si>
  <si>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</si>
  <si>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</si>
  <si>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</si>
  <si>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</si>
  <si>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</si>
  <si>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</si>
  <si>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</si>
  <si>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</si>
  <si>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</si>
  <si>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</si>
  <si>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</si>
  <si>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</si>
  <si>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</si>
  <si>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</si>
  <si>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</si>
  <si>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</si>
  <si>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</si>
  <si>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</si>
  <si>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</si>
  <si>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</si>
  <si>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</si>
  <si>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</si>
  <si>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</si>
  <si>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</si>
  <si>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</si>
  <si>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</si>
  <si>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</si>
  <si>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</si>
  <si>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</si>
  <si>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</si>
  <si>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</si>
  <si>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</si>
  <si>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</si>
  <si>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</si>
  <si>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</si>
  <si>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</si>
  <si>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</si>
  <si>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</si>
  <si>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</si>
  <si>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</si>
  <si>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</si>
  <si>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</si>
  <si>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</si>
  <si>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</si>
  <si>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</si>
  <si>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</si>
  <si>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</si>
  <si>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</si>
  <si>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</si>
  <si>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</si>
  <si>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</si>
  <si>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</si>
  <si>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</si>
  <si>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</si>
  <si>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</si>
  <si>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</si>
  <si>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</si>
  <si>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</si>
  <si>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</si>
  <si>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</si>
  <si>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</si>
  <si>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</si>
  <si>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</si>
  <si>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</si>
  <si>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</si>
  <si>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</si>
  <si>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</si>
  <si>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</si>
  <si>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</si>
  <si>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</si>
  <si>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</si>
  <si>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</si>
  <si>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</si>
  <si>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</si>
  <si>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</si>
  <si>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</si>
  <si>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</si>
  <si>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</si>
  <si>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</si>
  <si>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</si>
  <si>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</si>
  <si>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</si>
  <si>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</si>
  <si>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</si>
  <si>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</si>
  <si>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</si>
  <si>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</si>
  <si>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</si>
  <si>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</si>
  <si>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</si>
  <si>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</si>
  <si>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</si>
  <si>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</si>
  <si>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</si>
  <si>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</si>
  <si>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</si>
  <si>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</si>
  <si>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</si>
  <si>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</si>
  <si>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</si>
  <si>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</si>
  <si>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</si>
  <si>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</si>
  <si>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</si>
  <si>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</si>
  <si>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</si>
  <si>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</si>
  <si>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</si>
  <si>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</si>
  <si>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</si>
  <si>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</si>
  <si>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</si>
  <si>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</si>
  <si>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</si>
  <si>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</si>
  <si>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</si>
  <si>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</si>
  <si>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</si>
  <si>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</si>
  <si>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</si>
  <si>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</si>
  <si>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</si>
  <si>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</si>
  <si>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</si>
  <si>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</si>
  <si>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</si>
  <si>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</si>
  <si>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</si>
  <si>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</si>
  <si>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</si>
  <si>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</si>
  <si>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</si>
  <si>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</si>
  <si>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</si>
  <si>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</si>
  <si>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</si>
  <si>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</si>
  <si>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</si>
  <si>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</si>
  <si>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</si>
  <si>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</si>
  <si>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</si>
  <si>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</si>
  <si>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</si>
  <si>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</si>
  <si>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</si>
  <si>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</si>
  <si>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</si>
  <si>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</si>
  <si>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</si>
  <si>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</si>
  <si>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</si>
  <si>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</si>
  <si>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</si>
  <si>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</si>
  <si>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</si>
  <si>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</si>
  <si>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</si>
  <si>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</si>
  <si>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</si>
  <si>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</si>
  <si>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</si>
  <si>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</si>
  <si>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</si>
  <si>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</si>
  <si>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</si>
  <si>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</si>
  <si>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</si>
  <si>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</si>
  <si>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</si>
  <si>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</si>
  <si>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</si>
  <si>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</si>
  <si>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</si>
  <si>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</si>
  <si>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</si>
  <si>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</si>
  <si>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</si>
  <si>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</si>
  <si>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</si>
  <si>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</si>
  <si>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</si>
  <si>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</si>
  <si>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</si>
  <si>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</si>
  <si>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</si>
  <si>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</si>
  <si>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</si>
  <si>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</si>
  <si>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</si>
  <si>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</si>
  <si>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</si>
  <si>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</si>
  <si>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</si>
  <si>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</si>
  <si>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</si>
  <si>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</si>
  <si>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</si>
  <si>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</si>
  <si>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</si>
  <si>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</si>
  <si>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</si>
  <si>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</si>
  <si>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</si>
  <si>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</si>
  <si>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</si>
  <si>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</si>
  <si>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</si>
  <si>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</si>
  <si>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</si>
  <si>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</si>
  <si>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</si>
  <si>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</si>
  <si>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</si>
  <si>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</si>
  <si>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</si>
  <si>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</si>
  <si>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</si>
  <si>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</si>
  <si>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n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</si>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</sst>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33" sqref="F33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240</v>
      </c>
      <c r="G338" s="2">
        <f>SUM(G326:G337)</f>
        <v>1008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240</v>
      </c>
      <c r="G352" s="1">
        <f>G338+G351</f>
        <v>1008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06" activePane="bottomLeft" state="frozen"/>
      <selection pane="bottomLeft" activeCell="P328" sqref="P3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/>
      <c r="Q328" s="81">
        <f t="shared" ca="1" si="99"/>
        <v>1.4110300922766328E-2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7"/>
        <v>0</v>
      </c>
      <c r="K329" s="84">
        <f t="shared" si="98"/>
        <v>37.800000000000004</v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7"/>
        <v>0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7"/>
        <v>0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7"/>
        <v>0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7"/>
        <v>0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47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197.40000000000003</v>
      </c>
      <c r="L338" s="87"/>
      <c r="M338" s="87"/>
      <c r="N338" s="87"/>
      <c r="O338" s="87"/>
      <c r="P338" s="87"/>
      <c r="Q338" s="88">
        <f ca="1">IFERROR(SUM(Q326:Q337),"")</f>
        <v>0.13494363425609962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47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197.40000000000003</v>
      </c>
      <c r="L352" s="91"/>
      <c r="M352" s="91"/>
      <c r="N352" s="91"/>
      <c r="O352" s="91"/>
      <c r="P352" s="91"/>
      <c r="Q352" s="92">
        <f ca="1">IFERROR(Q338+Q351,"")</f>
        <v>0.13494363425609962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D336" sqref="D33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4"/>
        <v>0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4"/>
        <v>0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4"/>
        <v>0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56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235.20000000000005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56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235.20000000000005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10" activePane="bottomLeft" state="frozen"/>
      <selection pane="bottomLeft" activeCell="P330" sqref="P33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6"/>
        <v>0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0</v>
      </c>
      <c r="I329" s="109">
        <f>IFERROR(IF($D329="","",VLOOKUP($D329,Cadastro!$C$4:$G$20,5,FALSE())),"")</f>
        <v>0.6</v>
      </c>
      <c r="J329" s="110">
        <f t="shared" si="96"/>
        <v>0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0</v>
      </c>
      <c r="I330" s="109">
        <f>IFERROR(IF($D330="","",VLOOKUP($D330,Cadastro!$C$4:$G$20,5,FALSE())),"")</f>
        <v>0.6</v>
      </c>
      <c r="J330" s="110">
        <f t="shared" si="96"/>
        <v>0</v>
      </c>
      <c r="K330" s="79">
        <f t="shared" si="99"/>
        <v>92.4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0</v>
      </c>
      <c r="I332" s="109">
        <f>IFERROR(IF($D332="","",VLOOKUP($D332,Cadastro!$C$4:$G$20,5,FALSE())),"")</f>
        <v>0.6</v>
      </c>
      <c r="J332" s="110">
        <f t="shared" si="96"/>
        <v>0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19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152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638.4</v>
      </c>
      <c r="L338" s="87"/>
      <c r="M338" s="87"/>
      <c r="N338" s="87"/>
      <c r="O338" s="154"/>
      <c r="P338" s="154"/>
      <c r="Q338" s="88">
        <f ca="1">IFERROR(SUM(Q326:Q337),"")</f>
        <v>4.3055555555555514E-2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152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638.4</v>
      </c>
      <c r="L352" s="91"/>
      <c r="M352" s="91"/>
      <c r="N352" s="91"/>
      <c r="O352" s="155"/>
      <c r="P352" s="155"/>
      <c r="Q352" s="92">
        <f ca="1">IFERROR(Q338+Q351,"")</f>
        <v>4.3055555555555514E-2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2026-09-13T19:22:41Z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