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566" documentId="13_ncr:1_{9DFDFEE8-78F7-4C04-B87C-99924EE6CC37}" xr6:coauthVersionLast="47" xr6:coauthVersionMax="47" xr10:uidLastSave="{69F4A7BD-F368-4D85-818B-84CE394FF7B8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<sst xmlns="http://schemas.openxmlformats.org/spreadsheetml/2006/main" count="186465" uniqueCount="68843">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</sst>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30" sqref="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7" activePane="bottomLeft" state="frozen"/>
      <selection pane="bottomLeft" activeCell="F679" sqref="F67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 t="s">
        <v>11</v>
      </c>
      <c r="I668" s="76" t="s">
        <v>15</v>
      </c>
      <c r="J668" s="76" t="s">
        <v>35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>
        <v>0</v>
      </c>
      <c r="G678" s="79">
        <f t="shared" si="152"/>
        <v>0</v>
      </c>
      <c r="H678" s="76" t="s">
        <v>9</v>
      </c>
      <c r="I678" s="76" t="s">
        <v>15</v>
      </c>
      <c r="J678" s="76" t="s">
        <v>80</v>
      </c>
      <c r="K678" s="80">
        <v>0.33888888888888891</v>
      </c>
      <c r="L678" s="80"/>
      <c r="M678" s="81">
        <f t="shared" ca="1" si="153"/>
        <v>5.4519560188055038E-2</v>
      </c>
      <c r="N678" s="95" t="s">
        <v>367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9.0630671299166132E-2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9.0630671299166132E-2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E679" sqref="E6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297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297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297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297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297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297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297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297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297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297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297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297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38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159.60000000000002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38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159.60000000000002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1" activePane="bottomLeft" state="frozen"/>
      <selection pane="bottomLeft" activeCell="E679" sqref="E67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297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13</v>
      </c>
      <c r="D678" s="90" t="s">
        <v>44</v>
      </c>
      <c r="E678" s="119" t="s">
        <v>297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13</v>
      </c>
      <c r="D679" s="90" t="s">
        <v>44</v>
      </c>
      <c r="E679" s="119" t="s">
        <v>297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13</v>
      </c>
      <c r="D680" s="90" t="s">
        <v>44</v>
      </c>
      <c r="E680" s="119" t="s">
        <v>297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13</v>
      </c>
      <c r="D681" s="90" t="s">
        <v>44</v>
      </c>
      <c r="E681" s="119" t="s">
        <v>297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13</v>
      </c>
      <c r="D682" s="90" t="s">
        <v>44</v>
      </c>
      <c r="E682" s="119" t="s">
        <v>297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13</v>
      </c>
      <c r="D683" s="90" t="s">
        <v>44</v>
      </c>
      <c r="E683" s="119" t="s">
        <v>297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13</v>
      </c>
      <c r="D684" s="90" t="s">
        <v>44</v>
      </c>
      <c r="E684" s="119" t="s">
        <v>297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13</v>
      </c>
      <c r="D685" s="90" t="s">
        <v>44</v>
      </c>
      <c r="E685" s="119" t="s">
        <v>297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13</v>
      </c>
      <c r="D686" s="90" t="s">
        <v>44</v>
      </c>
      <c r="E686" s="119" t="s">
        <v>297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13</v>
      </c>
      <c r="D687" s="90" t="s">
        <v>44</v>
      </c>
      <c r="E687" s="119" t="s">
        <v>297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13</v>
      </c>
      <c r="D688" s="90" t="s">
        <v>44</v>
      </c>
      <c r="E688" s="119" t="s">
        <v>297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18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75.599999999999994</v>
      </c>
      <c r="L689" s="87"/>
      <c r="M689" s="87"/>
      <c r="N689" s="87"/>
      <c r="O689" s="87"/>
      <c r="P689" s="87"/>
      <c r="Q689" s="88">
        <f ca="1">IFERROR(SUM(Q677:Q688),"")</f>
        <v>1.8749999999999989E-2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18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75.599999999999994</v>
      </c>
      <c r="L703" s="91"/>
      <c r="M703" s="91"/>
      <c r="N703" s="91"/>
      <c r="O703" s="91"/>
      <c r="P703" s="91"/>
      <c r="Q703" s="92">
        <f ca="1">IFERROR(Q689+Q702,"")</f>
        <v>1.8749999999999989E-2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0" activePane="bottomLeft" state="frozen"/>
      <selection pane="bottomLeft" activeCell="K682" sqref="K68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/>
      <c r="P652" s="80"/>
      <c r="Q652" s="81" t="str">
        <f t="shared" ca="1" si="195"/>
        <v/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119" t="s">
        <v>297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13</v>
      </c>
      <c r="D678" s="90" t="s">
        <v>44</v>
      </c>
      <c r="E678" s="119" t="s">
        <v>297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13</v>
      </c>
      <c r="D679" s="90" t="s">
        <v>44</v>
      </c>
      <c r="E679" s="119" t="s">
        <v>297</v>
      </c>
      <c r="F679" s="107">
        <f>IFERROR(IF($D679="","",VLOOKUP($D679,Cadastro!$C$4:$E$20,3,FALSE())),"")</f>
        <v>0.35</v>
      </c>
      <c r="G679" s="108"/>
      <c r="H679" s="107" t="str">
        <f>IFERROR(IF($G679="","",$G679*$S$689/$G$689/Cadastro!$E$33),"")</f>
        <v/>
      </c>
      <c r="I679" s="109">
        <f>IFERROR(IF($D679="","",VLOOKUP($D679,Cadastro!$C$4:$G$20,5,FALSE())),"")</f>
        <v>0.6</v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13</v>
      </c>
      <c r="D680" s="90" t="s">
        <v>44</v>
      </c>
      <c r="E680" s="119" t="s">
        <v>297</v>
      </c>
      <c r="F680" s="107">
        <f>IFERROR(IF($D680="","",VLOOKUP($D680,Cadastro!$C$4:$E$20,3,FALSE())),"")</f>
        <v>0.35</v>
      </c>
      <c r="G680" s="108"/>
      <c r="H680" s="107" t="str">
        <f>IFERROR(IF($G680="","",$G680*$S$689/$G$689/Cadastro!$E$33),"")</f>
        <v/>
      </c>
      <c r="I680" s="109">
        <f>IFERROR(IF($D680="","",VLOOKUP($D680,Cadastro!$C$4:$G$20,5,FALSE())),"")</f>
        <v>0.6</v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13</v>
      </c>
      <c r="D681" s="90" t="s">
        <v>44</v>
      </c>
      <c r="E681" s="119" t="s">
        <v>297</v>
      </c>
      <c r="F681" s="107">
        <f>IFERROR(IF($D681="","",VLOOKUP($D681,Cadastro!$C$4:$E$20,3,FALSE())),"")</f>
        <v>0.35</v>
      </c>
      <c r="G681" s="108"/>
      <c r="H681" s="107" t="str">
        <f>IFERROR(IF($G681="","",$G681*$S$689/$G$689/Cadastro!$E$33),"")</f>
        <v/>
      </c>
      <c r="I681" s="109">
        <f>IFERROR(IF($D681="","",VLOOKUP($D681,Cadastro!$C$4:$G$20,5,FALSE())),"")</f>
        <v>0.6</v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13</v>
      </c>
      <c r="D682" s="90" t="s">
        <v>44</v>
      </c>
      <c r="E682" s="119" t="s">
        <v>297</v>
      </c>
      <c r="F682" s="107">
        <f>IFERROR(IF($D682="","",VLOOKUP($D682,Cadastro!$C$4:$E$20,3,FALSE())),"")</f>
        <v>0.35</v>
      </c>
      <c r="G682" s="108"/>
      <c r="H682" s="107" t="str">
        <f>IFERROR(IF($G682="","",$G682*$S$689/$G$689/Cadastro!$E$33),"")</f>
        <v/>
      </c>
      <c r="I682" s="109">
        <f>IFERROR(IF($D682="","",VLOOKUP($D682,Cadastro!$C$4:$G$20,5,FALSE())),"")</f>
        <v>0.6</v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13</v>
      </c>
      <c r="D683" s="90" t="s">
        <v>44</v>
      </c>
      <c r="E683" s="119" t="s">
        <v>297</v>
      </c>
      <c r="F683" s="107">
        <f>IFERROR(IF($D683="","",VLOOKUP($D683,Cadastro!$C$4:$E$20,3,FALSE())),"")</f>
        <v>0.35</v>
      </c>
      <c r="G683" s="108"/>
      <c r="H683" s="107" t="str">
        <f>IFERROR(IF($G683="","",$G683*$S$689/$G$689/Cadastro!$E$33),"")</f>
        <v/>
      </c>
      <c r="I683" s="109">
        <f>IFERROR(IF($D683="","",VLOOKUP($D683,Cadastro!$C$4:$G$20,5,FALSE())),"")</f>
        <v>0.6</v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13</v>
      </c>
      <c r="D684" s="90" t="s">
        <v>44</v>
      </c>
      <c r="E684" s="119" t="s">
        <v>297</v>
      </c>
      <c r="F684" s="107">
        <f>IFERROR(IF($D684="","",VLOOKUP($D684,Cadastro!$C$4:$E$20,3,FALSE())),"")</f>
        <v>0.35</v>
      </c>
      <c r="G684" s="108"/>
      <c r="H684" s="107" t="str">
        <f>IFERROR(IF($G684="","",$G684*$S$689/$G$689/Cadastro!$E$33),"")</f>
        <v/>
      </c>
      <c r="I684" s="109">
        <f>IFERROR(IF($D684="","",VLOOKUP($D684,Cadastro!$C$4:$G$20,5,FALSE())),"")</f>
        <v>0.6</v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13</v>
      </c>
      <c r="D685" s="90" t="s">
        <v>44</v>
      </c>
      <c r="E685" s="119" t="s">
        <v>297</v>
      </c>
      <c r="F685" s="107">
        <f>IFERROR(IF($D685="","",VLOOKUP($D685,Cadastro!$C$4:$E$20,3,FALSE())),"")</f>
        <v>0.35</v>
      </c>
      <c r="G685" s="108"/>
      <c r="H685" s="107" t="str">
        <f>IFERROR(IF($G685="","",$G685*$S$689/$G$689/Cadastro!$E$33),"")</f>
        <v/>
      </c>
      <c r="I685" s="109">
        <f>IFERROR(IF($D685="","",VLOOKUP($D685,Cadastro!$C$4:$G$20,5,FALSE())),"")</f>
        <v>0.6</v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13</v>
      </c>
      <c r="D686" s="90" t="s">
        <v>44</v>
      </c>
      <c r="E686" s="119" t="s">
        <v>297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13</v>
      </c>
      <c r="D687" s="90" t="s">
        <v>44</v>
      </c>
      <c r="E687" s="119" t="s">
        <v>297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13</v>
      </c>
      <c r="D688" s="90" t="s">
        <v>44</v>
      </c>
      <c r="E688" s="119" t="s">
        <v>297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45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189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45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189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30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30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14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14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14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14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14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14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14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14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14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14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14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14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30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14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14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22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30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14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14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14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14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14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14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14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14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14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14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22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30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14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14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14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14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14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14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14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14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14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14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14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14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14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14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14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22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22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22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22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22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22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22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22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22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22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22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22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22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22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22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22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22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22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22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22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22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22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22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22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22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22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22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22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22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22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22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22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22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22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22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22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22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22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22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22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22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22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22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22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22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22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22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22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22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22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22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22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22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22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22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22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22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22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22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22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22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22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22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22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22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22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22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22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22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22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22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22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22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22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22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22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22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30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30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30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30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30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30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30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22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30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30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30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30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30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30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22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22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22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30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30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30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30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30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30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30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22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30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30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30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30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30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30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30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30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30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30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30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30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30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30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30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30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30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30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30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30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30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30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22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22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22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22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22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22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22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22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22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22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22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22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22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22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22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22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22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22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22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30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30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30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22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22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22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22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22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22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22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22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22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22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22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22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22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22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22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22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22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22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22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22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22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30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30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30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30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30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30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30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30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30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30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30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30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30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30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30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30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30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30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30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30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30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44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44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44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22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22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22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22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22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22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22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22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22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22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22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22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22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22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22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22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22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22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22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30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30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30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30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30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30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30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30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30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30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30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30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30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30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30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30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30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30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30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30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30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30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30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30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30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30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30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30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30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30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30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30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30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30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30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30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30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30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30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30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44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44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44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30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22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22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22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14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14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14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14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14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14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14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14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14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14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14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14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14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14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14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14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14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14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14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14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14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14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14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14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14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14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14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14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14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14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14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14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14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14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14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14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14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14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14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14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14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14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14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14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14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14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14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14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14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14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14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14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14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14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14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14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14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14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14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14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22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22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22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22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14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14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14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14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14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14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14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14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14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14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14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14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14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14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14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14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14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14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14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14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14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14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14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14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14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14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14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14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14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14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14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14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14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14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14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14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14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14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14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14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14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14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14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14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14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14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14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14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14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14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14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14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14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14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14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14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14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14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14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14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14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14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14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14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14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14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30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30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14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14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14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14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14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14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14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14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14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14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14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14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14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14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14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30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30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14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14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14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14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14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14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14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14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14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14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30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30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14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14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14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30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14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14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14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14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14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14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14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14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14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14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14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14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14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14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14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14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14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14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30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30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30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14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14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14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14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14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14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14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14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14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14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14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14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14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14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14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14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14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14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14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14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14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14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14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14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14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14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14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14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14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14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14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14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14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14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14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30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30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30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14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14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14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14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30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30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30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30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14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14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14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14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14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14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14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14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14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14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14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14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14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14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14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14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14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14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14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14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14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14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14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14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14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14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14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14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14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14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14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14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14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14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14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14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14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14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14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14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14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14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14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14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14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14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14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14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14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14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14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14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14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14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14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14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14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14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14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14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14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14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14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14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14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14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14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14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14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14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14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14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14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14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14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14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14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14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14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14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14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14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14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14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14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14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14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14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14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14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14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14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14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22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22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22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22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22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14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14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14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14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14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14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14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14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14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14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14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14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14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14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14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14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14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14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14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14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14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14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14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14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14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14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22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22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14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14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14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14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14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14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14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14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14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14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22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22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14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14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14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14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14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14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14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14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14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14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14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14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14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14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14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14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14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14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14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14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14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14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14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14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14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14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14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14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14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14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14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14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14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14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14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14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14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14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14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14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14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14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14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14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14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14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14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14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14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14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14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14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14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14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14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14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14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14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14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22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14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14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14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14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14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14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14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14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14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14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14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14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14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14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14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14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14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14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14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14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14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14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14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14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14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14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14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14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14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14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14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14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14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14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14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14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30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30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14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14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14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14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14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14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14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14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14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14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14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14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14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14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14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14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14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14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14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14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14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14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30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30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30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14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14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14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14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14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14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14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14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14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14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14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14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14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14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14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14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14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14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14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14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14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14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14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14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14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14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14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14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14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14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14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14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14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14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14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14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14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14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14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14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14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14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14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14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14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14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14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14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14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14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14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14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14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14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14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14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14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14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14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14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14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14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14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14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14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14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14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14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14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14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14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14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14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14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14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22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22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22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22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22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14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30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30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22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22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22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14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22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22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22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22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14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14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14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14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14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14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14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14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14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14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14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14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14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14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14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22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22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22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14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14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14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22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14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30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30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22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22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22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14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22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14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14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14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14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14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14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14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14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14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14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14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14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14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14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14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14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22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22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14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14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14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14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14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14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14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14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14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30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14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14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14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14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14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14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14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14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14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14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14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30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14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30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14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14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14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14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14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14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14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14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14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14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14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14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14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14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14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14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14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30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30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30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14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14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14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14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14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14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14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14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14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14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14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14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14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14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14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14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14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14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14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14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14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14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14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14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14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14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14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14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14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14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14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14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14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14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14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14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14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14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14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14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14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14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14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14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14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14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14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14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14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14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14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14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14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14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14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30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14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14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14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30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30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30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30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30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14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14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14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14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14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14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14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14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14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30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30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14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14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14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14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14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30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30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30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30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30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14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14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14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14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30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14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14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14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14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14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30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14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30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14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30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30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14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14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30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22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30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30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30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30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14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14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14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14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14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14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14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14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14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14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14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14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14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14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14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14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14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14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22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14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14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14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14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14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14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14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14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14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14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14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14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14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14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14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22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14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14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22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14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14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14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14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14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14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14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14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14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14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14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14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14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14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14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14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14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14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14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14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14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14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14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14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14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22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14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22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14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14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14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14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14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14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14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14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44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22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44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14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14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14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14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14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14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14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14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14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14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14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14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14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14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14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14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14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14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14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14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14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14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14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14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14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14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14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14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14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14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14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14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14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14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14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14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14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14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14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14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14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14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14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22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22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22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44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44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44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44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44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44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44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44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44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44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44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44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44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44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44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44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44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44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44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44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44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44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44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44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44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44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44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44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44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22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44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22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22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22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44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44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44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44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44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44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44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44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44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44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44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44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44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22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22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22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22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22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44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44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44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44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44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44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44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44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44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44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44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44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44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44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44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44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22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22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22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22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22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22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22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44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44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44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44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44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44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44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44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44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44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44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44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44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44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44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44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44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44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44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44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44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44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22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22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44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44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44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44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44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44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44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44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44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44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44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44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44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44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44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44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44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44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44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44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44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44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44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44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44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44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44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44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44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44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44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44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44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44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44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44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44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22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44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44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44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22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22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44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22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22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44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44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44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44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44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44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44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22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22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44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44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44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44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44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44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44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44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44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44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44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44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44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44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44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44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44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44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44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44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44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44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44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44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44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44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44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44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44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44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44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44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44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44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44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44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44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44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14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14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14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14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14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14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14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14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14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14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44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44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44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14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14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14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14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14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14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14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14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14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14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14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14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14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14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14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14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14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14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14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14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14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14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14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14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14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14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14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14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14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14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14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14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14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14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14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14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14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14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14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14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14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14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14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22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14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14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14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14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14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14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14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14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22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22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22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22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22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22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22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22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22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22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22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22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22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22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22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22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22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22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22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22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22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22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22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22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22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22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22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22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22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22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22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22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22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22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22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22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22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22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22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22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22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22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22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22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22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22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22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22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22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22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22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22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22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22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22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22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22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22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22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22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22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22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22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22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22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22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22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22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22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22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22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22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22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22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22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22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22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22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22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22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22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22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22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22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22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22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22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22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22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22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22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22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22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22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22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22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22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22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22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22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22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22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22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22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22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22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22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22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22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22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22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22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22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22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44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44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44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22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22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22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22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22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22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44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44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22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44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22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22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22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22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22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44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22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22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22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44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22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44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22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44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44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44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44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22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22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44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44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44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44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22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22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44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44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44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44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44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44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44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44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44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44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22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22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22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44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22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44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44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44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44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44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44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44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44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44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22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44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44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44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44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44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22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44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22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44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44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44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44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44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44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44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44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22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22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22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22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22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22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22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22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22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14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14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22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30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22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22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22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22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22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22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22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22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22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22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22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14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14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14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14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14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14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14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14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14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14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14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14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14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14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14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14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30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14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14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14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14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14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14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14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14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14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14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14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14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14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14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22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22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30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14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14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14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14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14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14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14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14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14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14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14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14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14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14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14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14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14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14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30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14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14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14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14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14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30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22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22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22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22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22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22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22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22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22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22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22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30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30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30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22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22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22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22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22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22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22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22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22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44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44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44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44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44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30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14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14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22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22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44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44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44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44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22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22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22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22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22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22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22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22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22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44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44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44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44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44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44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44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44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44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44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44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44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44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44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44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44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44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44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44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44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44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44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44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44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44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44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44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44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44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44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44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44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44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44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44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44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44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44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44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44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44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44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44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44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44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44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44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44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44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44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44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44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44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44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44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44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44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44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44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44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44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44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44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44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44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44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44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44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44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44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44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44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44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44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44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44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44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44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44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44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44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44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44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44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44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44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44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44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44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44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44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44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44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44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44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44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44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44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44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44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44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44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44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44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44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44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44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22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22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22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22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22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22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22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22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22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22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22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22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22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22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22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22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22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22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22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22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22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22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22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22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22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22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22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22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22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22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22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14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14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14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14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14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14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14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14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44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14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14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14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14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14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14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14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14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14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14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14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14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44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44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44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44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44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44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44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44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44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44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14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14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14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14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14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14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14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14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14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14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14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14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14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14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14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14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14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14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14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14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14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14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14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14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14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14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14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14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14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14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14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14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14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14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14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14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14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14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14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14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14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14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44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44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44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44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44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44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44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44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14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14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14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14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14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14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14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44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44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44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44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44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44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44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44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44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44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44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44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44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44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44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44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44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44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44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44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44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44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44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44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44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44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44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44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44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44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44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44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44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44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44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44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44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44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44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44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44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44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44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44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44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44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44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44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44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44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44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44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44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44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44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44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44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44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44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44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44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44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44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44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44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44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44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44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44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44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44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44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44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44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44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44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44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44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44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44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44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44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44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44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44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44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44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44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44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44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44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44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44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44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44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44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44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44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44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44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44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44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44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44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44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44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44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44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44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44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44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44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44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44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44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44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44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44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44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44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44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44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44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44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44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44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44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44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44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44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44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44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44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44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44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44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44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44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44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44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44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44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44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44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44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22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22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22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22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44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22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44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44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44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44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22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44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44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22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22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22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22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44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44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44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44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44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44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44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22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44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22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22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22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22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22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44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44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44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44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44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44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44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44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44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44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44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22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22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22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22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30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22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30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22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30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30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44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30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30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44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44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30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44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44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30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30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30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30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30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30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44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22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30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30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22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30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22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22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30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30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30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22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22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44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22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30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30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22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30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30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22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22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22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22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30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44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44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30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30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22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30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22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30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22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30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44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30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30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22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30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30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22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44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30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30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30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22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44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44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44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44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44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44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44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44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44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44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44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44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44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44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44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44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44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44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44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44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44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44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44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44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44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44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44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44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44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44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44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44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44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22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22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44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44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44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44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44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44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44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44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44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44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44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22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44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44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44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44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44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44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44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44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44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44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44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44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44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44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44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44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44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44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44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44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44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44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44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44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44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44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44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44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22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22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44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44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44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44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44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44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44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44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44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44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44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44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44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44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44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14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14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14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14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14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14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14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14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14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14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14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14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14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14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14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14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14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22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22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22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22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22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22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22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22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22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22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22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22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22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22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22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22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22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22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22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14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14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14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14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14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14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14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14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14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14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14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14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14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14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14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14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14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14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14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14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14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14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14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14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14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14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22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22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22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22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22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22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22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22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22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22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22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22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22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22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22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22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22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22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22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22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22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22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22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22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22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22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22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22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22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22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22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22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22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22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22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22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22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22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22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22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22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22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22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22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22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44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44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44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44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44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44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44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44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44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44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44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44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44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44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44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44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44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44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44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44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44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44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44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44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44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44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44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44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44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44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44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44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44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44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44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44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22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22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22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22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22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22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22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22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22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22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22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22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22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22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22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22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22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22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22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22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22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22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22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22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22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22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22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22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22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44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44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44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44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44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44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44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44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44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44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44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22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22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22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22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22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22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22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22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22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22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22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22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22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22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22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22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22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22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22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22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22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22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44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44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44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44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30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30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30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44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44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44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44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44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44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44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44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44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44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44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44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44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44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44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44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44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30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44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44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44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44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44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44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44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44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44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44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44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44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44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44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44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44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44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22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44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44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22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22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44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44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44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44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44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22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22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44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44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44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22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44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44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44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44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44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14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14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14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14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14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14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14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14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14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14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14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14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44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22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22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44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14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14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14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14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14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14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14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14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14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14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14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14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14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14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14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14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14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14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14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14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14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14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14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44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14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14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14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14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14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14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14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14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14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14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22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22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44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22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22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30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30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44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44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44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44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44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30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30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44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44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44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30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30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44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44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44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44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44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44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44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44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44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44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44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44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44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44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44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44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44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44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44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44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44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44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44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44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44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44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44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44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44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44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44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44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44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44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44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44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44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44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44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44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44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44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44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44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44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44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44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44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44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44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44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44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44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44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44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44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44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44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44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44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44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44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44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44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44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44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44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44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44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44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44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44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44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44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44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44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44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44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44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44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44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44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44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44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44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44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30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22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30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22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44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44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30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22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22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44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44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44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30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30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44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30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22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22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22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30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22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22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30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30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22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30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30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30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30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30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22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22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30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30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30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44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44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44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22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30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44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22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22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22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44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44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30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44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44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22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30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22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22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44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44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30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30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30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30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22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22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44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30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30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30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30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44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22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22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22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22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30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44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30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22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22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22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44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44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22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30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30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30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30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30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30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30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30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22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30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30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30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44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22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22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44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22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44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22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22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22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30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30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30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22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22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22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22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22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22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22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22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30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22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30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30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30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22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22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22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22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30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22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22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22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30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30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30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22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30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30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22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22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22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44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44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44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44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44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44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44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44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44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44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44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44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44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44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44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44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44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44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44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44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44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44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44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44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44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44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44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44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44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44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44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44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44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44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44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44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44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44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44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44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44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44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44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44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44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44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44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44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44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44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44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44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44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44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44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44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44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44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44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44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44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44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44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44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44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30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30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22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44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30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30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22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22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44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30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30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30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30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30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22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30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30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30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30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22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22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30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30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30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30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30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30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30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30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30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30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30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30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22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22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44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30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30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44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30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30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30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30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30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30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44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44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30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44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30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44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30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44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30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44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30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44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44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22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44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44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44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44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30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30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44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30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30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30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30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30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44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44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44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44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44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44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30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44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44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44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22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44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30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30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30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30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22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22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22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30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22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22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30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30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30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30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30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22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30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22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30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30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30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30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30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22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22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30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30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22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22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30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30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30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30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30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30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22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44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44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44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44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44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44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22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44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44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44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22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44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44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22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44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44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44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44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22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44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44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22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44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44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22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44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22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30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44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44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22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44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22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22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22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44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22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44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44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30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22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44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30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44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44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30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22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44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44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22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22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44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44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44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44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44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22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22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22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22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44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44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44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44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44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44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44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44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44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44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44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44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22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22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22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44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44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44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44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44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44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44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44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30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22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14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14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14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14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14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14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14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14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22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22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14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14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14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14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14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14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14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14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14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14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14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14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14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14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14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14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14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14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14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14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14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14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14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14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14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14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14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14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14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14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14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14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14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14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14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14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14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14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14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14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14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14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14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14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14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14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14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14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14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14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14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14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14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14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14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14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14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14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14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14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30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22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30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22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44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44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44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44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44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44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44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44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44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44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44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44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44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44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44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44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44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44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44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44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44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44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44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44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44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44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44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44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44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44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44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44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44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44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44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44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44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44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44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44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44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44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44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44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44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44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44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44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44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44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44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44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44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44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44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44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44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44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44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44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22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44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22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44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22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22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22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30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30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30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30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30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30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30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30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30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30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30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30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30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30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30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30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22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22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22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22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22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22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22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22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22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22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22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22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22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22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30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44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44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44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22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22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44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44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44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44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44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44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22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22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44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44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44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44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44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44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44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44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44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44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30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44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30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44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44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44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44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44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44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44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44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44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44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44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44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44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44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44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44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44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44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44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44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44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44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44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44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22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22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30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44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44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44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44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44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22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30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30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30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30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44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44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44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44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44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44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44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44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44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44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44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44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44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44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44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44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44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44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44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44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44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44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44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44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44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44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44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44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44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30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30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14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38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38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22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22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22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22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22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22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22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22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22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22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44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44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22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30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22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30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30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30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22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30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30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30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30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22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30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30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22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30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30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30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30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22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22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22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22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22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22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22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22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22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22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22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22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22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22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22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22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30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30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30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30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30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30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30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30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30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30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30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30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22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22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22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30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30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30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30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30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22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22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22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22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22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22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22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22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22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44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38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44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44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44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44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44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44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44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44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44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44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44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44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44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44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44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44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44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44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22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22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22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22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22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44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44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44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44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44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44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44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44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44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44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44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44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44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44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44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44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44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44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44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44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44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44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44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44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44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44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44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44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44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44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44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44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44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44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44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44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44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44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44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44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44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44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44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44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44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44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44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44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30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30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22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44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44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44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44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44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44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44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22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44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44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44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44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44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44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44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44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22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22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44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44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22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22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22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22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22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22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22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22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22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22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14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14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14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14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14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14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14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14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14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14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14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14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14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14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14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22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22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44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44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14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44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44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44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44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14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44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14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14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14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22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44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44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22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22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22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22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22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14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14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14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14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14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14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14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14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14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14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14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14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14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14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14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14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14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14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14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14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14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14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14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14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14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14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14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22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22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22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22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22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22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22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22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22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22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22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22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22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22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22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22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22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22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22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22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22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22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22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30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30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30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30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22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22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30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22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30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22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22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22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30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30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30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30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30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22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22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22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30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22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22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22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30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30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44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44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44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44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44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44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44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44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30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30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44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44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44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30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30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30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44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44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44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44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44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44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44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44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44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44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44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44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44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44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44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44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44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44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44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44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44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44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30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30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30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44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44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44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44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44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44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44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44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44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44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44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44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44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44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38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38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38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38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38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44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44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44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44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44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44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44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44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44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44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44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44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44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44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44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44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44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44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44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44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44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44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44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44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44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44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44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22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22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30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44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44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22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22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22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22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22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44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44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22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22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22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22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22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22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22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22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22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22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22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22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22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22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22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22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14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14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44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14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14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14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22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22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22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22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22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22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22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22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22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14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14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14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14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14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14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14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14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14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14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14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14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14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14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14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14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14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14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44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44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22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22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22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22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14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14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14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22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22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22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22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44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44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22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22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14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14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14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14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14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14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14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14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14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14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14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14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14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14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14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14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14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14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14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14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14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14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14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14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14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14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14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14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14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14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14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22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22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22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30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22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22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22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22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22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44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44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44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44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44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44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44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44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44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44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44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44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44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22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44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44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44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44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44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44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44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44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44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44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44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44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44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44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44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44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44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44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44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44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44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44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44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44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44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44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44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44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44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44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44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44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44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44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44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44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44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44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44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44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44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44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44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44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44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44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44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44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44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44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30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44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30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30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44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30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44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22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22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44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22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44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22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44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44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44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22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22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22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44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44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44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44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44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44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22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22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22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14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14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14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14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14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14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14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14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14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14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14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14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14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14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14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14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44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22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22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22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22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14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22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14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14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14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14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14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14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14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14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14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14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14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14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14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14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14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14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14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14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14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14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14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14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14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14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14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14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14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14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14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14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14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14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14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14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14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14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22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14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22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14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14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14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14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14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14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14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14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14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14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14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14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30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30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30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30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30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30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30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44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44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30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22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22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22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30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30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30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22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30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30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22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22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30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30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22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30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30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30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30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30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30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30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30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30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30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22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22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30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30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30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44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44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44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22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22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22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22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22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22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22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22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22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22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22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22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22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22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22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22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22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22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22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22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22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22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22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22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22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22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22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22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44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44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44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30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30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30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30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44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44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44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44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44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44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44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44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22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44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44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30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30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30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30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22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22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22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22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22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22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22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22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22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22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22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22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22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22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22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22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22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22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22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22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30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30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30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44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44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30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44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30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44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44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44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30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44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44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44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44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44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44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44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44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44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44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44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44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44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44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44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44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44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44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44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44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44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44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44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44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44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44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44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44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44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44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44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44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44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44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22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44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44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44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44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30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44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44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44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44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44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44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44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44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44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44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44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44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44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44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44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44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44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44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44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44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44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44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44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44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44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44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30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22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44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44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44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22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22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22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22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22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22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22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14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22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22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22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22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22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22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22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22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14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14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14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14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14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14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14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14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14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14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14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14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14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14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14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14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14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14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14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44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44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14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22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44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14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14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14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44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44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22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22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44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44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14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14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22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44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14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14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14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14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14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14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14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14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14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14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14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14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14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14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14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14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22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14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14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14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14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14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14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14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14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14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14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14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14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14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44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44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14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22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14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14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14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14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14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14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14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14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14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14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14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14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14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14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14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14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14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14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14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14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14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14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14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14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14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14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44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30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30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44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22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22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22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22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22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22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22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22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22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22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22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22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22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22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22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22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22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22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22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22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22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22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22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22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44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44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44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44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44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44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44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44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22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22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22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22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22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22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22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30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30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30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30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30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30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30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30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30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30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30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30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30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30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30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30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30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30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30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30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30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30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30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30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30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30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30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30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30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22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44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44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44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44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44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44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44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44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44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44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44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44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44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44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44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44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22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22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22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30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30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22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22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22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22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22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22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22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22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30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22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22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44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44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44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44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44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44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44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44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44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44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44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44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44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44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44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44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44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44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44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44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44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44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30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30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44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30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30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30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30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44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44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44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44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44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44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44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44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44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44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44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44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44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44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44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44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44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44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44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44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44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30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30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30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30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30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30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30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30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30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30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22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44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22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44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44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44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44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44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30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44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44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30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44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44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44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44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44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44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44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44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44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44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44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22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44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44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44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44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44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44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44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44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44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44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44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44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44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44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44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44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44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44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44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44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44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44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44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44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44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44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44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44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44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44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44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44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44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22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22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44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22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22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22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22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22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22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22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22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22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22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44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14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14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14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22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22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14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14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14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14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14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14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14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14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14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14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14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14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14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22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14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14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22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14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14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14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14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14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14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14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14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14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14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14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14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14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14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44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44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44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44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14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14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38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38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38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38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14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14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14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14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14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14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14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14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22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22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14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14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14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22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14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14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14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14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14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14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14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14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14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14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14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14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14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44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14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14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30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30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30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30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44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44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44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44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30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30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30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30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30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30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30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30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30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22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30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30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30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30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30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30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30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44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44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44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44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44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44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44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44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44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44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44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44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44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44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44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44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44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44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44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44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44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44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44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44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44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44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44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44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44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44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44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44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30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30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30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30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30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30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30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44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44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44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44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44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44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44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30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44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44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44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44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44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44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44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44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44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44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44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44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44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44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44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44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22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22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22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22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22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22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22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44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44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44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22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44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44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44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44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44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44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44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44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44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44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44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44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44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44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44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44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44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44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44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44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44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44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44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44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44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44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44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44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44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44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44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44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30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44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30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30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30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30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44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30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30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30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44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30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44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44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44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44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22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22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44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44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44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44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44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44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44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44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44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44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44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44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44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44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44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44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44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44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44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44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44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44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44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44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44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44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22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22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44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44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30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44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44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44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44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44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44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30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44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44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44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44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44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44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44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44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44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44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44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30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44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44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44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44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44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44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44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44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44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44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44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44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44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44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44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44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44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44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44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44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44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44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44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44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44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44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44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22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22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30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30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44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44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22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22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22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22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22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22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22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22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22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22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22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22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22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14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14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14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14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22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22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14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14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14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44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44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22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22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44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14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14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22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22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14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14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22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22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22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14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14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14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14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14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14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14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14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14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14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14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14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14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14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14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14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22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22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22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22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22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14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14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14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14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14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14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14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14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14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14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22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22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22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14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14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30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30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30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30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30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30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44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44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38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38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38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38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22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22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44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44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44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30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22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22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22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22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22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30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30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30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30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30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30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22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30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30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30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38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44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44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44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44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30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44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44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44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22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22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22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22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22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22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22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30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22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22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22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30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22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22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22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30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22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22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22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30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22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22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22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22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22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22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22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22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30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22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22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30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30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44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44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44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44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44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44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44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44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44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44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44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44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44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44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44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44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44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44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44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44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44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44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44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44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44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44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44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44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44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44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44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44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44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44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22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22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22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22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22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22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22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22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22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22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22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22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44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44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44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22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44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44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44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44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44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44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44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44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44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44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44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44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44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44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44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44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44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44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44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44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44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44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44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44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44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44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44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44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44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44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44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44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44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44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44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44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44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44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44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44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44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44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44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44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44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14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14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14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14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14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14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14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14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14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14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14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14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14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14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14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14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22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22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22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14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14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14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14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14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14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14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14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14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14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44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44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44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44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22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22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22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22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22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22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22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22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22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22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22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22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22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22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22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22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22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22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30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30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30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30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30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30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30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30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30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30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30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22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30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30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30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30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30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30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22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22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30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30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30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22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30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22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30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22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22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30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30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30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22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30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22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22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44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44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44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44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44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44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44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44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44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44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22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22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22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44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44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44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44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44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44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44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44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44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44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44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30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30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30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30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30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30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30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30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30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30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30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30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30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30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30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30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44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44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44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44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44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44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44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44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44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44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44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44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44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44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44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22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22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22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44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44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44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44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44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44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44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44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44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44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30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44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44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44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44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44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44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44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44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44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44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44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44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44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44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44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22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44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44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44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44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44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44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44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44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44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44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44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44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44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44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44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44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30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44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44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44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44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44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44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44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44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44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44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44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44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44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44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44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44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44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44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44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44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44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44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44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44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44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30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44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44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44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44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44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44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44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44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44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44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44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44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44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44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44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44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44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44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44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30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30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30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22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44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44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44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44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14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14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14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14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14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14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44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44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44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44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44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44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44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44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44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44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44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22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22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44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44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44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44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14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14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14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14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14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14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14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14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14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14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14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14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14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14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14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14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22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22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22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14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14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44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30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44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30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30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30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30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30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44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30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30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44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22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22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22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22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22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22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30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30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22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22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22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30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30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22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22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22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30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22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22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22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22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22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22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22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22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30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30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22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30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22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22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30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30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30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30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30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30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30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22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22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30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22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30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30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30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30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22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22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22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22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22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22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22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22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22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22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22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22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22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22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44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44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44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44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44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44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44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44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44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30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30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22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22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22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44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44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44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44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44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44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44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44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44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44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44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44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44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44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30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30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30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30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30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30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30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30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30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44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44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44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44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44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44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44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44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44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44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44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44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44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44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44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44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44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44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44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44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44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44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44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44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44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44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22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22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22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22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22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22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22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22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22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22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22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22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44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44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44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44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44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22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44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44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44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44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44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44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44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44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44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44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44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44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44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30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44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30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44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30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44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44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30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30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44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44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44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44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44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44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44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44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44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44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44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44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44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44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44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44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44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44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44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44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44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44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44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44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44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44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44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44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44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44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44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44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44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44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30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44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44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44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44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44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44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44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44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44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44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44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44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44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22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22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22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44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44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14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14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14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44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14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14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14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22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22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22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22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22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22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22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22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22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14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14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14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14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14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14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14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14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14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14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14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14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14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14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14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14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14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14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14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44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44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44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44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44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44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44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44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44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44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22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14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14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14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14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14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14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22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22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14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30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30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44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44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30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30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44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30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30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30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44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44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44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44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44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44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44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44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44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44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44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44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44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44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44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44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44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22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22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22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22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22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22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22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22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22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22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22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22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22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22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22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22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22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22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30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30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30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30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22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22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44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44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44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44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44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44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30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30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30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30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22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22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22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22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44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44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44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44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44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22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44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44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44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44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44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44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44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22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22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44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38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44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44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44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44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30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30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30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30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44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22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22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22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22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22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22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22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44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44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44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44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44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44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44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22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22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30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30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22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22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30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22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22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30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22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30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22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22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22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22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30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30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22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22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22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22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22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22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22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22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22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22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22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22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22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22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22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22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22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22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30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30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22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30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30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22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30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30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30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30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30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30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30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30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30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30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30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30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30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22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22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30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30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30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30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22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22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30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22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22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22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22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22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22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22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22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22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22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22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44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44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44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44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44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44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44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44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44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44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44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44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44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44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44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22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22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44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44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44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44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44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44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44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44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44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44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44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38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38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38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44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44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44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44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44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44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44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44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44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44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44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44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44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44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22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22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22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22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22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22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22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22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22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22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22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22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22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22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44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22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22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44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44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44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44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44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44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44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44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44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44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44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44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44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44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44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44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44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44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44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44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44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44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44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44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44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44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44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44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44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44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44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44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44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44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44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44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44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44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44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44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44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44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44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44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44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44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44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44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44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44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44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30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30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30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44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30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30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30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44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44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44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44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44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44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30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44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44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30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44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44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44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44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44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44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44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44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44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44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44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44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44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44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44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44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44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44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22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44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22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44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44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44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44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30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44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30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44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44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44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44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44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44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44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44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44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44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44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44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44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44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44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44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44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44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44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44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44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44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44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44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44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44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44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44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22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44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44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22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22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44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22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22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22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14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22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22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22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22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22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22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22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22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14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14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14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14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14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14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14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14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14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14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14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14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14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14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14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14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14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14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14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44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44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44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14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14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14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44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44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22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22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44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44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22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22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14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14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14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14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22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22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22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14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14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14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14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14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14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14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14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14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14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14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14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14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14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14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22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14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14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22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14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14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14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14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14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14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14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14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14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14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14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14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14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14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14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14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2026-09-26T13:28:40Z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