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63" documentId="13_ncr:1_{A6DBCFB4-28D9-4249-9038-216934055CA6}" xr6:coauthVersionLast="47" xr6:coauthVersionMax="47" xr10:uidLastSave="{FA645AE6-7EBC-4161-A71F-EEB3AFF4F66D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<sst xmlns="http://schemas.openxmlformats.org/spreadsheetml/2006/main" count="84073" uniqueCount="28826">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</sst>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98" activePane="bottomLeft" state="frozen"/>
      <selection pane="bottomLeft" activeCell="E728" sqref="E728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/>
      <c r="G721" s="68" t="str">
        <f>IF(F721="","",IF(E722="PC 17",F721*4.2,IF(E722="PC 19",F721*5,IF(E722="CB",F721*35,""))))</f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/>
      <c r="G722" s="63" t="str">
        <f>IF(F722="","",IF(#REF!="PC 17",F722*4.2,IF(#REF!="PC 19",F722*5,IF(#REF!="CB",F722*35,""))))</f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407</v>
      </c>
      <c r="G730" s="1">
        <f>G716+G729</f>
        <v>2035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G717" sqref="G717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0.68107199073710945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0.81996087962599717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0.90468310184821998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/>
      <c r="H717" s="100" t="str">
        <f>IFERROR(IF($G717="","",$G717*$S$729/$G$729/Cadastro!$E$33),"")</f>
        <v/>
      </c>
      <c r="I717" s="101">
        <f>IFERROR(IF($D717="","",VLOOKUP($D717,Cadastro!$C$4:$G$7,5,FALSE())),"")</f>
        <v>0.6</v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113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474.6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17" sqref="G717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/>
      <c r="H717" s="100" t="str">
        <f>IFERROR(IF($G717="","",$G717*$S$729/$G$729/Cadastro!$E$33),"")</f>
        <v/>
      </c>
      <c r="I717" s="101">
        <f>IFERROR(IF($D717="","",VLOOKUP($D717,Cadastro!$C$4:$G$7,5,FALSE())),"")</f>
        <v>0.6</v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104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436.79999999999995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17" sqref="G717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/>
      <c r="H717" s="100" t="str">
        <f>IFERROR(IF($G717="","",$G717*$S$729/$G$729/Cadastro!$E$33),"")</f>
        <v/>
      </c>
      <c r="I717" s="101">
        <f>IFERROR(IF($D717="","",VLOOKUP($D717,Cadastro!$C$4:$G$7,5,FALSE())),"")</f>
        <v>0.6</v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/>
      <c r="Q717" s="70">
        <f t="shared" ref="Q717:Q728" ca="1" si="192">IFERROR(IF(O717="","",IF(P717="",MOD(NOW()-O717,1),IF(P717&gt;=O717,P717-O717,P717+1-O717))),"")</f>
        <v>1.0933101853879634E-2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1.0933101853879634E-2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138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579.6</v>
      </c>
      <c r="L730" s="75"/>
      <c r="M730" s="75"/>
      <c r="N730" s="75"/>
      <c r="O730" s="134"/>
      <c r="P730" s="134"/>
      <c r="Q730" s="76">
        <f ca="1">IFERROR(Q716+Q729,"")</f>
        <v>3.2227386574094354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2026-08-27T23:16:10Z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