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83" documentId="13_ncr:1_{9DFDFEE8-78F7-4C04-B87C-99924EE6CC37}" xr6:coauthVersionLast="47" xr6:coauthVersionMax="47" xr10:uidLastSave="{7B345F41-FE64-43EB-993D-1DED7BD3F242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<sst xmlns="http://schemas.openxmlformats.org/spreadsheetml/2006/main" count="118677" uniqueCount="44877">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</sst>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201" sqref="F20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/>
      <c r="M196" s="81">
        <f t="shared" ca="1" si="44"/>
        <v>6.548888888937654E-2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251</v>
      </c>
      <c r="G203" s="2">
        <f>SUM(G191:G202)</f>
        <v>1054.2</v>
      </c>
      <c r="H203" s="87"/>
      <c r="I203" s="87"/>
      <c r="J203" s="87"/>
      <c r="K203" s="87"/>
      <c r="L203" s="87"/>
      <c r="M203" s="88">
        <f ca="1">IFERROR(SUM(M191:M202),"")</f>
        <v>0.16340555555604319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251</v>
      </c>
      <c r="G217" s="1">
        <f>G203+G216</f>
        <v>1054.2</v>
      </c>
      <c r="H217" s="91"/>
      <c r="I217" s="91"/>
      <c r="J217" s="91"/>
      <c r="K217" s="91"/>
      <c r="L217" s="91"/>
      <c r="M217" s="92">
        <f ca="1">IFERROR(M203+M216,"")</f>
        <v>0.16340555555604319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202" sqref="G20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7"/>
        <v>0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7"/>
        <v>0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0</v>
      </c>
      <c r="I201" s="109">
        <f>IFERROR(IF($D201="","",VLOOKUP($D201,Cadastro!$C$4:$G$20,5,FALSE())),"")</f>
        <v>0.6</v>
      </c>
      <c r="J201" s="110">
        <f t="shared" si="57"/>
        <v>0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178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764.4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178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764.4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202" sqref="G20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0</v>
      </c>
      <c r="I201" s="109">
        <f>IFERROR(IF($D201="","",VLOOKUP($D201,Cadastro!$C$4:$G$20,5,FALSE())),"")</f>
        <v>0.6</v>
      </c>
      <c r="J201" s="110">
        <f t="shared" si="56"/>
        <v>0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68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295.20000000000005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68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295.20000000000005</v>
      </c>
      <c r="L217" s="91"/>
      <c r="M217" s="91"/>
      <c r="N217" s="91"/>
      <c r="O217" s="91"/>
      <c r="P217" s="91"/>
      <c r="Q217" s="92">
        <f ca="1">IFERROR(Q203+Q216,"")</f>
        <v>0.14097222222222228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1" activePane="bottomLeft" state="frozen"/>
      <selection pane="bottomLeft" activeCell="P199" sqref="P19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0.48285000000032596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0.60160000000032599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0.94257222222254833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0</v>
      </c>
      <c r="I201" s="109">
        <f>IFERROR(IF($D201="","",VLOOKUP($D201,Cadastro!$C$4:$G$20,5,FALSE())),"")</f>
        <v>0.6</v>
      </c>
      <c r="J201" s="110">
        <f t="shared" si="56"/>
        <v>0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147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631.79999999999995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147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631.79999999999995</v>
      </c>
      <c r="L217" s="91"/>
      <c r="M217" s="91"/>
      <c r="N217" s="91"/>
      <c r="O217" s="155"/>
      <c r="P217" s="155"/>
      <c r="Q217" s="92">
        <f ca="1">IFERROR(Q203+Q216,"")</f>
        <v>0.16527777777777758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2026-09-08T22:18:51Z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