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86" documentId="13_ncr:1_{9DFDFEE8-78F7-4C04-B87C-99924EE6CC37}" xr6:coauthVersionLast="47" xr6:coauthVersionMax="47" xr10:uidLastSave="{D6C4689E-9361-4F31-9514-8D795C0DEC55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<sst xmlns="http://schemas.openxmlformats.org/spreadsheetml/2006/main" count="125563" uniqueCount="47214">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</sst>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83" sqref="E2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0" activePane="bottomLeft" state="frozen"/>
      <selection pane="bottomLeft" activeCell="E283" sqref="E2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/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 t="str">
        <f t="shared" ref="K272:K283" si="82">IF(G272="","",IF(E272="PC 17",G272*4.2,IF(E272="PC 19",G272*5,IF(E272="CB",G272*24,""))))</f>
        <v/>
      </c>
      <c r="L272" s="76" t="s">
        <v>29</v>
      </c>
      <c r="M272" s="76"/>
      <c r="N272" s="76"/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/>
      <c r="F273" s="107">
        <f>IFERROR(IF($D273="","",VLOOKUP($D273,Cadastro!$C$4:$E$20,3,FALSE())),"")</f>
        <v>0.35</v>
      </c>
      <c r="G273" s="78"/>
      <c r="H273" s="107" t="str">
        <f>IFERROR(IF($G273="","",$G273*$S$284/$G$284/Cadastro!$E$33),"")</f>
        <v/>
      </c>
      <c r="I273" s="109">
        <f>IFERROR(IF($D273="","",VLOOKUP($D273,Cadastro!$C$4:$G$20,5,FALSE())),"")</f>
        <v>0.6</v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/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/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/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/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/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/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/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/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/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276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2.7777777777778234E-3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2.7777777777778234E-3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73" sqref="G2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0.35259861110534985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0.54287638888312761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0.59634861110534987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G273" sqref="G2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