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49" documentId="13_ncr:1_{9DFDFEE8-78F7-4C04-B87C-99924EE6CC37}" xr6:coauthVersionLast="47" xr6:coauthVersionMax="47" xr10:uidLastSave="{DE34785C-D388-423E-997B-F8882E0EE1F5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<sst xmlns="http://schemas.openxmlformats.org/spreadsheetml/2006/main" count="105558" uniqueCount="40287">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</sst>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1131950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2129400</v>
      </c>
      <c r="H7" s="21">
        <f>IFERROR('Linha 1'!T109+'Linha 2'!T109+'Linha 3'!T109,0)</f>
        <v>870.32874782608678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4313970</v>
      </c>
      <c r="E35" s="31">
        <f t="shared" si="2"/>
        <v>2445390</v>
      </c>
      <c r="F35" s="31">
        <f t="shared" si="2"/>
        <v>4985170</v>
      </c>
      <c r="G35" s="31">
        <f t="shared" si="2"/>
        <v>11744530</v>
      </c>
      <c r="H35" s="32">
        <f>IFERROR(SUM(H4:H34),"")</f>
        <v>4368.4113701723018</v>
      </c>
      <c r="I35" s="32">
        <f>IFERROR(SUM(I4:I34),"")</f>
        <v>1656.9</v>
      </c>
      <c r="J35" s="33">
        <f>IFERROR(IF(OR(H35="",I35="",H35=0,I35=0),"",MIN(H35,I35)/MAX(H35,I35)),"")</f>
        <v>0.37929120213205736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F105" sqref="F10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0.12013888888888885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0.20208333333333334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80" activePane="bottomLeft" state="frozen"/>
      <selection pane="bottomLeft" activeCell="S109" sqref="S10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2" activePane="bottomLeft" state="frozen"/>
      <selection pane="bottomLeft" activeCell="G108" sqref="G10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8"/>
        <v>0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0</v>
      </c>
      <c r="I106" s="109">
        <f>IFERROR(IF($D106="","",VLOOKUP($D106,Cadastro!$C$4:$G$20,5,FALSE())),"")</f>
        <v>0.6</v>
      </c>
      <c r="J106" s="110">
        <f t="shared" si="28"/>
        <v>0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76" activePane="bottomLeft" state="frozen"/>
      <selection pane="bottomLeft" activeCell="G108" sqref="G10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/>
      <c r="Q101" s="81">
        <f t="shared" ca="1" si="30"/>
        <v>2.4449305557936896E-2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8"/>
        <v>0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0</v>
      </c>
      <c r="I106" s="109">
        <f>IFERROR(IF($D106="","",VLOOKUP($D106,Cadastro!$C$4:$G$20,5,FALSE())),"")</f>
        <v>0.6</v>
      </c>
      <c r="J106" s="110">
        <f t="shared" si="28"/>
        <v>0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0.11125486111349252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0.34944930555793707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2026-09-05T10:45:42Z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