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943" documentId="13_ncr:1_{9DFDFEE8-78F7-4C04-B87C-99924EE6CC37}" xr6:coauthVersionLast="47" xr6:coauthVersionMax="47" xr10:uidLastSave="{1EA61246-2332-4CB4-B662-135A3FE463C7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<sst xmlns="http://schemas.openxmlformats.org/spreadsheetml/2006/main" count="133731" uniqueCount="50063">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</sst>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F341" sqref="F34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70</v>
      </c>
      <c r="G351" s="2">
        <f>SUM(G339:G350)</f>
        <v>350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444</v>
      </c>
      <c r="G352" s="1">
        <f>G338+G351</f>
        <v>1920.8000000000002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26" activePane="bottomLeft" state="frozen"/>
      <selection pane="bottomLeft" activeCell="G340" sqref="G34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28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117.60000000000001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91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382.20000000000005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31" activePane="bottomLeft" state="frozen"/>
      <selection pane="bottomLeft" activeCell="G341" sqref="G3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23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96.6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118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495.6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22" activePane="bottomLeft" state="frozen"/>
      <selection pane="bottomLeft" activeCell="G340" sqref="G34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/>
      <c r="H341" s="107" t="str">
        <f>IFERROR(IF($G341="","",$G341*$S$351/$G$351/Cadastro!$E$33),"")</f>
        <v/>
      </c>
      <c r="I341" s="109">
        <f>IFERROR(IF($D341="","",VLOOKUP($D341,Cadastro!$C$4:$G$20,5,FALSE())),"")</f>
        <v>0.6</v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/>
      <c r="H342" s="107" t="str">
        <f>IFERROR(IF($G342="","",$G342*$S$351/$G$351/Cadastro!$E$33),"")</f>
        <v/>
      </c>
      <c r="I342" s="109">
        <f>IFERROR(IF($D342="","",VLOOKUP($D342,Cadastro!$C$4:$G$20,5,FALSE())),"")</f>
        <v>0.6</v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58.800000000000004</v>
      </c>
      <c r="L351" s="87"/>
      <c r="M351" s="87"/>
      <c r="N351" s="87"/>
      <c r="O351" s="154"/>
      <c r="P351" s="154"/>
      <c r="Q351" s="88">
        <f ca="1">IFERROR(SUM(Q339:Q350),"")</f>
        <v>3.8194444444444531E-2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236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991.19999999999993</v>
      </c>
      <c r="L352" s="91"/>
      <c r="M352" s="91"/>
      <c r="N352" s="91"/>
      <c r="O352" s="155"/>
      <c r="P352" s="155"/>
      <c r="Q352" s="92">
        <f ca="1">IFERROR(Q338+Q351,"")</f>
        <v>8.4027777777777812E-2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2026-09-14T00:59:17Z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