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78" documentId="13_ncr:1_{9DFDFEE8-78F7-4C04-B87C-99924EE6CC37}" xr6:coauthVersionLast="47" xr6:coauthVersionMax="47" xr10:uidLastSave="{16EBC2FC-AD18-4E5C-B4CE-A2B804E063B9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<sst xmlns="http://schemas.openxmlformats.org/spreadsheetml/2006/main" count="125375" uniqueCount="47204">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</sst>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42" activePane="bottomLeft" state="frozen"/>
      <selection pane="bottomLeft" activeCell="E261" sqref="E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1</v>
      </c>
      <c r="G270" s="2">
        <f>SUM(G258:G269)</f>
        <v>5</v>
      </c>
      <c r="H270" s="87"/>
      <c r="I270" s="87"/>
      <c r="J270" s="87"/>
      <c r="K270" s="87"/>
      <c r="L270" s="87"/>
      <c r="M270" s="88">
        <f ca="1">IFERROR(SUM(M258:M269),"")</f>
        <v>3.3333333333333326E-2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364</v>
      </c>
      <c r="G271" s="1">
        <f>G257+G270</f>
        <v>1820</v>
      </c>
      <c r="H271" s="91"/>
      <c r="I271" s="91"/>
      <c r="J271" s="91"/>
      <c r="K271" s="91"/>
      <c r="L271" s="91"/>
      <c r="M271" s="92">
        <f ca="1">IFERROR(M257+M270,"")</f>
        <v>3.3333333333333326E-2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E262" sqref="E2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7"/>
        <v/>
      </c>
      <c r="K259" s="79" t="str">
        <f t="shared" si="78"/>
        <v/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25.200000000000003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877.80000000000007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D260" sqref="D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10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47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E261" sqref="E2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/>
      <c r="H259" s="107" t="str">
        <f>IFERROR(IF($G259="","",$G259*$S$270/$G$270/Cadastro!$E$33),"")</f>
        <v/>
      </c>
      <c r="I259" s="109">
        <f>IFERROR(IF($D259="","",VLOOKUP($D259,Cadastro!$C$4:$G$20,5,FALSE())),"")</f>
        <v>0.6</v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22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92.4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208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873.60000000000014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2026-09-11T00:45:33Z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