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1" documentId="13_ncr:1_{9DFDFEE8-78F7-4C04-B87C-99924EE6CC37}" xr6:coauthVersionLast="47" xr6:coauthVersionMax="47" xr10:uidLastSave="{5D042EF4-C965-4648-B485-FDAD49A413EB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<sst xmlns="http://schemas.openxmlformats.org/spreadsheetml/2006/main" count="91697" uniqueCount="31327">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</sst>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81" activePane="bottomLeft" state="frozen"/>
      <selection pane="bottomLeft" activeCell="N795" sqref="N79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0.14625115740636829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0.29000115740636828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0.36569560185081285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9" activePane="bottomLeft" state="frozen"/>
      <selection pane="bottomLeft" activeCell="G796" sqref="G79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0.65736226851731772</v>
      </c>
      <c r="R53" s="95" t="s">
        <v>333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0.79625115740620545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0.88097337962842825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0.64069560185453156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0.7483344907434204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0.85180671296564248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0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2"/>
        <v>0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2"/>
        <v>0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2"/>
        <v>0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2"/>
        <v>0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2"/>
        <v>0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2"/>
        <v>0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2"/>
        <v>0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2"/>
        <v>0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2"/>
        <v>0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2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86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361.20000000000005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86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361.20000000000005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0" activePane="bottomLeft" state="frozen"/>
      <selection pane="bottomLeft" activeCell="G795" sqref="G79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0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29"/>
        <v>0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29"/>
        <v>0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29"/>
        <v>0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29"/>
        <v>0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29"/>
        <v>0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29"/>
        <v>0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29"/>
        <v>0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29"/>
        <v>0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29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64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268.8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64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268.8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65" activePane="bottomLeft" state="frozen"/>
      <selection pane="bottomLeft" activeCell="G796" sqref="G79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0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0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0</v>
      </c>
      <c r="I786" s="109">
        <f>IFERROR(IF($D786="","",VLOOKUP($D786,Cadastro!$C$4:$G$20,5,FALSE())),"")</f>
        <v>0.6</v>
      </c>
      <c r="J786" s="110">
        <f t="shared" si="231"/>
        <v>0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0</v>
      </c>
      <c r="I787" s="109">
        <f>IFERROR(IF($D787="","",VLOOKUP($D787,Cadastro!$C$4:$G$20,5,FALSE())),"")</f>
        <v>0.6</v>
      </c>
      <c r="J787" s="110">
        <f t="shared" si="231"/>
        <v>0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31"/>
        <v>0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0</v>
      </c>
      <c r="I789" s="109">
        <f>IFERROR(IF($D789="","",VLOOKUP($D789,Cadastro!$C$4:$G$20,5,FALSE())),"")</f>
        <v>0.6</v>
      </c>
      <c r="J789" s="110">
        <f t="shared" si="231"/>
        <v>0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0</v>
      </c>
      <c r="I790" s="109">
        <f>IFERROR(IF($D790="","",VLOOKUP($D790,Cadastro!$C$4:$G$20,5,FALSE())),"")</f>
        <v>0.6</v>
      </c>
      <c r="J790" s="110">
        <f t="shared" si="231"/>
        <v>0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0</v>
      </c>
      <c r="I791" s="109">
        <f>IFERROR(IF($D791="","",VLOOKUP($D791,Cadastro!$C$4:$G$20,5,FALSE())),"")</f>
        <v>0.6</v>
      </c>
      <c r="J791" s="110">
        <f t="shared" si="231"/>
        <v>0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0</v>
      </c>
      <c r="I792" s="109">
        <f>IFERROR(IF($D792="","",VLOOKUP($D792,Cadastro!$C$4:$G$20,5,FALSE())),"")</f>
        <v>0.6</v>
      </c>
      <c r="J792" s="110">
        <f t="shared" si="231"/>
        <v>0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0</v>
      </c>
      <c r="I793" s="109">
        <f>IFERROR(IF($D793="","",VLOOKUP($D793,Cadastro!$C$4:$G$20,5,FALSE())),"")</f>
        <v>0.6</v>
      </c>
      <c r="J793" s="110">
        <f t="shared" si="231"/>
        <v>0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0</v>
      </c>
      <c r="I794" s="109">
        <f>IFERROR(IF($D794="","",VLOOKUP($D794,Cadastro!$C$4:$G$20,5,FALSE())),"")</f>
        <v>0.6</v>
      </c>
      <c r="J794" s="110">
        <f t="shared" si="231"/>
        <v>0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1"/>
        <v>0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/>
      <c r="H796" s="111" t="str">
        <f>IFERROR(IF($G796="","",$G796*$S$797/$G$797/Cadastro!$E$33),"")</f>
        <v/>
      </c>
      <c r="I796" s="112">
        <f>IFERROR(IF($D796="","",VLOOKUP($D796,Cadastro!$C$4:$G$20,5,FALSE())),"")</f>
        <v>0.6</v>
      </c>
      <c r="J796" s="113" t="str">
        <f t="shared" si="231"/>
        <v/>
      </c>
      <c r="K796" s="79" t="str">
        <f>IF(G796="","",IF(E796="PC 17",G796*4.2,IF(E796="PC 19",G796*5,IF(E796="CB",G796*24,""))))</f>
        <v/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195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819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195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819</v>
      </c>
      <c r="L811" s="91"/>
      <c r="M811" s="91"/>
      <c r="N811" s="91"/>
      <c r="O811" s="156"/>
      <c r="P811" s="156"/>
      <c r="Q811" s="92">
        <f ca="1">IFERROR(Q797+Q810,"")</f>
        <v>5.555555555555558E-2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2026-08-30T22:41:48Z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