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1" documentId="13_ncr:1_{9DFDFEE8-78F7-4C04-B87C-99924EE6CC37}" xr6:coauthVersionLast="47" xr6:coauthVersionMax="47" xr10:uidLastSave="{3059C42C-827C-4AC6-B0A5-03FA2B20E5CD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<sst xmlns="http://schemas.openxmlformats.org/spreadsheetml/2006/main" count="87407" uniqueCount="29973">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</sst>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6" activePane="bottomLeft" state="frozen"/>
      <selection pane="bottomLeft" activeCell="E755" sqref="E75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368</v>
      </c>
      <c r="G757" s="1">
        <f>G743+G756</f>
        <v>1840</v>
      </c>
      <c r="H757" s="91"/>
      <c r="I757" s="91"/>
      <c r="J757" s="91"/>
      <c r="K757" s="91"/>
      <c r="L757" s="91"/>
      <c r="M757" s="92">
        <f ca="1">IFERROR(M743+M756,"")</f>
        <v>7.5694444444444564E-2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26" activePane="bottomLeft" state="frozen"/>
      <selection pane="bottomLeft" activeCell="E755" sqref="E75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0.67808993055223254</v>
      </c>
      <c r="R53" s="95" t="s">
        <v>328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0.81697881944112027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0.90170104166334308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/>
      <c r="H744" s="120" t="str">
        <f>IFERROR(IF($G744="","",$G744*$S$756/$G$756/Cadastro!$E$33),"")</f>
        <v/>
      </c>
      <c r="I744" s="121">
        <f>IFERROR(IF($D744="","",VLOOKUP($D744,Cadastro!$C$4:$G$20,5,FALSE())),"")</f>
        <v>0.6</v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190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798.00000000000011</v>
      </c>
      <c r="L757" s="91"/>
      <c r="M757" s="91"/>
      <c r="N757" s="91"/>
      <c r="O757" s="91"/>
      <c r="P757" s="91"/>
      <c r="Q757" s="92">
        <f ca="1">IFERROR(Q743+Q756,"")</f>
        <v>0.10347222222222208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23" activePane="bottomLeft" state="frozen"/>
      <selection pane="bottomLeft" activeCell="D751" sqref="D75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/>
      <c r="F744" s="120">
        <f>IFERROR(IF($D744="","",VLOOKUP($D744,Cadastro!$C$4:$E$20,3,FALSE())),"")</f>
        <v>0.7</v>
      </c>
      <c r="G744" s="108"/>
      <c r="H744" s="120" t="str">
        <f>IFERROR(IF($G744="","",$G744*$S$756/$G$756/Cadastro!$E$33),"")</f>
        <v/>
      </c>
      <c r="I744" s="121">
        <f>IFERROR(IF($D744="","",VLOOKUP($D744,Cadastro!$C$4:$G$20,5,FALSE())),"")</f>
        <v>0.6</v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/>
      <c r="F745" s="107">
        <f>IFERROR(IF($D745="","",VLOOKUP($D745,Cadastro!$C$4:$E$20,3,FALSE())),"")</f>
        <v>0.7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/>
      <c r="F746" s="107">
        <f>IFERROR(IF($D746="","",VLOOKUP($D746,Cadastro!$C$4:$E$20,3,FALSE())),"")</f>
        <v>0.7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/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/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/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/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/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70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294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25" activePane="bottomLeft" state="frozen"/>
      <selection pane="bottomLeft" activeCell="S744" sqref="S74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173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726.6</v>
      </c>
      <c r="L757" s="91"/>
      <c r="M757" s="91"/>
      <c r="N757" s="91"/>
      <c r="O757" s="156"/>
      <c r="P757" s="156"/>
      <c r="Q757" s="92">
        <f ca="1">IFERROR(Q743+Q756,"")</f>
        <v>7.291666666666613E-2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2026-08-28T23:11:29Z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