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90" documentId="13_ncr:1_{9DFDFEE8-78F7-4C04-B87C-99924EE6CC37}" xr6:coauthVersionLast="47" xr6:coauthVersionMax="47" xr10:uidLastSave="{46D1CFBC-AB9C-4027-8FE2-B3DEF4921C82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<sst xmlns="http://schemas.openxmlformats.org/spreadsheetml/2006/main" count="129555" uniqueCount="48636">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</sst>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3.3006944431690499E-3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3.3006944431690499E-3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3.3006944431690499E-3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C299" sqref="C299:C31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 t="s">
        <v>28</v>
      </c>
      <c r="M299" s="85" t="s">
        <v>32</v>
      </c>
      <c r="N299" s="85" t="s">
        <v>36</v>
      </c>
      <c r="O299" s="80">
        <v>0.30694444444444446</v>
      </c>
      <c r="P299" s="80"/>
      <c r="Q299" s="86">
        <f t="shared" ref="Q299:Q310" ca="1" si="91">IFERROR(IF(O299="","",IF(P299="",MOD(NOW()-O299,1),IF(P299&gt;=O299,P299-O299,P299+1-O299))),"")</f>
        <v>8.8562500022817403E-3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8.8562500022817403E-3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8.8562500022817403E-3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S297" sqref="S29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6" activePane="bottomLeft" state="frozen"/>
      <selection pane="bottomLeft" activeCell="E299" sqref="E29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119" t="s">
        <v>288</v>
      </c>
      <c r="F299" s="120">
        <f>IFERROR(IF($D299="","",VLOOKUP($D299,Cadastro!$C$4:$E$20,3,FALSE())),"")</f>
        <v>0.35</v>
      </c>
      <c r="G299" s="78"/>
      <c r="H299" s="84" t="str">
        <f>IFERROR(IF($G299="","",$G299*$S$311/$G$311/Cadastro!$E$33),"")</f>
        <v/>
      </c>
      <c r="I299" s="121">
        <f>IFERROR(IF($D299="","",VLOOKUP($D299,Cadastro!$C$4:$G$20,5,FALSE())),"")</f>
        <v>0.6</v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2026-09-12T11:36:26Z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