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077" documentId="13_ncr:1_{9DFDFEE8-78F7-4C04-B87C-99924EE6CC37}" xr6:coauthVersionLast="47" xr6:coauthVersionMax="47" xr10:uidLastSave="{A1DBD081-B20B-43C5-A661-E872C477561A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<sst xmlns="http://schemas.openxmlformats.org/spreadsheetml/2006/main" count="182172" uniqueCount="67280">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</sst>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E667" sqref="E66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145</v>
      </c>
      <c r="G676" s="1">
        <f>G662+G675</f>
        <v>725</v>
      </c>
      <c r="H676" s="91"/>
      <c r="I676" s="91"/>
      <c r="J676" s="91"/>
      <c r="K676" s="91"/>
      <c r="L676" s="91"/>
      <c r="M676" s="92">
        <f ca="1">IFERROR(M662+M675,"")</f>
        <v>7.5694444444444453E-2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9" activePane="bottomLeft" state="frozen"/>
      <selection pane="bottomLeft" activeCell="D668" sqref="D66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/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/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145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609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N663" sqref="N66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/>
      <c r="F663" s="120">
        <f>IFERROR(IF($D663="","",VLOOKUP($D663,Cadastro!$C$4:$E$20,3,FALSE())),"")</f>
        <v>0.35</v>
      </c>
      <c r="G663" s="108"/>
      <c r="H663" s="120" t="str">
        <f>IFERROR(IF($G663="","",$G663*$S$675/$G$675/Cadastro!$E$33),"")</f>
        <v/>
      </c>
      <c r="I663" s="121">
        <f>IFERROR(IF($D663="","",VLOOKUP($D663,Cadastro!$C$4:$G$20,5,FALSE())),"")</f>
        <v>0.6</v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/>
      <c r="Q663" s="86">
        <f t="shared" ref="Q663:Q674" ca="1" si="195">IFERROR(IF(O663="","",IF(P663="",MOD(NOW()-O663,1),IF(P663&gt;=O663,P663-O663,P663+1-O663))),"")</f>
        <v>2.9376157399383374E-3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/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/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2.9376157399383374E-3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110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462.00000000000006</v>
      </c>
      <c r="L676" s="91"/>
      <c r="M676" s="91"/>
      <c r="N676" s="91"/>
      <c r="O676" s="91"/>
      <c r="P676" s="91"/>
      <c r="Q676" s="92">
        <f ca="1">IFERROR(Q662+Q675,"")</f>
        <v>4.5298726851049465E-2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P664" sqref="P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760.2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2026-09-25T23:21:04Z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