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432" documentId="13_ncr:1_{9DFDFEE8-78F7-4C04-B87C-99924EE6CC37}" xr6:coauthVersionLast="47" xr6:coauthVersionMax="47" xr10:uidLastSave="{5D70F150-90B4-403E-8125-4C6B87503C12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<sst xmlns="http://schemas.openxmlformats.org/spreadsheetml/2006/main" count="105650" uniqueCount="40287">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</sst>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6" activePane="bottomLeft" state="frozen"/>
      <selection pane="bottomLeft" activeCell="G140" sqref="G14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/>
      <c r="F110" s="78"/>
      <c r="G110" s="79" t="str">
        <f t="shared" ref="G110:G121" si="24">IF(F110="","",IF(E110="PC 17",F110*4.2,IF(E110="PC 19",F110*5,IF(E110="CB",F110*35,""))))</f>
        <v/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/>
      <c r="M110" s="81">
        <f t="shared" ref="M110:M121" ca="1" si="25">IFERROR(IF(K110="","",IF(L110="",MOD(NOW()-K110,1),IF(L110&gt;=K110,L110-K110,L110+1-K110))),"")</f>
        <v>0.11685601851786487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0.11685601851786487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0.11685601851786487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83" activePane="bottomLeft" state="frozen"/>
      <selection pane="bottomLeft" activeCell="G112" sqref="G1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61</v>
      </c>
      <c r="E113" s="106" t="s">
        <v>278</v>
      </c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61</v>
      </c>
      <c r="E114" s="106" t="s">
        <v>278</v>
      </c>
      <c r="F114" s="107">
        <f>IFERROR(IF($D114="","",VLOOKUP($D114,Cadastro!$C$4:$E$20,3,FALSE())),"")</f>
        <v>0.35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61</v>
      </c>
      <c r="E115" s="106" t="s">
        <v>278</v>
      </c>
      <c r="F115" s="107">
        <f>IFERROR(IF($D115="","",VLOOKUP($D115,Cadastro!$C$4:$E$20,3,FALSE())),"")</f>
        <v>0.35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61</v>
      </c>
      <c r="E116" s="106" t="s">
        <v>278</v>
      </c>
      <c r="F116" s="107">
        <f>IFERROR(IF($D116="","",VLOOKUP($D116,Cadastro!$C$4:$E$20,3,FALSE())),"")</f>
        <v>0.35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61</v>
      </c>
      <c r="E117" s="106" t="s">
        <v>278</v>
      </c>
      <c r="F117" s="107">
        <f>IFERROR(IF($D117="","",VLOOKUP($D117,Cadastro!$C$4:$E$20,3,FALSE())),"")</f>
        <v>0.35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61</v>
      </c>
      <c r="E118" s="106" t="s">
        <v>278</v>
      </c>
      <c r="F118" s="107">
        <f>IFERROR(IF($D118="","",VLOOKUP($D118,Cadastro!$C$4:$E$20,3,FALSE())),"")</f>
        <v>0.35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61</v>
      </c>
      <c r="E119" s="106" t="s">
        <v>278</v>
      </c>
      <c r="F119" s="107">
        <f>IFERROR(IF($D119="","",VLOOKUP($D119,Cadastro!$C$4:$E$20,3,FALSE())),"")</f>
        <v>0.35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61</v>
      </c>
      <c r="E120" s="106" t="s">
        <v>278</v>
      </c>
      <c r="F120" s="107">
        <f>IFERROR(IF($D120="","",VLOOKUP($D120,Cadastro!$C$4:$E$20,3,FALSE())),"")</f>
        <v>0.35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61</v>
      </c>
      <c r="E121" s="106" t="s">
        <v>278</v>
      </c>
      <c r="F121" s="111">
        <f>IFERROR(IF($D121="","",VLOOKUP($D121,Cadastro!$C$4:$E$20,3,FALSE())),"")</f>
        <v>0.35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5" activePane="bottomLeft" state="frozen"/>
      <selection pane="bottomLeft" activeCell="D113" sqref="D11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61</v>
      </c>
      <c r="E113" s="106"/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5" activePane="bottomLeft" state="frozen"/>
      <selection pane="bottomLeft" activeCell="L122" sqref="L12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61</v>
      </c>
      <c r="E113" s="106"/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61</v>
      </c>
      <c r="E114" s="106"/>
      <c r="F114" s="107">
        <f>IFERROR(IF($D114="","",VLOOKUP($D114,Cadastro!$C$4:$E$20,3,FALSE())),"")</f>
        <v>0.35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2026-09-05T13:48:41Z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