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88" documentId="13_ncr:1_{9DFDFEE8-78F7-4C04-B87C-99924EE6CC37}" xr6:coauthVersionLast="47" xr6:coauthVersionMax="47" xr10:uidLastSave="{22D6A13A-4071-42F2-8E15-6C33308DB9A9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<sst xmlns="http://schemas.openxmlformats.org/spreadsheetml/2006/main" count="133651" uniqueCount="50063">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</sst>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3" activePane="bottomLeft" state="frozen"/>
      <selection pane="bottomLeft" activeCell="F338" sqref="F33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374</v>
      </c>
      <c r="G352" s="1">
        <f>G338+G351</f>
        <v>1570.8000000000002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8" sqref="G33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7"/>
        <v>0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7"/>
        <v>0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7"/>
        <v>0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0</v>
      </c>
      <c r="I337" s="112">
        <f>IFERROR(IF($D337="","",VLOOKUP($D337,Cadastro!$C$4:$G$20,5,FALSE())),"")</f>
        <v>0.6</v>
      </c>
      <c r="J337" s="113">
        <f t="shared" si="97"/>
        <v>0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63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264.60000000000002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8" sqref="G33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0</v>
      </c>
      <c r="I337" s="112">
        <f>IFERROR(IF($D337="","",VLOOKUP($D337,Cadastro!$C$4:$G$20,5,FALSE())),"")</f>
        <v>0.6</v>
      </c>
      <c r="J337" s="113">
        <f t="shared" si="94"/>
        <v>0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95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399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2" activePane="bottomLeft" state="frozen"/>
      <selection pane="bottomLeft" activeCell="O340" sqref="O34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0</v>
      </c>
      <c r="I337" s="112">
        <f>IFERROR(IF($D337="","",VLOOKUP($D337,Cadastro!$C$4:$G$20,5,FALSE())),"")</f>
        <v>0.6</v>
      </c>
      <c r="J337" s="113">
        <f t="shared" si="96"/>
        <v>0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/>
      <c r="Q339" s="86">
        <f t="shared" ref="Q339:Q350" ca="1" si="102">IFERROR(IF(O339="","",IF(P339="",MOD(NOW()-O339,1),IF(P339&gt;=O339,P339-O339,P339+1-O339))),"")</f>
        <v>0.98766967593110166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0.98766967593110166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222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932.4</v>
      </c>
      <c r="L352" s="91"/>
      <c r="M352" s="91"/>
      <c r="N352" s="91"/>
      <c r="O352" s="155"/>
      <c r="P352" s="155"/>
      <c r="Q352" s="92">
        <f ca="1">IFERROR(Q338+Q351,"")</f>
        <v>1.0335030092644351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2026-09-13T22:43:51Z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