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67" documentId="13_ncr:1_{A6DBCFB4-28D9-4249-9038-216934055CA6}" xr6:coauthVersionLast="47" xr6:coauthVersionMax="47" xr10:uidLastSave="{AA6610DF-D74A-4F24-981D-CA330420E65B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64" i="4" l="1"/>
  <c r="J653" i="4"/>
  <c r="J642" i="5"/>
  <c r="J597" i="4"/>
  <c r="J618" i="5"/>
  <c r="J638" i="6"/>
  <c r="J643" i="6"/>
  <c r="J642" i="6"/>
  <c r="J669" i="6"/>
  <c r="J610" i="5"/>
  <c r="J664" i="5"/>
  <c r="J641" i="6"/>
  <c r="J646" i="6"/>
  <c r="J667" i="6"/>
  <c r="J672" i="6"/>
  <c r="J647" i="5"/>
  <c r="J659" i="6"/>
  <c r="J634" i="4"/>
  <c r="J661" i="4"/>
  <c r="J691" i="4"/>
  <c r="J586" i="6"/>
  <c r="J634" i="6"/>
  <c r="J637" i="6"/>
  <c r="J685" i="6"/>
  <c r="J697" i="6"/>
  <c r="J647" i="6"/>
  <c r="J673" i="6"/>
  <c r="J688" i="6"/>
  <c r="J700" i="6"/>
  <c r="J645" i="5"/>
  <c r="J691" i="5"/>
  <c r="J589" i="6"/>
  <c r="J683" i="6"/>
  <c r="J585" i="4"/>
  <c r="J580" i="4"/>
  <c r="J599" i="4"/>
  <c r="J619" i="4"/>
  <c r="J647" i="4"/>
  <c r="J656" i="4"/>
  <c r="J674" i="4"/>
  <c r="J600" i="5"/>
  <c r="J620" i="5"/>
  <c r="J638" i="5"/>
  <c r="J592" i="6"/>
  <c r="J640" i="6"/>
  <c r="J645" i="6"/>
  <c r="J666" i="6"/>
  <c r="J671" i="6"/>
  <c r="J578" i="4"/>
  <c r="J651" i="4"/>
  <c r="J654" i="4"/>
  <c r="J598" i="5"/>
  <c r="J599" i="5"/>
  <c r="J697" i="5"/>
  <c r="J658" i="6"/>
  <c r="J664" i="6"/>
  <c r="J674" i="6"/>
  <c r="J630" i="6"/>
  <c r="J684" i="6"/>
  <c r="J579" i="4"/>
  <c r="J600" i="4"/>
  <c r="J589" i="5"/>
  <c r="J588" i="6"/>
  <c r="J692" i="6"/>
  <c r="J619" i="5"/>
  <c r="J625" i="5"/>
  <c r="J701" i="5"/>
  <c r="J598" i="6"/>
  <c r="J639" i="6"/>
  <c r="J644" i="6"/>
  <c r="J670" i="6"/>
  <c r="J665" i="6"/>
  <c r="J599" i="6"/>
  <c r="J587" i="6"/>
  <c r="J610" i="6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H432" i="6"/>
  <c r="H419" i="6"/>
  <c r="H433" i="6" s="1"/>
  <c r="J407" i="6"/>
  <c r="J393" i="6"/>
  <c r="H405" i="6"/>
  <c r="H392" i="6"/>
  <c r="H406" i="6" s="1"/>
  <c r="J380" i="6"/>
  <c r="H378" i="6"/>
  <c r="J366" i="6"/>
  <c r="H365" i="6"/>
  <c r="H379" i="6" s="1"/>
  <c r="J353" i="6"/>
  <c r="J339" i="6"/>
  <c r="H351" i="6"/>
  <c r="J326" i="6"/>
  <c r="H338" i="6"/>
  <c r="H352" i="6" s="1"/>
  <c r="H324" i="6"/>
  <c r="J312" i="6"/>
  <c r="J299" i="6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69" i="4"/>
  <c r="H581" i="4"/>
  <c r="H567" i="4"/>
  <c r="J555" i="4"/>
  <c r="J542" i="4"/>
  <c r="J554" i="4" s="1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474" i="4"/>
  <c r="H486" i="4"/>
  <c r="H473" i="4"/>
  <c r="H487" i="4" s="1"/>
  <c r="J461" i="4"/>
  <c r="J447" i="4"/>
  <c r="H459" i="4"/>
  <c r="J434" i="4"/>
  <c r="H446" i="4"/>
  <c r="H460" i="4" s="1"/>
  <c r="H432" i="4"/>
  <c r="J420" i="4"/>
  <c r="H419" i="4"/>
  <c r="H433" i="4" s="1"/>
  <c r="J407" i="4"/>
  <c r="H405" i="4"/>
  <c r="J393" i="4"/>
  <c r="H392" i="4"/>
  <c r="H406" i="4" s="1"/>
  <c r="J380" i="4"/>
  <c r="H378" i="4"/>
  <c r="J366" i="4"/>
  <c r="H365" i="4"/>
  <c r="H379" i="4" s="1"/>
  <c r="J353" i="4"/>
  <c r="J339" i="4"/>
  <c r="H351" i="4"/>
  <c r="J326" i="4"/>
  <c r="H338" i="4"/>
  <c r="H324" i="4"/>
  <c r="J312" i="4"/>
  <c r="J299" i="4"/>
  <c r="H311" i="4"/>
  <c r="H325" i="4" s="1"/>
  <c r="D35" i="1"/>
  <c r="G4" i="1"/>
  <c r="K784" i="6"/>
  <c r="J392" i="4" l="1"/>
  <c r="J473" i="4"/>
  <c r="J365" i="6"/>
  <c r="J446" i="6"/>
  <c r="J527" i="6"/>
  <c r="T527" i="6" s="1"/>
  <c r="J581" i="4"/>
  <c r="J527" i="5"/>
  <c r="T527" i="5" s="1"/>
  <c r="J351" i="4"/>
  <c r="T351" i="4" s="1"/>
  <c r="J567" i="6"/>
  <c r="T567" i="6" s="1"/>
  <c r="J446" i="4"/>
  <c r="J460" i="4" s="1"/>
  <c r="T460" i="4" s="1"/>
  <c r="J581" i="6"/>
  <c r="J459" i="4"/>
  <c r="T459" i="4" s="1"/>
  <c r="J540" i="4"/>
  <c r="T540" i="4" s="1"/>
  <c r="J351" i="6"/>
  <c r="T351" i="6" s="1"/>
  <c r="J432" i="6"/>
  <c r="T432" i="6" s="1"/>
  <c r="J513" i="6"/>
  <c r="T513" i="6" s="1"/>
  <c r="J311" i="4"/>
  <c r="J324" i="4"/>
  <c r="T324" i="4" s="1"/>
  <c r="J405" i="4"/>
  <c r="T405" i="4" s="1"/>
  <c r="J567" i="4"/>
  <c r="T567" i="4" s="1"/>
  <c r="J378" i="6"/>
  <c r="T378" i="6" s="1"/>
  <c r="J459" i="6"/>
  <c r="T459" i="6" s="1"/>
  <c r="J540" i="6"/>
  <c r="T540" i="6" s="1"/>
  <c r="J351" i="5"/>
  <c r="T351" i="5" s="1"/>
  <c r="J486" i="4"/>
  <c r="T486" i="4" s="1"/>
  <c r="J419" i="4"/>
  <c r="J500" i="4"/>
  <c r="T500" i="4" s="1"/>
  <c r="J392" i="6"/>
  <c r="J338" i="4"/>
  <c r="J311" i="6"/>
  <c r="J432" i="4"/>
  <c r="T432" i="4" s="1"/>
  <c r="J594" i="4"/>
  <c r="T594" i="4" s="1"/>
  <c r="J459" i="5"/>
  <c r="T459" i="5" s="1"/>
  <c r="J324" i="6"/>
  <c r="T324" i="6" s="1"/>
  <c r="J486" i="6"/>
  <c r="T486" i="6" s="1"/>
  <c r="J554" i="6"/>
  <c r="J405" i="6"/>
  <c r="T405" i="6" s="1"/>
  <c r="J473" i="6"/>
  <c r="T473" i="6" s="1"/>
  <c r="J513" i="4"/>
  <c r="T513" i="4" s="1"/>
  <c r="J365" i="4"/>
  <c r="T365" i="4" s="1"/>
  <c r="J527" i="4"/>
  <c r="J419" i="6"/>
  <c r="J338" i="6"/>
  <c r="T338" i="6" s="1"/>
  <c r="J500" i="6"/>
  <c r="T500" i="6" s="1"/>
  <c r="J378" i="4"/>
  <c r="T378" i="4" s="1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T689" i="5" s="1"/>
  <c r="H689" i="5"/>
  <c r="H703" i="5" s="1"/>
  <c r="H689" i="4"/>
  <c r="H689" i="6"/>
  <c r="H703" i="6" s="1"/>
  <c r="J677" i="4"/>
  <c r="J689" i="4" s="1"/>
  <c r="T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T365" i="5" s="1"/>
  <c r="K838" i="5"/>
  <c r="J446" i="5"/>
  <c r="J378" i="5"/>
  <c r="T378" i="5" s="1"/>
  <c r="H406" i="5"/>
  <c r="J473" i="5"/>
  <c r="T473" i="5" s="1"/>
  <c r="J554" i="5"/>
  <c r="K460" i="5"/>
  <c r="J540" i="5"/>
  <c r="T540" i="5" s="1"/>
  <c r="J311" i="5"/>
  <c r="T311" i="5" s="1"/>
  <c r="J392" i="5"/>
  <c r="T392" i="5" s="1"/>
  <c r="H487" i="5"/>
  <c r="H568" i="5"/>
  <c r="K28" i="5"/>
  <c r="K514" i="5"/>
  <c r="K784" i="5"/>
  <c r="J486" i="5"/>
  <c r="T486" i="5" s="1"/>
  <c r="J567" i="5"/>
  <c r="T567" i="5" s="1"/>
  <c r="J419" i="5"/>
  <c r="T419" i="5" s="1"/>
  <c r="J577" i="5"/>
  <c r="J581" i="5" s="1"/>
  <c r="J324" i="5"/>
  <c r="T324" i="5" s="1"/>
  <c r="J405" i="5"/>
  <c r="T405" i="5" s="1"/>
  <c r="J338" i="5"/>
  <c r="J500" i="5"/>
  <c r="T500" i="5" s="1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581" i="6"/>
  <c r="J595" i="6"/>
  <c r="T595" i="6" s="1"/>
  <c r="T446" i="6"/>
  <c r="T419" i="6"/>
  <c r="T392" i="6"/>
  <c r="T365" i="6"/>
  <c r="J379" i="6"/>
  <c r="T379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08" i="5"/>
  <c r="T554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62" i="4"/>
  <c r="T608" i="4"/>
  <c r="J595" i="4"/>
  <c r="T595" i="4" s="1"/>
  <c r="T581" i="4"/>
  <c r="T554" i="4"/>
  <c r="T527" i="4"/>
  <c r="T473" i="4"/>
  <c r="J487" i="4"/>
  <c r="T487" i="4" s="1"/>
  <c r="T392" i="4"/>
  <c r="J352" i="4"/>
  <c r="T352" i="4" s="1"/>
  <c r="T338" i="4"/>
  <c r="T311" i="4"/>
  <c r="J325" i="4"/>
  <c r="T325" i="4" s="1"/>
  <c r="H352" i="4"/>
  <c r="H811" i="6"/>
  <c r="T783" i="6"/>
  <c r="J784" i="6"/>
  <c r="T784" i="6" s="1"/>
  <c r="J352" i="6" l="1"/>
  <c r="T352" i="6" s="1"/>
  <c r="J406" i="4"/>
  <c r="T406" i="4" s="1"/>
  <c r="T446" i="4"/>
  <c r="J487" i="6"/>
  <c r="T487" i="6" s="1"/>
  <c r="J703" i="4"/>
  <c r="T703" i="4" s="1"/>
  <c r="J433" i="4"/>
  <c r="T433" i="4" s="1"/>
  <c r="J541" i="6"/>
  <c r="T541" i="6" s="1"/>
  <c r="J460" i="5"/>
  <c r="T460" i="5" s="1"/>
  <c r="H20" i="1" s="1"/>
  <c r="J20" i="1" s="1"/>
  <c r="J514" i="4"/>
  <c r="T514" i="4" s="1"/>
  <c r="J406" i="6"/>
  <c r="T406" i="6" s="1"/>
  <c r="H18" i="1" s="1"/>
  <c r="J18" i="1" s="1"/>
  <c r="T446" i="5"/>
  <c r="J352" i="5"/>
  <c r="T352" i="5" s="1"/>
  <c r="H16" i="1" s="1"/>
  <c r="J16" i="1" s="1"/>
  <c r="J433" i="6"/>
  <c r="T433" i="6" s="1"/>
  <c r="J514" i="5"/>
  <c r="T514" i="5" s="1"/>
  <c r="J433" i="5"/>
  <c r="T433" i="5" s="1"/>
  <c r="J460" i="6"/>
  <c r="T460" i="6" s="1"/>
  <c r="J541" i="4"/>
  <c r="T541" i="4" s="1"/>
  <c r="J379" i="4"/>
  <c r="T379" i="4" s="1"/>
  <c r="H17" i="1" s="1"/>
  <c r="J17" i="1" s="1"/>
  <c r="T419" i="4"/>
  <c r="J622" i="4"/>
  <c r="T622" i="4" s="1"/>
  <c r="J487" i="5"/>
  <c r="T487" i="5" s="1"/>
  <c r="H21" i="1" s="1"/>
  <c r="J21" i="1" s="1"/>
  <c r="J595" i="5"/>
  <c r="T595" i="5" s="1"/>
  <c r="H25" i="1" s="1"/>
  <c r="J25" i="1" s="1"/>
  <c r="T581" i="5"/>
  <c r="T554" i="6"/>
  <c r="J568" i="6"/>
  <c r="T568" i="6" s="1"/>
  <c r="J622" i="5"/>
  <c r="T622" i="5" s="1"/>
  <c r="J406" i="5"/>
  <c r="T406" i="5" s="1"/>
  <c r="J703" i="5"/>
  <c r="T703" i="5" s="1"/>
  <c r="J568" i="4"/>
  <c r="T568" i="4" s="1"/>
  <c r="J514" i="6"/>
  <c r="T514" i="6" s="1"/>
  <c r="J568" i="5"/>
  <c r="T568" i="5" s="1"/>
  <c r="H24" i="1" s="1"/>
  <c r="J24" i="1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H15" i="1" s="1"/>
  <c r="J15" i="1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34" i="1"/>
  <c r="J34" i="1" s="1"/>
  <c r="H32" i="1"/>
  <c r="J32" i="1" s="1"/>
  <c r="H19" i="1"/>
  <c r="J19" i="1" s="1"/>
  <c r="H29" i="1" l="1"/>
  <c r="J29" i="1" s="1"/>
  <c r="H22" i="1"/>
  <c r="J22" i="1" s="1"/>
  <c r="H26" i="1"/>
  <c r="J26" i="1" s="1"/>
  <c r="H23" i="1"/>
  <c r="J23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<sst xmlns="http://schemas.openxmlformats.org/spreadsheetml/2006/main" count="80341" uniqueCount="27496">
  <si>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</si>
  <si>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</si>
  <si>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</si>
  <si>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</si>
  <si>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</si>
  <si>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</si>
  <si>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</si>
  <si>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</si>
  <si>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</si>
  <si>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</si>
  <si>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</si>
  <si>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</si>
  <si>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</si>
  <si>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</si>
  <si>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</si>
  <si>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</si>
  <si>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</si>
  <si>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</si>
  <si>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</si>
  <si>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</si>
  <si>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</si>
  <si>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</si>
  <si>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</si>
  <si>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</si>
  <si>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</si>
  <si>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</si>
  <si>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</si>
  <si>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</si>
  <si>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</si>
  <si>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</si>
  <si>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</si>
  <si>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</si>
  <si>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</si>
  <si>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</si>
  <si>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</si>
  <si>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</si>
  <si>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</si>
  <si>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</si>
  <si>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</si>
  <si>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</si>
  <si>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</si>
  <si>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</si>
  <si>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</si>
  <si>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</si>
  <si>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</si>
  <si>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</si>
  <si>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</si>
  <si>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</si>
  <si>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</si>
  <si>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</si>
  <si>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</si>
  <si>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</si>
  <si>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</si>
  <si>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</si>
  <si>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</si>
  <si>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</si>
  <si>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</si>
  <si>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</si>
  <si>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</si>
  <si>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</si>
  <si>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</si>
  <si>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</si>
  <si>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</si>
  <si>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</si>
  <si>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</si>
  <si>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</si>
  <si>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</si>
  <si>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</si>
  <si>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</si>
  <si>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</si>
  <si>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</si>
  <si>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</si>
  <si>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</si>
  <si>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</si>
  <si>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</si>
  <si>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</si>
  <si>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</si>
  <si>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</si>
  <si>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</si>
  <si>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</si>
  <si>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</si>
  <si>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</si>
  <si>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</si>
  <si>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</si>
  <si>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</si>
  <si>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</si>
  <si>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</si>
  <si>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</si>
  <si>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</si>
  <si>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</si>
  <si>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</si>
  <si>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</si>
  <si>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</si>
  <si>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</si>
  <si>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</si>
  <si>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</si>
  <si>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</si>
  <si>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</si>
  <si>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</si>
  <si>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</si>
  <si>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</si>
  <si>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</si>
  <si>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</si>
  <si>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</si>
  <si>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</si>
  <si>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</si>
  <si>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</si>
  <si>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</si>
  <si>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</si>
  <si>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</si>
  <si>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</si>
  <si>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</si>
  <si>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</si>
  <si>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</si>
  <si>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</si>
  <si>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</si>
  <si>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</si>
  <si>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</si>
  <si>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</si>
  <si>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</si>
  <si>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</si>
  <si>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</si>
  <si>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</si>
  <si>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</si>
  <si>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</si>
  <si>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</si>
  <si>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</si>
  <si>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</si>
  <si>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</si>
  <si>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</si>
  <si>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</si>
  <si>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</si>
  <si>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</si>
  <si>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</si>
  <si>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</si>
  <si>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</si>
  <si>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</si>
  <si>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</si>
  <si>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</si>
  <si>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</si>
  <si>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</si>
  <si>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</si>
  <si>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</si>
  <si>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</si>
  <si>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</si>
  <si>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</si>
  <si>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</si>
  <si>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</si>
  <si>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</si>
  <si>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</si>
  <si>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</si>
  <si>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</si>
  <si>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</si>
  <si>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</si>
  <si>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</si>
  <si>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</si>
  <si>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</si>
  <si>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</si>
  <si>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</si>
  <si>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</si>
  <si>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</si>
  <si>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</si>
  <si>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</si>
  <si>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</si>
  <si>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</si>
  <si>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</si>
  <si>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</si>
  <si>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</si>
  <si>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</si>
  <si>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</si>
  <si>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</si>
  <si>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</si>
  <si>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</si>
  <si>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</si>
  <si>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</si>
  <si>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</si>
  <si>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</si>
  <si>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</si>
  <si>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</si>
  <si>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</si>
  <si>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</si>
  <si>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</si>
  <si>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</si>
  <si>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</si>
  <si>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</si>
  <si>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</si>
  <si>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</si>
  <si>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</si>
  <si>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</si>
  <si>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</si>
  <si>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</si>
  <si>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</si>
  <si>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</si>
  <si>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</si>
  <si>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</si>
  <si>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</si>
  <si>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</si>
  <si>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</si>
  <si>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</si>
  <si>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</si>
  <si>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</si>
  <si>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</si>
  <si>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</si>
  <si>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</si>
  <si>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</si>
  <si>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</si>
  <si>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</si>
  <si>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</si>
  <si>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</si>
  <si>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</si>
  <si>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</si>
  <si>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</si>
  <si>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</si>
  <si>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</si>
  <si>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</si>
  <si>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</si>
  <si>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</si>
  <si>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</si>
  <si>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</si>
  <si>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</si>
  <si>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</si>
  <si>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</si>
  <si>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</si>
  <si>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</si>
  <si>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</si>
  <si>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</si>
  <si>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</si>
  <si>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</si>
  <si>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</si>
  <si>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</si>
  <si>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</si>
  <si>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</si>
  <si>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</si>
  <si>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</si>
  <si>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</si>
  <si>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</si>
  <si>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</si>
  <si>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</si>
  <si>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</si>
  <si>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</si>
  <si>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</si>
  <si>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</si>
  <si>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</si>
  <si>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</si>
  <si>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</si>
  <si>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</si>
  <si>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</si>
  <si>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</si>
  <si>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</si>
  <si>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</si>
  <si>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</si>
  <si>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</si>
  <si>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</si>
  <si>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</si>
  <si>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</si>
  <si>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</si>
  <si>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</si>
  <si>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</si>
  <si>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</si>
  <si>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</si>
  <si>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</si>
  <si>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</si>
  <si>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</si>
  <si>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</si>
  <si>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</si>
  <si>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</si>
  <si>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</si>
  <si>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</si>
  <si>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</si>
  <si>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</si>
  <si>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</si>
  <si>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</si>
  <si>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</si>
  <si>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</si>
  <si>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</si>
  <si>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</si>
  <si>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</si>
  <si>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</si>
  <si>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</si>
  <si>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</si>
  <si>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</si>
  <si>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</si>
  <si>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</si>
  <si>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</si>
  <si>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</si>
  <si>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</si>
  <si>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</si>
  <si>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</si>
  <si>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</si>
  <si>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</si>
  <si>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</si>
  <si>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</si>
  <si>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</si>
  <si>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</si>
  <si>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</si>
  <si>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</si>
  <si>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</si>
  <si>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</si>
  <si>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</si>
  <si>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</si>
  <si>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</si>
  <si>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</si>
  <si>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</si>
  <si>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</si>
  <si>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</si>
  <si>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</si>
  <si>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</si>
  <si>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</si>
  <si>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</si>
  <si>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</si>
  <si>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</si>
  <si>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</si>
  <si>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</si>
  <si>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</si>
  <si>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</si>
  <si>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</si>
  <si>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</si>
  <si>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</si>
  <si>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</si>
  <si>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</si>
  <si>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</si>
  <si>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</si>
  <si>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</si>
  <si>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</si>
  <si>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</si>
  <si>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</si>
  <si>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</si>
  <si>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</si>
  <si>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</si>
  <si>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</si>
  <si>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</si>
  <si>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</si>
  <si>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</si>
  <si>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</si>
  <si>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</si>
  <si>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</si>
  <si>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</si>
  <si>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</si>
  <si>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</si>
  <si>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</si>
  <si>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</si>
  <si>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</si>
  <si>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</si>
  <si>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</si>
  <si>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</si>
  <si>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</si>
  <si>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</si>
  <si>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</si>
  <si>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</si>
  <si>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</si>
  <si>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</si>
  <si>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</si>
  <si>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</si>
  <si>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</si>
  <si>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</si>
  <si>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</si>
  <si>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</si>
  <si>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</si>
  <si>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</si>
  <si>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</si>
  <si>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</si>
  <si>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</si>
  <si>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</si>
  <si>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</si>
  <si>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</si>
  <si>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</si>
  <si>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</si>
  <si>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</si>
  <si>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</si>
  <si>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</si>
  <si>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</si>
  <si>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</si>
  <si>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</si>
  <si>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</si>
  <si>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</si>
  <si>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</si>
  <si>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</si>
  <si>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</si>
  <si>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</si>
  <si>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</si>
  <si>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</si>
  <si>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</si>
  <si>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</si>
  <si>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</si>
  <si>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</si>
  <si>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</si>
  <si>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</si>
  <si>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</si>
  <si>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</si>
  <si>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</si>
  <si>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</si>
  <si>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</si>
  <si>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</si>
  <si>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</si>
  <si>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</si>
  <si>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</si>
  <si>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</si>
  <si>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</si>
  <si>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</si>
  <si>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</si>
  <si>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</si>
  <si>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</si>
  <si>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</si>
  <si>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</si>
  <si>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</si>
  <si>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</si>
  <si>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</si>
  <si>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</si>
  <si>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</si>
  <si>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</si>
  <si>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</si>
  <si>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</si>
  <si>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</si>
  <si>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</si>
  <si>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</si>
  <si>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</si>
  <si>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</si>
  <si>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</si>
  <si>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</si>
  <si>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</si>
  <si>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</si>
  <si>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</si>
  <si>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</si>
  <si>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</si>
  <si>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</si>
  <si>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</si>
  <si>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</si>
  <si>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</si>
  <si>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</si>
  <si>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</si>
  <si>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</si>
  <si>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</si>
  <si>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</si>
  <si>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</si>
  <si>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</si>
  <si>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</si>
  <si>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</si>
  <si>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</si>
  <si>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</si>
  <si>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</si>
  <si>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</si>
  <si>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</si>
  <si>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</si>
  <si>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</si>
  <si>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</si>
  <si>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</si>
  <si>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</si>
  <si>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</si>
  <si>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</si>
  <si>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</si>
  <si>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</si>
  <si>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</si>
  <si>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</si>
  <si>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</si>
  <si>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</si>
  <si>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</si>
  <si>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</si>
  <si>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</si>
  <si>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</si>
  <si>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</si>
  <si>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</si>
  <si>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</si>
  <si>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</si>
  <si>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</si>
  <si>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</si>
  <si>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</si>
  <si>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</si>
  <si>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</si>
  <si>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</si>
  <si>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</si>
  <si>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</si>
  <si>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</si>
  <si>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</si>
  <si>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</si>
  <si>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</si>
  <si>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</si>
  <si>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</si>
  <si>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</si>
  <si>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</si>
  <si>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</si>
  <si>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</si>
  <si>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</si>
  <si>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</si>
  <si>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</si>
  <si>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</si>
  <si>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</si>
  <si>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</si>
  <si>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</si>
  <si>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</si>
  <si>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</si>
  <si>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</si>
  <si>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</si>
  <si>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</si>
  <si>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</si>
  <si>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</si>
  <si>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</si>
  <si>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</si>
  <si>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</si>
  <si>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</si>
  <si>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</si>
  <si>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</si>
  <si>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</si>
  <si>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</si>
  <si>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</si>
  <si>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</si>
  <si>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</si>
  <si>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</si>
  <si>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</si>
  <si>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</si>
  <si>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</si>
  <si>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</si>
  <si>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</si>
  <si>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</si>
  <si>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</si>
  <si>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</si>
  <si>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</si>
  <si>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</si>
  <si>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</si>
  <si>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</si>
  <si>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</si>
  <si>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</si>
  <si>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</si>
  <si>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</si>
  <si>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</si>
  <si>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</si>
  <si>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</si>
  <si>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</si>
  <si>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</si>
  <si>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</si>
  <si>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</si>
  <si>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</si>
  <si>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</si>
  <si>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</si>
  <si>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</si>
  <si>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</si>
  <si>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</si>
  <si>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</si>
  <si>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</si>
  <si>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</si>
  <si>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</si>
  <si>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</si>
  <si>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</si>
  <si>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</si>
  <si>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</si>
  <si>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</si>
  <si>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</si>
  <si>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</si>
  <si>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</si>
  <si>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</si>
  <si>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</si>
  <si>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</si>
  <si>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</si>
  <si>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</si>
  <si>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</si>
  <si>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</si>
  <si>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</si>
  <si>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</si>
  <si>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</si>
  <si>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</si>
  <si>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</si>
  <si>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</si>
  <si>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</si>
  <si>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</si>
  <si>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</si>
  <si>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</si>
  <si>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</si>
  <si>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</si>
  <si>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</si>
  <si>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</si>
  <si>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</si>
  <si>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</si>
  <si>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</si>
  <si>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</si>
  <si>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</si>
  <si>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</si>
  <si>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</si>
  <si>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</si>
  <si>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</si>
  <si>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</si>
  <si>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</si>
  <si>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</si>
  <si>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</si>
  <si>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</si>
  <si>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</si>
  <si>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</si>
  <si>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</si>
  <si>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</si>
  <si>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</si>
  <si>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</si>
  <si>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</si>
  <si>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</si>
  <si>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</si>
  <si>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</si>
  <si>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</si>
  <si>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</si>
  <si>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</si>
  <si>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</si>
  <si>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</si>
  <si>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</si>
  <si>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</si>
  <si>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</si>
  <si>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</si>
  <si>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</si>
  <si>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</si>
  <si>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</si>
  <si>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</si>
  <si>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</si>
  <si>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</si>
  <si>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</si>
  <si>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</si>
  <si>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</si>
  <si>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</si>
  <si>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</si>
  <si>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</si>
  <si>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</si>
  <si>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</si>
  <si>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</si>
  <si>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</si>
  <si>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</si>
  <si>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</si>
  <si>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</si>
  <si>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</si>
  <si>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</si>
  <si>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</si>
  <si>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</si>
  <si>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</si>
  <si>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</si>
  <si>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</si>
  <si>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</si>
  <si>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</si>
  <si>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</si>
  <si>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</si>
  <si>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</si>
  <si>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</si>
  <si>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</si>
  <si>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</si>
  <si>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</si>
  <si>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</si>
  <si>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</si>
  <si>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</si>
  <si>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</si>
  <si>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</si>
  <si>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</si>
  <si>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</si>
  <si>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</si>
  <si>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</si>
  <si>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</si>
  <si>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</si>
  <si>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</si>
  <si>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</si>
  <si>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</si>
  <si>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</si>
  <si>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</si>
  <si>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</si>
  <si>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</si>
  <si>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</si>
  <si>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</si>
  <si>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</si>
  <si>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</si>
  <si>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</si>
  <si>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</si>
  <si>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</si>
  <si>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</si>
  <si>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</si>
  <si>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</si>
  <si>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</si>
  <si>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</si>
  <si>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</si>
  <si>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</si>
  <si>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</si>
  <si>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</si>
  <si>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</si>
  <si>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</si>
  <si>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</si>
  <si>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</si>
  <si>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</si>
  <si>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</si>
  <si>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</si>
  <si>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</si>
  <si>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</si>
  <si>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</si>
  <si>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</si>
  <si>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</si>
  <si>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</si>
  <si>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</si>
  <si>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</si>
  <si>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</si>
  <si>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</si>
  <si>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</si>
  <si>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</si>
  <si>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</si>
  <si>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</si>
  <si>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</si>
  <si>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</si>
  <si>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</si>
  <si>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</si>
  <si>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</si>
  <si>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</si>
  <si>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</si>
  <si>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</si>
  <si>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</si>
  <si>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</si>
  <si>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</si>
  <si>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</si>
  <si>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</si>
  <si>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</si>
  <si>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</si>
  <si>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</si>
  <si>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</si>
  <si>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</si>
  <si>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</si>
  <si>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</si>
  <si>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</si>
  <si>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</si>
  <si>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</si>
  <si>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</si>
  <si>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</si>
  <si>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</si>
  <si>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</si>
  <si>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</si>
  <si>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</si>
  <si>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</si>
  <si>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</si>
  <si>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</si>
  <si>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</si>
  <si>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</si>
  <si>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</si>
  <si>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</si>
  <si>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</si>
  <si>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</si>
  <si>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</si>
  <si>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</si>
  <si>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</si>
  <si>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</si>
  <si>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</si>
  <si>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</si>
  <si>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</si>
  <si>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</si>
  <si>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</si>
  <si>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</si>
  <si>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</si>
  <si>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</si>
  <si>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</si>
  <si>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</si>
  <si>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</si>
  <si>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</si>
  <si>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</si>
  <si>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</si>
  <si>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</si>
  <si>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</si>
  <si>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</si>
  <si>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</si>
  <si>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</si>
  <si>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</si>
  <si>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</si>
  <si>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</si>
  <si>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</si>
  <si>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</si>
  <si>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</si>
  <si>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</si>
  <si>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</si>
  <si>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</si>
  <si>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</si>
  <si>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</si>
  <si>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</si>
  <si>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</si>
  <si>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</si>
  <si>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</si>
  <si>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</si>
  <si>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</si>
  <si>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</si>
  <si>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</si>
  <si>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</si>
  <si>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</si>
  <si>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</si>
  <si>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</si>
  <si>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</si>
  <si>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</si>
  <si>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</si>
  <si>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</si>
  <si>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</si>
  <si>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</si>
  <si>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</si>
  <si>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</si>
  <si>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</si>
  <si>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</si>
  <si>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</si>
  <si>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</si>
  <si>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</si>
  <si>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</si>
  <si>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</si>
  <si>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</si>
  <si>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</si>
  <si>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</si>
  <si>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</si>
  <si>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</si>
  <si>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</si>
  <si>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</si>
  <si>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</si>
  <si>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</si>
  <si>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</si>
  <si>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</si>
  <si>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</si>
  <si>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</si>
  <si>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</si>
  <si>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</si>
  <si>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</si>
  <si>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</si>
  <si>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</si>
  <si>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</si>
  <si>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</si>
  <si>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</si>
  <si>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</si>
  <si>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</si>
  <si>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</si>
  <si>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</si>
  <si>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</si>
  <si>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</si>
  <si>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</si>
  <si>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</si>
  <si>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</si>
  <si>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</si>
  <si>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</si>
  <si>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</si>
  <si>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</si>
  <si>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</si>
  <si>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</si>
  <si>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</si>
  <si>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</si>
  <si>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</si>
  <si>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</si>
  <si>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</si>
  <si>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</si>
  <si>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</si>
  <si>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</si>
  <si>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</si>
  <si>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</si>
  <si>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</si>
  <si>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</si>
  <si>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</si>
  <si>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</si>
  <si>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</si>
  <si>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</si>
  <si>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</si>
  <si>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</si>
  <si>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</si>
  <si>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</si>
  <si>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</si>
  <si>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</si>
  <si>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</si>
  <si>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</si>
  <si>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</si>
  <si>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</si>
  <si>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</si>
  <si>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</si>
  <si>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</si>
  <si>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</si>
  <si>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</si>
  <si>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</si>
  <si>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</si>
  <si>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</si>
  <si>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</si>
  <si>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</si>
  <si>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</si>
  <si>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</si>
  <si>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</si>
  <si>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</si>
  <si>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</si>
  <si>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</si>
  <si>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</si>
  <si>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</si>
  <si>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</si>
  <si>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</si>
  <si>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</si>
  <si>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</si>
  <si>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</si>
  <si>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</si>
  <si>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</si>
  <si>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</si>
  <si>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</si>
  <si>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</si>
  <si>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</si>
  <si>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</si>
  <si>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</si>
  <si>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</si>
  <si>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</si>
  <si>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</si>
  <si>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</si>
  <si>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</si>
  <si>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</si>
  <si>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</si>
  <si>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</si>
  <si>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</si>
  <si>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</si>
  <si>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</si>
  <si>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</si>
  <si>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</si>
  <si>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</si>
  <si>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</si>
  <si>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</si>
  <si>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</si>
  <si>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</si>
  <si>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</si>
  <si>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</si>
  <si>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</si>
  <si>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</si>
  <si>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</si>
  <si>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</si>
  <si>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</si>
  <si>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</si>
  <si>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</si>
  <si>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</si>
  <si>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</si>
  <si>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</si>
  <si>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</si>
  <si>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</si>
  <si>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</si>
  <si>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</si>
  <si>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</si>
  <si>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</si>
  <si>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</si>
  <si>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</si>
  <si>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</si>
  <si>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</si>
  <si>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</si>
  <si>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</si>
  <si>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</si>
  <si>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</si>
  <si>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</si>
  <si>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</si>
  <si>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</si>
  <si>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</si>
  <si>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</si>
  <si>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</si>
  <si>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</si>
  <si>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</si>
  <si>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</si>
  <si>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</si>
  <si>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</si>
  <si>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</si>
  <si>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</si>
  <si>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</si>
  <si>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</si>
  <si>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</si>
  <si>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</si>
  <si>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</si>
  <si>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</si>
  <si>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</si>
  <si>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</si>
  <si>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</si>
  <si>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</si>
  <si>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</si>
  <si>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</si>
  <si>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</si>
  <si>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</si>
  <si>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</si>
  <si>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</si>
  <si>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</si>
  <si>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</si>
  <si>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</si>
  <si>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</si>
  <si>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</si>
  <si>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</si>
  <si>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</si>
  <si>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</si>
  <si>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</si>
  <si>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</si>
  <si>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</si>
  <si>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</si>
  <si>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</si>
  <si>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</si>
  <si>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</si>
  <si>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</si>
  <si>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</si>
  <si>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</si>
  <si>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</si>
  <si>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</si>
  <si>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</si>
  <si>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</si>
  <si>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</si>
  <si>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</si>
  <si>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</si>
  <si>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</si>
  <si>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</si>
  <si>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</si>
  <si>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</si>
  <si>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</si>
  <si>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</si>
  <si>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</si>
  <si>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</si>
  <si>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</si>
  <si>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</si>
  <si>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</si>
  <si>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</si>
  <si>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</si>
  <si>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</si>
  <si>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</si>
  <si>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</si>
  <si>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</si>
  <si>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</si>
  <si>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</si>
  <si>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</si>
  <si>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</si>
  <si>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</si>
  <si>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</si>
  <si>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</si>
  <si>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</si>
  <si>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</si>
  <si>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</si>
  <si>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</si>
  <si>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</si>
  <si>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</si>
  <si>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</si>
  <si>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</si>
  <si>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</si>
  <si>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</si>
  <si>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</si>
  <si>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</si>
  <si>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</si>
  <si>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</si>
  <si>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</si>
  <si>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</si>
  <si>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</si>
  <si>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</si>
  <si>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</si>
  <si>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</si>
  <si>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</si>
  <si>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</si>
  <si>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</si>
  <si>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</si>
  <si>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</si>
  <si>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</si>
  <si>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</si>
  <si>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</si>
  <si>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</si>
  <si>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</si>
  <si>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</si>
  <si>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</si>
  <si>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</si>
  <si>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</si>
  <si>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</si>
  <si>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</si>
  <si>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</si>
  <si>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</si>
  <si>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</si>
  <si>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</si>
  <si>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</si>
  <si>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</si>
  <si>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</si>
  <si>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</si>
  <si>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</si>
  <si>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</si>
  <si>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</si>
  <si>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</si>
  <si>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</si>
  <si>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</si>
  <si>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</si>
  <si>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</si>
  <si>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</si>
  <si>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</si>
  <si>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</si>
  <si>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</si>
  <si>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</si>
  <si>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</si>
  <si>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</si>
  <si>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</si>
  <si>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</si>
  <si>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</si>
  <si>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</si>
  <si>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</si>
  <si>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</si>
  <si>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</si>
  <si>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</si>
  <si>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</si>
  <si>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</si>
  <si>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</si>
  <si>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</si>
  <si>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</si>
  <si>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</si>
  <si>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</si>
  <si>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</si>
  <si>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</si>
  <si>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</si>
  <si>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</si>
  <si>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</si>
  <si>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</si>
  <si>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</si>
  <si>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</si>
  <si>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</si>
  <si>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</si>
  <si>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</si>
  <si>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</si>
  <si>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</si>
  <si>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</si>
  <si>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</si>
  <si>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</si>
  <si>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</si>
  <si>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</si>
  <si>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</si>
  <si>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</si>
  <si>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</si>
  <si>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</si>
  <si>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</si>
  <si>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</si>
  <si>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</si>
  <si>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</si>
  <si>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</si>
  <si>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</si>
  <si>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</si>
  <si>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</si>
  <si>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</si>
  <si>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</si>
  <si>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</si>
  <si>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</si>
  <si>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</si>
  <si>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</si>
  <si>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</si>
  <si>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</si>
  <si>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</si>
  <si>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</si>
  <si>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</si>
  <si>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</si>
  <si>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</si>
  <si>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</si>
  <si>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</si>
  <si>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</si>
  <si>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</si>
  <si>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</si>
  <si>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</si>
  <si>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</si>
  <si>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</si>
  <si>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</si>
  <si>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</si>
  <si>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</si>
  <si>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</si>
  <si>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</si>
  <si>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</si>
  <si>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</si>
  <si>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</si>
  <si>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</si>
  <si>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</si>
  <si>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</si>
  <si>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</si>
  <si>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</si>
  <si>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</si>
  <si>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</si>
  <si>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</si>
  <si>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</si>
  <si>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</si>
  <si>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</si>
  <si>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</si>
  <si>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</si>
  <si>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</si>
  <si>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</si>
  <si>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</si>
  <si>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</si>
  <si>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</si>
  <si>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</si>
  <si>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</si>
  <si>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</si>
  <si>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</si>
  <si>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</si>
  <si>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</si>
  <si>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</si>
  <si>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</si>
  <si>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</si>
  <si>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</si>
  <si>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</si>
  <si>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</si>
  <si>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</si>
  <si>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</si>
  <si>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</si>
  <si>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</si>
  <si>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</si>
  <si>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</si>
  <si>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</si>
  <si>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</si>
  <si>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</si>
  <si>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</si>
  <si>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</si>
  <si>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</si>
  <si>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</si>
  <si>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</si>
  <si>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</si>
  <si>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</si>
  <si>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</si>
  <si>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</si>
  <si>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</si>
  <si>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</si>
  <si>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</si>
  <si>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</si>
  <si>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</si>
  <si>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</si>
  <si>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</si>
  <si>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</si>
  <si>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</si>
  <si>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</si>
  <si>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</si>
  <si>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</si>
  <si>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</si>
  <si>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</si>
  <si>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</si>
  <si>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</si>
  <si>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</si>
  <si>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</si>
  <si>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</si>
  <si>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</si>
  <si>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</si>
  <si>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</si>
  <si>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</si>
  <si>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</si>
  <si>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</si>
  <si>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</si>
  <si>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</si>
  <si>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</si>
  <si>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</si>
  <si>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</si>
  <si>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</si>
  <si>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</si>
  <si>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</si>
  <si>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</si>
  <si>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</si>
  <si>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</si>
  <si>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</si>
  <si>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</si>
  <si>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</si>
  <si>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</si>
  <si>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</si>
  <si>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</si>
  <si>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</si>
  <si>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</si>
  <si>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</si>
  <si>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</si>
  <si>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</si>
  <si>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</si>
  <si>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</si>
  <si>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</si>
  <si>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</si>
  <si>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</si>
  <si>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</si>
  <si>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</si>
  <si>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</si>
  <si>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</si>
  <si>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</si>
  <si>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</si>
  <si>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</si>
  <si>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</si>
  <si>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</si>
  <si>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</si>
  <si>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</si>
  <si>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</si>
  <si>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</si>
  <si>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</si>
  <si>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</si>
  <si>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</si>
  <si>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</si>
  <si>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</si>
  <si>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</si>
  <si>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</si>
  <si>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</si>
  <si>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</si>
  <si>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</si>
  <si>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</si>
  <si>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</si>
  <si>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</si>
  <si>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</si>
  <si>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</si>
  <si>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</si>
  <si>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</si>
  <si>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</si>
  <si>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</si>
  <si>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</si>
  <si>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</si>
  <si>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</si>
  <si>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</si>
  <si>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</si>
  <si>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</si>
  <si>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</si>
  <si>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</si>
  <si>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</si>
  <si>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</si>
  <si>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</si>
  <si>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</si>
  <si>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</si>
  <si>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</si>
  <si>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</si>
  <si>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</si>
  <si>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</si>
  <si>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</si>
  <si>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</si>
  <si>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</si>
  <si>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</si>
  <si>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</si>
  <si>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</si>
  <si>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</si>
  <si>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</si>
  <si>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</si>
  <si>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</si>
  <si>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</si>
  <si>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</si>
  <si>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</si>
  <si>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</si>
  <si>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</si>
  <si>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</si>
  <si>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</si>
  <si>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</si>
  <si>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</si>
  <si>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</si>
  <si>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</si>
  <si>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</si>
  <si>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</si>
  <si>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</si>
  <si>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</si>
  <si>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</si>
  <si>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</si>
  <si>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</si>
  <si>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</si>
  <si>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</si>
  <si>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</si>
  <si>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</si>
  <si>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</si>
  <si>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</si>
  <si>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</si>
  <si>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</si>
  <si>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</si>
  <si>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</si>
  <si>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</si>
  <si>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</si>
  <si>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</si>
  <si>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</si>
  <si>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</si>
  <si>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</si>
  <si>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</si>
  <si>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</si>
  <si>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</si>
  <si>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</si>
  <si>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</si>
  <si>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</si>
  <si>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</si>
  <si>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</si>
  <si>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</si>
  <si>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</si>
  <si>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</si>
  <si>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</si>
  <si>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</si>
  <si>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</si>
  <si>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</si>
  <si>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</si>
  <si>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</si>
  <si>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</si>
  <si>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</si>
  <si>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</si>
  <si>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</si>
  <si>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</si>
  <si>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</si>
  <si>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</si>
  <si>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</si>
  <si>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</si>
  <si>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</si>
  <si>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</si>
  <si>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</si>
  <si>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</si>
  <si>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</si>
  <si>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</si>
  <si>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</si>
  <si>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</si>
  <si>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</si>
  <si>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</si>
  <si>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</si>
  <si>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</si>
  <si>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</si>
  <si>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</si>
  <si>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</si>
  <si>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</si>
  <si>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</si>
  <si>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</si>
  <si>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</si>
  <si>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</si>
  <si>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</si>
  <si>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</si>
  <si>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</si>
  <si>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</si>
  <si>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</si>
  <si>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</si>
  <si>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</si>
  <si>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</si>
  <si>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</si>
  <si>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</si>
  <si>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</si>
  <si>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</si>
  <si>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</si>
  <si>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</si>
  <si>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</si>
  <si>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</si>
  <si>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</si>
  <si>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</si>
  <si>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</si>
  <si>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</si>
  <si>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</si>
  <si>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</si>
  <si>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</si>
  <si>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</si>
  <si>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</si>
  <si>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</si>
  <si>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</si>
  <si>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</si>
  <si>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</si>
  <si>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</si>
  <si>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</si>
  <si>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</si>
  <si>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</si>
  <si>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</si>
  <si>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</si>
  <si>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</si>
  <si>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</si>
  <si>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</si>
  <si>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</si>
  <si>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</si>
  <si>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</si>
  <si>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</si>
  <si>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</si>
  <si>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</si>
  <si>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</si>
  <si>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</si>
  <si>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</si>
  <si>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</si>
  <si>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</si>
  <si>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</si>
  <si>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</si>
  <si>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</si>
  <si>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</si>
  <si>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</si>
  <si>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</si>
  <si>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</si>
  <si>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</si>
  <si>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</si>
  <si>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</si>
  <si>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</si>
  <si>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</si>
  <si>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</si>
  <si>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</si>
  <si>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</si>
  <si>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</si>
  <si>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</si>
  <si>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</si>
  <si>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</si>
  <si>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</si>
  <si>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</si>
  <si>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</si>
  <si>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</si>
  <si>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</si>
  <si>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</si>
  <si>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</si>
  <si>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</si>
  <si>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</si>
  <si>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</si>
  <si>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</si>
  <si>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</si>
  <si>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</si>
  <si>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</si>
  <si>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</si>
  <si>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</si>
  <si>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</si>
  <si>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</si>
  <si>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</si>
  <si>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</si>
  <si>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</si>
  <si>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</si>
  <si>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</si>
  <si>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</si>
  <si>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</si>
  <si>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</si>
  <si>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</si>
  <si>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</si>
  <si>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</si>
  <si>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</si>
  <si>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</si>
  <si>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</si>
  <si>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</si>
  <si>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</si>
  <si>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</si>
  <si>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</si>
  <si>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</si>
  <si>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</si>
  <si>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</si>
  <si>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</si>
  <si>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</si>
  <si>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</si>
  <si>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</si>
  <si>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</si>
  <si>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</si>
  <si>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</si>
  <si>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</si>
  <si>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</si>
  <si>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</si>
  <si>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</si>
  <si>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</si>
  <si>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</si>
  <si>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</si>
  <si>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</si>
  <si>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</si>
  <si>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</si>
  <si>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</si>
  <si>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</si>
  <si>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</si>
  <si>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</si>
  <si>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</si>
  <si>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</si>
  <si>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</si>
  <si>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</si>
  <si>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</si>
  <si>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</si>
  <si>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</si>
  <si>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</si>
  <si>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</si>
  <si>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</si>
  <si>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</si>
  <si>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</si>
  <si>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</si>
  <si>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</si>
  <si>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</si>
  <si>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</si>
  <si>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</si>
  <si>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</si>
  <si>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</si>
  <si>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</si>
  <si>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</si>
  <si>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</si>
  <si>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</si>
  <si>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</si>
  <si>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</si>
  <si>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</si>
  <si>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</si>
  <si>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</si>
  <si>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</si>
  <si>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</si>
  <si>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</si>
  <si>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</si>
  <si>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</si>
  <si>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</si>
  <si>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</si>
  <si>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</si>
  <si>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</si>
  <si>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</si>
  <si>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</si>
  <si>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</si>
  <si>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</si>
  <si>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</si>
  <si>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</si>
  <si>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</si>
  <si>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</si>
  <si>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</si>
  <si>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</si>
  <si>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</si>
  <si>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</si>
  <si>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</si>
  <si>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</si>
  <si>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</si>
  <si>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</si>
  <si>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</si>
  <si>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</si>
  <si>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</si>
  <si>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</si>
  <si>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</si>
  <si>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</si>
  <si>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</si>
  <si>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</si>
  <si>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</si>
  <si>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</si>
  <si>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</si>
  <si>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</si>
  <si>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</si>
  <si>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</si>
  <si>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</si>
  <si>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</si>
  <si>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</si>
  <si>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</si>
  <si>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</si>
  <si>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</si>
  <si>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</si>
  <si>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</si>
  <si>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</si>
  <si>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</si>
  <si>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</si>
  <si>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</si>
  <si>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</si>
  <si>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</si>
  <si>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</si>
  <si>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</si>
  <si>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</si>
  <si>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</si>
  <si>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</si>
  <si>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</si>
  <si>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</si>
  <si>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</si>
  <si>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</si>
  <si>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</si>
  <si>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</si>
  <si>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</si>
  <si>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</si>
  <si>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</si>
  <si>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</si>
  <si>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</si>
  <si>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</si>
  <si>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</si>
  <si>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</si>
  <si>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</si>
  <si>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</si>
  <si>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</si>
  <si>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</si>
  <si>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</si>
  <si>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</si>
  <si>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</si>
  <si>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</si>
  <si>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</si>
  <si>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</si>
  <si>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</si>
  <si>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</si>
  <si>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</si>
  <si>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</si>
  <si>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</si>
  <si>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</si>
  <si>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</si>
  <si>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</si>
  <si>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</si>
  <si>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</si>
  <si>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</si>
  <si>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</si>
  <si>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</si>
  <si>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</si>
  <si>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</si>
  <si>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</si>
  <si>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</si>
  <si>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</si>
  <si>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</si>
  <si>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</si>
  <si>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</si>
  <si>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</si>
  <si>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</si>
  <si>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</si>
  <si>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</si>
  <si>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</si>
  <si>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</si>
  <si>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</si>
  <si>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</si>
  <si>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</si>
  <si>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</si>
  <si>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</si>
  <si>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</si>
  <si>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</si>
  <si>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</si>
  <si>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</si>
  <si>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</si>
  <si>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</si>
  <si>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</si>
  <si>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</si>
  <si>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</si>
  <si>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</si>
  <si>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</si>
  <si>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</si>
  <si>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</si>
  <si>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</si>
  <si>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</si>
  <si>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</si>
  <si>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</si>
  <si>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</si>
  <si>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</si>
  <si>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</si>
  <si>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</si>
  <si>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</si>
  <si>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</si>
  <si>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</si>
  <si>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</si>
  <si>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</si>
  <si>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</si>
  <si>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</si>
  <si>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</si>
  <si>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</si>
  <si>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</si>
  <si>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</si>
  <si>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</si>
  <si>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</si>
  <si>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</si>
  <si>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</si>
  <si>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</si>
  <si>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</si>
  <si>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</si>
  <si>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</si>
  <si>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</si>
  <si>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</si>
  <si>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</si>
  <si>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</si>
  <si>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</si>
  <si>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</si>
  <si>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</si>
  <si>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</si>
  <si>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</si>
  <si>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</si>
  <si>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</si>
  <si>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</si>
  <si>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</si>
  <si>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</si>
  <si>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</si>
  <si>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</si>
  <si>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</si>
  <si>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</si>
  <si>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</si>
  <si>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</si>
  <si>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</si>
  <si>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</si>
  <si>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</si>
  <si>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</si>
  <si>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</si>
  <si>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</si>
  <si>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</si>
  <si>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</si>
  <si>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</si>
  <si>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</si>
  <si>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</si>
  <si>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</si>
  <si>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</si>
  <si>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</si>
  <si>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</si>
  <si>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</si>
  <si>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</si>
  <si>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</si>
  <si>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</si>
  <si>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</si>
  <si>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</si>
  <si>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</si>
  <si>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</si>
  <si>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</si>
  <si>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</si>
  <si>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</si>
  <si>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</si>
  <si>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</si>
  <si>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</si>
  <si>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</si>
  <si>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</si>
  <si>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</si>
  <si>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</si>
  <si>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</si>
  <si>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</si>
  <si>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</si>
  <si>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</si>
  <si>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</si>
  <si>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</si>
  <si>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</si>
  <si>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</si>
  <si>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</si>
  <si>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</si>
  <si>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</si>
  <si>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</si>
  <si>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</si>
  <si>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</si>
  <si>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</si>
  <si>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</si>
  <si>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</si>
  <si>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</si>
  <si>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</si>
  <si>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</si>
  <si>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</si>
  <si>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</si>
  <si>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</si>
  <si>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</si>
  <si>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</si>
  <si>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</si>
  <si>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</si>
  <si>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</si>
  <si>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</si>
  <si>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</si>
  <si>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</si>
  <si>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</si>
  <si>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</si>
  <si>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</si>
  <si>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</si>
  <si>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</si>
  <si>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</si>
  <si>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</si>
  <si>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</si>
  <si>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</si>
  <si>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</si>
  <si>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</si>
  <si>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</si>
  <si>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</si>
  <si>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</si>
  <si>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</si>
  <si>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</si>
  <si>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</si>
  <si>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</si>
  <si>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</si>
  <si>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</si>
  <si>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</si>
  <si>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</si>
  <si>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</si>
  <si>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</si>
  <si>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</si>
  <si>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</si>
  <si>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</si>
  <si>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</si>
  <si>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</si>
  <si>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</si>
  <si>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</si>
  <si>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</si>
  <si>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</si>
  <si>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</si>
  <si>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</si>
  <si>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</si>
  <si>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</si>
  <si>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</si>
  <si>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</si>
  <si>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</si>
  <si>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</si>
  <si>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</si>
  <si>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</si>
  <si>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</si>
  <si>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</si>
  <si>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</si>
  <si>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</si>
  <si>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</si>
  <si>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</si>
  <si>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</si>
  <si>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</si>
  <si>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</si>
  <si>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</si>
  <si>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</si>
  <si>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</si>
  <si>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</si>
  <si>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</si>
  <si>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</si>
  <si>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</si>
  <si>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</si>
  <si>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</si>
  <si>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</si>
  <si>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</si>
  <si>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</si>
  <si>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</si>
  <si>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</si>
  <si>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</si>
  <si>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</si>
  <si>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</si>
  <si>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</si>
  <si>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</si>
  <si>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</si>
  <si>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</si>
  <si>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</si>
  <si>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</si>
  <si>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</si>
  <si>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</si>
  <si>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</si>
  <si>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</si>
  <si>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</si>
  <si>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</si>
  <si>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</si>
  <si>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</si>
  <si>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</si>
  <si>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</si>
  <si>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</si>
  <si>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</si>
  <si>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</si>
  <si>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</si>
  <si>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</si>
  <si>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</si>
  <si>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</si>
  <si>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</si>
  <si>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</si>
  <si>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</si>
  <si>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</si>
  <si>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</si>
  <si>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</si>
  <si>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</si>
  <si>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</si>
  <si>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</si>
  <si>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</si>
  <si>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</si>
  <si>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</si>
  <si>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</si>
  <si>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</si>
  <si>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</si>
  <si>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</si>
  <si>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</si>
  <si>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</si>
  <si>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</si>
  <si>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</si>
  <si>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</si>
  <si>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</si>
  <si>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</si>
  <si>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</si>
  <si>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</si>
  <si>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</si>
  <si>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</si>
  <si>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</si>
  <si>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</si>
  <si>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</si>
  <si>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</si>
  <si>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</si>
  <si>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</si>
  <si>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</si>
  <si>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</si>
  <si>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</si>
  <si>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</si>
  <si>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</si>
  <si>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</si>
  <si>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</si>
  <si>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</si>
  <si>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</si>
  <si>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</si>
  <si>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</si>
  <si>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</si>
  <si>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</si>
  <si>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</si>
  <si>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</si>
  <si>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</si>
  <si>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</si>
  <si>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</si>
  <si>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</si>
  <si>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</si>
  <si>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</si>
  <si>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</si>
  <si>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</si>
  <si>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</si>
  <si>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</si>
  <si>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</si>
  <si>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</si>
  <si>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</si>
  <si>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</si>
  <si>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</si>
  <si>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</si>
  <si>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</si>
  <si>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</si>
  <si>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</si>
  <si>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</si>
  <si>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</si>
  <si>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</si>
  <si>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</si>
  <si>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</si>
  <si>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</si>
  <si>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</si>
  <si>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</si>
  <si>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</si>
  <si>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</si>
  <si>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</si>
  <si>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</si>
  <si>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</si>
  <si>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</si>
  <si>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</si>
  <si>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</si>
  <si>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</si>
  <si>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</si>
  <si>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</si>
  <si>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</si>
  <si>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</si>
  <si>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</si>
  <si>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</si>
  <si>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</si>
  <si>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</si>
  <si>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</si>
  <si>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</si>
  <si>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</si>
  <si>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</si>
  <si>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</si>
  <si>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</si>
  <si>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</si>
  <si>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</si>
  <si>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</si>
  <si>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</si>
  <si>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</si>
  <si>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</si>
  <si>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</si>
  <si>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</si>
  <si>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</si>
  <si>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</si>
  <si>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</si>
  <si>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</si>
  <si>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</si>
  <si>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</si>
  <si>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</si>
  <si>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</si>
  <si>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</si>
  <si>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</si>
  <si>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</si>
  <si>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</si>
  <si>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</si>
  <si>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</si>
  <si>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</si>
  <si>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</si>
  <si>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</si>
  <si>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</si>
  <si>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</si>
  <si>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</si>
  <si>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</si>
  <si>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</si>
  <si>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</si>
  <si>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</si>
  <si>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</si>
  <si>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</si>
  <si>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</si>
  <si>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</si>
  <si>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</si>
  <si>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</si>
  <si>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</si>
  <si>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</si>
  <si>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</si>
  <si>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</si>
  <si>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</si>
  <si>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</si>
  <si>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</si>
  <si>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</si>
  <si>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</si>
  <si>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</si>
  <si>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</si>
  <si>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</si>
  <si>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</si>
  <si>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</si>
  <si>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</si>
  <si>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</si>
  <si>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</si>
  <si>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</si>
  <si>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</si>
  <si>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</si>
  <si>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</si>
  <si>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</si>
  <si>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</si>
  <si>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</si>
  <si>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</si>
  <si>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</si>
  <si>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</si>
  <si>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</si>
  <si>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</si>
  <si>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</si>
  <si>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</si>
  <si>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</si>
  <si>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</si>
  <si>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</si>
  <si>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</si>
  <si>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</si>
  <si>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</si>
  <si>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</si>
  <si>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</si>
  <si>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</si>
  <si>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</si>
  <si>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</si>
  <si>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</si>
  <si>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</si>
  <si>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</si>
  <si>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</si>
  <si>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</si>
  <si>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</si>
  <si>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</si>
  <si>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</si>
  <si>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</si>
  <si>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</si>
  <si>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</si>
  <si>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</si>
  <si>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</si>
  <si>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</si>
  <si>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</si>
  <si>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</si>
  <si>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</si>
  <si>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</si>
  <si>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</si>
  <si>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</si>
  <si>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</si>
  <si>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</si>
  <si>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</si>
  <si>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</si>
  <si>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</si>
  <si>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</si>
  <si>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</si>
  <si>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</si>
  <si>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</si>
  <si>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</si>
  <si>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</si>
  <si>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</si>
  <si>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</si>
  <si>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</si>
  <si>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</si>
  <si>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</si>
  <si>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</si>
  <si>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</si>
  <si>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</si>
  <si>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</si>
  <si>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</si>
  <si>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</si>
  <si>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</si>
  <si>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</si>
  <si>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</si>
  <si>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</si>
  <si>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</si>
  <si>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</si>
  <si>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</si>
  <si>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</si>
  <si>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</si>
  <si>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</si>
  <si>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</si>
  <si>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</si>
  <si>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</si>
  <si>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</si>
  <si>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</si>
  <si>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</si>
  <si>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</si>
  <si>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</si>
  <si>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</si>
  <si>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</si>
  <si>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</si>
  <si>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</si>
  <si>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</si>
  <si>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</si>
  <si>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</si>
  <si>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</si>
  <si>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</si>
  <si>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</si>
  <si>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</si>
  <si>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</si>
  <si>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</si>
  <si>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</si>
  <si>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</si>
  <si>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</si>
  <si>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</si>
  <si>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</si>
  <si>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</si>
  <si>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</si>
  <si>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</si>
  <si>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</si>
  <si>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</si>
  <si>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</si>
  <si>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</si>
  <si>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</si>
  <si>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</si>
  <si>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</si>
  <si>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</si>
  <si>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</si>
  <si>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</si>
  <si>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</si>
  <si>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</si>
  <si>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</si>
  <si>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</si>
  <si>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</si>
  <si>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</si>
  <si>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</si>
  <si>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</si>
  <si>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</si>
  <si>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</si>
  <si>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</si>
  <si>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</si>
  <si>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</si>
  <si>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</si>
  <si>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</si>
  <si>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</si>
  <si>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</si>
  <si>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</si>
  <si>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</si>
  <si>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</si>
  <si>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</si>
  <si>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</si>
  <si>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</si>
  <si>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</si>
  <si>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</si>
  <si>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</si>
  <si>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</si>
  <si>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</si>
  <si>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</si>
  <si>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</si>
  <si>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</si>
  <si>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</si>
  <si>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</si>
  <si>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</si>
  <si>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</si>
  <si>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</si>
  <si>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</si>
  <si>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</si>
  <si>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</si>
  <si>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</si>
  <si>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</si>
  <si>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</si>
  <si>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</si>
  <si>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</si>
  <si>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</si>
  <si>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</si>
  <si>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</si>
  <si>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</si>
  <si>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</si>
  <si>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</si>
  <si>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</si>
  <si>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</si>
  <si>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</si>
  <si>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</si>
  <si>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</si>
  <si>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</si>
  <si>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</si>
  <si>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</si>
  <si>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</si>
  <si>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</si>
  <si>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</si>
  <si>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</si>
  <si>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</si>
  <si>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</si>
  <si>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</si>
  <si>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</si>
  <si>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</si>
  <si>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</si>
  <si>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</si>
  <si>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</si>
  <si>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</si>
  <si>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</si>
  <si>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</si>
  <si>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</si>
  <si>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</si>
  <si>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</si>
  <si>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</si>
  <si>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</si>
  <si>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</si>
  <si>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</si>
  <si>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</si>
  <si>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</si>
  <si>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</si>
  <si>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</si>
  <si>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</si>
  <si>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</si>
  <si>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</si>
  <si>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</si>
  <si>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</si>
  <si>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</si>
  <si>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</si>
  <si>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</si>
  <si>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</si>
  <si>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</si>
  <si>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</si>
  <si>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</si>
  <si>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</si>
  <si>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</si>
  <si>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</si>
  <si>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</si>
  <si>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</si>
  <si>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</si>
  <si>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</si>
  <si>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</si>
  <si>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</si>
  <si>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</si>
  <si>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</si>
  <si>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</si>
  <si>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</si>
  <si>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</si>
  <si>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</si>
  <si>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</si>
  <si>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</si>
  <si>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</si>
  <si>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</si>
  <si>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</si>
  <si>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</si>
  <si>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</si>
  <si>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</si>
  <si>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</si>
  <si>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</si>
  <si>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</si>
  <si>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</si>
  <si>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</si>
  <si>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</si>
  <si>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</si>
  <si>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</si>
  <si>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</si>
  <si>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</si>
  <si>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</si>
  <si>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</si>
  <si>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</si>
  <si>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</si>
  <si>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</si>
  <si>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</si>
  <si>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</si>
  <si>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</si>
  <si>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</si>
  <si>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</si>
  <si>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</si>
  <si>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</si>
  <si>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</si>
  <si>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</si>
  <si>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</si>
  <si>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</si>
  <si>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</si>
  <si>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</si>
  <si>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</si>
  <si>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</si>
  <si>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</si>
  <si>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</si>
  <si>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</si>
  <si>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</si>
  <si>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</si>
  <si>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</si>
  <si>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</si>
  <si>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</si>
  <si>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</si>
  <si>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</si>
  <si>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</si>
  <si>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</si>
  <si>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</si>
  <si>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</si>
  <si>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</si>
  <si>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</si>
  <si>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</si>
  <si>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</si>
  <si>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</si>
  <si>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</si>
  <si>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</si>
  <si>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</si>
  <si>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</si>
  <si>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</si>
  <si>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</si>
  <si>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</si>
  <si>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</si>
  <si>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</si>
  <si>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</si>
  <si>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</si>
  <si>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</si>
  <si>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</si>
  <si>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</si>
  <si>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</si>
  <si>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</si>
  <si>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</si>
  <si>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</si>
  <si>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</si>
  <si>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</si>
  <si>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</si>
  <si>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</si>
  <si>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</si>
  <si>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</si>
  <si>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</si>
  <si>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</si>
  <si>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</si>
  <si>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</si>
  <si>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</si>
  <si>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</si>
  <si>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</si>
  <si>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</si>
  <si>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</si>
  <si>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</si>
  <si>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</si>
  <si>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</si>
  <si>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</si>
  <si>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</si>
  <si>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</si>
  <si>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</si>
  <si>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</si>
  <si>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</si>
  <si>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</si>
  <si>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</si>
  <si>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</si>
  <si>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</si>
  <si>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</si>
  <si>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</si>
  <si>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</si>
  <si>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</si>
  <si>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</si>
  <si>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</si>
  <si>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</si>
  <si>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</si>
  <si>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</si>
  <si>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</si>
  <si>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</si>
  <si>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</si>
  <si>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</si>
  <si>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</si>
  <si>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</si>
  <si>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</si>
  <si>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</si>
  <si>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</si>
  <si>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</si>
  <si>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</si>
  <si>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</si>
  <si>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</si>
  <si>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</si>
  <si>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</si>
  <si>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</si>
  <si>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</si>
  <si>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</si>
  <si>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</si>
  <si>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</si>
  <si>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</si>
  <si>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</si>
  <si>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</si>
  <si>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</si>
  <si>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</si>
  <si>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</si>
  <si>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</si>
  <si>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</si>
  <si>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</si>
  <si>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</si>
  <si>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</si>
  <si>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</si>
  <si>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</si>
  <si>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</si>
  <si>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</si>
  <si>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</si>
  <si>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</si>
  <si>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</si>
  <si>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</si>
  <si>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</si>
  <si>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</si>
  <si>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</si>
  <si>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</si>
  <si>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</si>
  <si>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</si>
  <si>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</si>
  <si>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</si>
  <si>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</si>
  <si>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</si>
  <si>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</si>
  <si>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</si>
  <si>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</si>
  <si>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</si>
  <si>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</si>
  <si>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</si>
  <si>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</si>
  <si>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</si>
  <si>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</si>
  <si>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</si>
  <si>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</si>
  <si>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</si>
  <si>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</si>
  <si>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</si>
  <si>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</si>
  <si>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</si>
  <si>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</si>
  <si>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</si>
  <si>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</si>
  <si>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</si>
  <si>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</si>
  <si>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</si>
  <si>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</si>
  <si>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</si>
  <si>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</si>
  <si>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</si>
  <si>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</si>
  <si>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</si>
  <si>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</si>
  <si>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</si>
  <si>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</si>
  <si>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</si>
  <si>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</si>
  <si>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</si>
  <si>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</si>
  <si>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</si>
  <si>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</si>
  <si>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</si>
  <si>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</si>
  <si>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</si>
  <si>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</si>
  <si>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</si>
  <si>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</si>
  <si>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</si>
  <si>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</si>
  <si>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</si>
  <si>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</si>
  <si>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</si>
  <si>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</si>
  <si>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</si>
  <si>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</si>
  <si>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</si>
  <si>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</si>
  <si>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</si>
  <si>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</si>
  <si>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</si>
  <si>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</si>
  <si>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</si>
  <si>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</si>
  <si>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</si>
  <si>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</si>
  <si>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</si>
  <si>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</si>
  <si>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</si>
  <si>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</si>
  <si>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</si>
  <si>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</si>
  <si>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</si>
  <si>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</si>
  <si>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</si>
  <si>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</si>
  <si>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</si>
  <si>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</si>
  <si>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</si>
  <si>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</si>
  <si>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</si>
  <si>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</si>
  <si>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</si>
  <si>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</si>
  <si>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</si>
  <si>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</si>
  <si>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</si>
  <si>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</si>
  <si>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</si>
  <si>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</si>
  <si>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</si>
  <si>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</si>
  <si>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</si>
  <si>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</si>
  <si>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</si>
  <si>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</si>
  <si>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</si>
  <si>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</si>
  <si>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</si>
  <si>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</si>
  <si>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</si>
  <si>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</si>
  <si>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</si>
  <si>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</si>
  <si>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</si>
  <si>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</si>
  <si>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</si>
  <si>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</si>
  <si>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</si>
  <si>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</si>
  <si>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</si>
  <si>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</si>
  <si>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</si>
  <si>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</si>
  <si>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</si>
  <si>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</si>
  <si>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</si>
  <si>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</si>
  <si>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</si>
  <si>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</si>
  <si>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</si>
  <si>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</si>
  <si>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</si>
  <si>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</si>
  <si>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</si>
  <si>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</si>
  <si>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</si>
  <si>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</si>
  <si>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</si>
  <si>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</si>
  <si>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</si>
  <si>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</si>
  <si>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</si>
  <si>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</si>
  <si>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</si>
  <si>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</si>
  <si>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</si>
  <si>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</si>
  <si>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</si>
  <si>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</si>
  <si>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</si>
  <si>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</si>
  <si>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</si>
  <si>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</si>
  <si>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</si>
  <si>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</si>
  <si>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</si>
  <si>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</si>
  <si>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</si>
  <si>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</si>
  <si>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</si>
  <si>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</si>
  <si>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</si>
  <si>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</si>
  <si>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</si>
  <si>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</si>
  <si>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</si>
  <si>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</si>
  <si>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</si>
  <si>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</si>
  <si>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</si>
  <si>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</si>
  <si>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</si>
  <si>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</si>
  <si>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</si>
  <si>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</si>
  <si>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</si>
  <si>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</si>
  <si>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</si>
  <si>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</si>
  <si>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</si>
  <si>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</si>
  <si>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</si>
  <si>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</si>
  <si>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</si>
  <si>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</si>
  <si>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</si>
  <si>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</si>
  <si>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</si>
  <si>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</si>
  <si>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</si>
  <si>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</si>
  <si>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</si>
  <si>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</si>
  <si>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</si>
  <si>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</si>
  <si>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</si>
  <si>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</si>
  <si>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</si>
  <si>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</si>
  <si>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</si>
  <si>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</si>
  <si>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</si>
  <si>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</si>
  <si>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</si>
  <si>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</si>
  <si>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</si>
  <si>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</si>
  <si>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</si>
  <si>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</si>
  <si>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</si>
  <si>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</si>
  <si>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</si>
  <si>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</si>
  <si>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</si>
  <si>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</si>
  <si>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</si>
  <si>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</si>
  <si>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</si>
  <si>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</si>
  <si>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</si>
  <si>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</si>
  <si>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</si>
  <si>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</si>
  <si>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</si>
  <si>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</si>
  <si>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</si>
  <si>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</si>
  <si>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</si>
  <si>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</si>
  <si>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</si>
  <si>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</si>
  <si>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</si>
  <si>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</si>
  <si>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</si>
  <si>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</si>
  <si>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</si>
  <si>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</si>
  <si>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</si>
  <si>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</si>
  <si>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</si>
  <si>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</si>
  <si>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</si>
  <si>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</si>
  <si>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</si>
  <si>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</si>
  <si>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</si>
  <si>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</si>
  <si>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</si>
  <si>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</si>
  <si>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</si>
  <si>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</si>
  <si>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</si>
  <si>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</si>
  <si>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</si>
  <si>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</si>
  <si>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</si>
  <si>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</si>
  <si>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</si>
  <si>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</si>
  <si>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</si>
  <si>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</si>
  <si>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</si>
  <si>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</si>
  <si>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</si>
  <si>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</si>
  <si>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</si>
  <si>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</si>
  <si>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</si>
  <si>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</si>
  <si>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</si>
  <si>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</si>
  <si>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</si>
  <si>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</si>
  <si>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</si>
  <si>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</si>
  <si>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</si>
  <si>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</si>
  <si>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</si>
  <si>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</si>
  <si>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</si>
  <si>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</si>
  <si>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</si>
  <si>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</si>
  <si>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</si>
  <si>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</si>
  <si>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</si>
  <si>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</si>
  <si>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</si>
  <si>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</si>
  <si>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</si>
  <si>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</si>
  <si>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</si>
  <si>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</si>
  <si>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</si>
  <si>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</si>
  <si>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</si>
  <si>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</si>
  <si>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</si>
  <si>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</si>
  <si>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</si>
  <si>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</si>
  <si>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</si>
  <si>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</si>
  <si>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</si>
  <si>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</si>
  <si>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</si>
  <si>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</si>
  <si>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</si>
  <si>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</si>
  <si>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</si>
  <si>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</si>
  <si>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</si>
  <si>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</si>
  <si>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</si>
  <si>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</si>
  <si>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</si>
  <si>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</si>
  <si>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</si>
  <si>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</si>
  <si>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</si>
  <si>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</si>
  <si>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</si>
  <si>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</si>
  <si>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</si>
  <si>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</si>
  <si>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</si>
  <si>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</si>
  <si>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</si>
  <si>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</si>
  <si>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</si>
  <si>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</si>
  <si>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</si>
  <si>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</si>
  <si>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</si>
  <si>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</si>
  <si>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</si>
  <si>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</si>
  <si>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</si>
  <si>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</si>
  <si>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</si>
  <si>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</si>
  <si>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</si>
  <si>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</si>
  <si>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</si>
  <si>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</si>
  <si>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</si>
  <si>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</si>
  <si>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</si>
  <si>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</si>
  <si>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</si>
  <si>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</si>
  <si>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</si>
  <si>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</si>
  <si>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</si>
  <si>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</si>
  <si>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</si>
  <si>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</si>
  <si>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</si>
  <si>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</si>
  <si>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</si>
  <si>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</si>
  <si>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</si>
  <si>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</si>
  <si>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</si>
  <si>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</si>
  <si>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</si>
  <si>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</si>
  <si>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</si>
  <si>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</si>
  <si>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</si>
  <si>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</si>
  <si>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</si>
  <si>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</si>
  <si>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</si>
  <si>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</si>
  <si>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</si>
  <si>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</si>
  <si>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</si>
  <si>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</si>
  <si>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</si>
  <si>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</si>
  <si>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</si>
  <si>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</si>
  <si>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</si>
  <si>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</si>
  <si>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</si>
  <si>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</si>
  <si>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</si>
  <si>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</si>
  <si>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</si>
  <si>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</si>
  <si>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</si>
  <si>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</si>
  <si>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</si>
  <si>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</si>
  <si>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</si>
  <si>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</si>
  <si>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</si>
  <si>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</si>
  <si>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</si>
  <si>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</si>
  <si>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</si>
  <si>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</si>
  <si>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</si>
  <si>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</si>
  <si>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</si>
  <si>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</si>
  <si>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</si>
  <si>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</si>
  <si>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</si>
  <si>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</si>
  <si>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</si>
  <si>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</si>
  <si>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</si>
  <si>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</si>
  <si>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</si>
  <si>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</si>
  <si>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</si>
  <si>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</si>
  <si>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</si>
  <si>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</si>
  <si>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</si>
  <si>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</si>
  <si>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</si>
  <si>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</si>
  <si>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</si>
  <si>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</si>
  <si>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</si>
  <si>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</si>
  <si>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</si>
  <si>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</si>
  <si>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</si>
  <si>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</si>
  <si>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</si>
  <si>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</si>
  <si>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</si>
  <si>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</si>
  <si>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</si>
  <si>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</si>
  <si>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</si>
  <si>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</si>
  <si>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</si>
  <si>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</si>
  <si>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</si>
  <si>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</si>
  <si>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</si>
  <si>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</si>
  <si>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</si>
  <si>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</si>
  <si>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</si>
  <si>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</si>
  <si>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</si>
  <si>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</si>
  <si>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</si>
  <si>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</si>
  <si>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</si>
  <si>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</si>
  <si>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</si>
  <si>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</si>
  <si>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</si>
  <si>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</si>
  <si>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</si>
  <si>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</si>
  <si>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</si>
  <si>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</si>
  <si>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</si>
  <si>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</si>
  <si>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</si>
  <si>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</si>
  <si>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</si>
  <si>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</si>
  <si>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</si>
  <si>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</si>
  <si>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</si>
  <si>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</si>
  <si>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</si>
  <si>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</si>
  <si>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</si>
  <si>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</si>
  <si>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</si>
  <si>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</si>
  <si>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</si>
  <si>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</si>
  <si>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</si>
  <si>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</si>
  <si>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</si>
  <si>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</si>
  <si>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</si>
  <si>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</si>
  <si>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</si>
  <si>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</si>
  <si>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</si>
  <si>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</si>
  <si>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</si>
  <si>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</si>
  <si>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</si>
  <si>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</si>
  <si>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</si>
  <si>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</si>
  <si>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</si>
  <si>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</si>
  <si>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</si>
  <si>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</si>
  <si>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</si>
  <si>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</si>
  <si>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</si>
  <si>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</si>
  <si>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</si>
  <si>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</si>
  <si>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</si>
  <si>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</si>
  <si>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</si>
  <si>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</si>
  <si>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</si>
  <si>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</si>
  <si>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</si>
  <si>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</si>
  <si>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</si>
  <si>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</si>
  <si>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</si>
  <si>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</si>
  <si>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</si>
  <si>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</si>
  <si>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</si>
  <si>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</si>
  <si>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</si>
  <si>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</si>
  <si>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</si>
  <si>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</si>
  <si>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</si>
  <si>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</si>
  <si>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</si>
  <si>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</si>
  <si>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</si>
  <si>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</si>
  <si>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</si>
  <si>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</si>
  <si>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</si>
  <si>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</si>
  <si>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</si>
  <si>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</si>
  <si>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</si>
  <si>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</si>
  <si>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</si>
  <si>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</si>
  <si>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</si>
  <si>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</si>
  <si>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</si>
  <si>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</si>
  <si>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</si>
  <si>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</si>
  <si>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</si>
  <si>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</si>
  <si>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</si>
  <si>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</si>
  <si>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</si>
  <si>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</si>
  <si>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</si>
  <si>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</si>
  <si>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</si>
  <si>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</si>
  <si>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</si>
  <si>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</si>
  <si>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</si>
  <si>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</si>
  <si>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</si>
  <si>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</si>
  <si>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</si>
  <si>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</si>
  <si>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</si>
  <si>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</si>
  <si>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</si>
  <si>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</si>
  <si>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</si>
  <si>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</si>
  <si>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</si>
  <si>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</si>
  <si>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</si>
  <si>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</si>
  <si>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</si>
  <si>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</si>
  <si>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</si>
  <si>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</si>
  <si>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</si>
  <si>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</si>
  <si>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</si>
  <si>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</si>
  <si>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</si>
  <si>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</si>
  <si>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</si>
  <si>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</si>
  <si>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</si>
  <si>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</si>
  <si>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</si>
  <si>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</si>
  <si>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</si>
  <si>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</si>
  <si>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</si>
  <si>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</si>
  <si>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</si>
  <si>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</si>
  <si>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</si>
  <si>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</si>
  <si>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</si>
  <si>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</si>
  <si>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</si>
  <si>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</si>
  <si>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</si>
  <si>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</si>
  <si>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</si>
  <si>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</si>
  <si>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</si>
  <si>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</si>
  <si>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</si>
  <si>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</si>
  <si>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</si>
  <si>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</si>
  <si>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</si>
  <si>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</si>
  <si>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</si>
  <si>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</si>
  <si>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</si>
  <si>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</si>
  <si>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</si>
  <si>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</si>
  <si>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</si>
  <si>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</si>
  <si>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</si>
  <si>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</si>
  <si>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</si>
  <si>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</si>
  <si>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</si>
  <si>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</si>
  <si>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</si>
  <si>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</si>
  <si>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</si>
  <si>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</si>
  <si>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</si>
  <si>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</si>
  <si>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</si>
  <si>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</si>
  <si>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</si>
  <si>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</si>
  <si>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</si>
  <si>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</si>
  <si>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</si>
  <si>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</si>
  <si>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</si>
  <si>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</si>
  <si>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</si>
  <si>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</si>
  <si>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</si>
  <si>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</si>
  <si>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</si>
  <si>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</si>
  <si>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</si>
  <si>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</si>
  <si>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</si>
  <si>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</si>
  <si>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</si>
  <si>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</si>
  <si>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</si>
  <si>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</si>
  <si>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</si>
  <si>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</si>
  <si>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</si>
  <si>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</si>
  <si>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</si>
  <si>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</si>
  <si>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</si>
  <si>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</si>
  <si>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</si>
  <si>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</si>
  <si>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</si>
  <si>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</si>
  <si>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</si>
  <si>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</si>
  <si>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</si>
  <si>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</si>
  <si>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</si>
  <si>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</si>
  <si>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</si>
  <si>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</si>
  <si>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</si>
  <si>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</si>
  <si>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</si>
  <si>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</si>
  <si>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</si>
  <si>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</si>
  <si>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</si>
  <si>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</si>
  <si>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</si>
  <si>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</si>
  <si>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</si>
  <si>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</si>
  <si>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</si>
  <si>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</si>
  <si>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</si>
  <si>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</si>
  <si>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</si>
  <si>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</si>
  <si>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</si>
  <si>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</si>
  <si>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</si>
  <si>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</si>
  <si>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</si>
  <si>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</si>
  <si>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</si>
  <si>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</si>
  <si>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</si>
  <si>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</si>
  <si>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</si>
  <si>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</si>
  <si>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</si>
  <si>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</si>
  <si>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</si>
  <si>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</si>
  <si>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</si>
  <si>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</si>
  <si>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</si>
  <si>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</si>
  <si>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</si>
  <si>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</si>
  <si>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</si>
  <si>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</si>
  <si>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</si>
  <si>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</si>
  <si>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</si>
  <si>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</si>
  <si>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</si>
  <si>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</si>
  <si>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</si>
  <si>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</si>
  <si>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</si>
  <si>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</si>
  <si>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</si>
  <si>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</si>
  <si>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</si>
  <si>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</si>
  <si>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</si>
  <si>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</si>
  <si>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</si>
  <si>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</si>
  <si>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</si>
  <si>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</si>
  <si>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</si>
  <si>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</si>
  <si>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</si>
  <si>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</si>
  <si>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</si>
  <si>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</si>
  <si>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</si>
  <si>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</si>
  <si>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</si>
  <si>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</si>
  <si>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</si>
  <si>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</si>
  <si>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</si>
  <si>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</si>
  <si>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</si>
  <si>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</si>
  <si>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</si>
  <si>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</si>
  <si>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</si>
  <si>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</si>
  <si>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</si>
  <si>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</si>
  <si>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</si>
  <si>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</si>
  <si>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</si>
  <si>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</si>
  <si>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</si>
  <si>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</si>
  <si>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</si>
  <si>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</si>
  <si>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</si>
  <si>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</si>
  <si>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</si>
  <si>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</si>
  <si>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</si>
  <si>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</si>
  <si>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</si>
  <si>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</si>
  <si>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</si>
  <si>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</si>
  <si>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</si>
  <si>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</si>
  <si>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</si>
  <si>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</si>
  <si>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</si>
  <si>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</si>
  <si>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</si>
  <si>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</si>
  <si>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</si>
  <si>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</si>
  <si>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</si>
  <si>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</si>
  <si>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</si>
  <si>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</si>
  <si>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</si>
  <si>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</si>
  <si>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</si>
  <si>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</si>
  <si>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</si>
  <si>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</si>
  <si>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</si>
  <si>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</si>
  <si>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</si>
  <si>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</si>
  <si>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</si>
  <si>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</si>
  <si>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</si>
  <si>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</si>
  <si>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</si>
  <si>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</si>
  <si>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</si>
  <si>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</si>
  <si>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</si>
  <si>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</si>
  <si>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</si>
  <si>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</si>
  <si>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</si>
  <si>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</si>
  <si>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</si>
  <si>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</si>
  <si>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</si>
  <si>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</si>
  <si>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</si>
  <si>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</si>
  <si>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</si>
  <si>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</si>
  <si>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</si>
  <si>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</si>
  <si>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</si>
  <si>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</si>
  <si>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</si>
  <si>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</si>
  <si>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</si>
  <si>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</si>
  <si>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</si>
  <si>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</si>
  <si>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</si>
  <si>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</si>
  <si>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</si>
  <si>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</si>
  <si>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</si>
  <si>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</si>
  <si>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</si>
  <si>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</si>
  <si>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</si>
  <si>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</si>
  <si>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</si>
  <si>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</si>
  <si>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</si>
  <si>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</si>
  <si>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</si>
  <si>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</si>
  <si>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</si>
  <si>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</si>
  <si>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</si>
  <si>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</si>
  <si>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</si>
  <si>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</si>
  <si>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</si>
  <si>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</si>
  <si>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</si>
  <si>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</si>
  <si>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</si>
  <si>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</si>
  <si>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</si>
  <si>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</si>
  <si>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</si>
  <si>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</si>
  <si>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</si>
  <si>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</si>
  <si>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</si>
  <si>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</si>
  <si>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</si>
  <si>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</si>
  <si>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</si>
  <si>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</si>
  <si>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</si>
  <si>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</si>
  <si>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</si>
  <si>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</si>
  <si>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</si>
  <si>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</si>
  <si>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</si>
  <si>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</si>
  <si>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</si>
  <si>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</si>
  <si>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</si>
  <si>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</si>
  <si>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</si>
  <si>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</si>
  <si>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</si>
  <si>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</si>
  <si>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</si>
  <si>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</si>
  <si>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</si>
  <si>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</si>
  <si>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</si>
  <si>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</si>
  <si>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</si>
  <si>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</si>
  <si>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</si>
  <si>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</si>
  <si>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</si>
  <si>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</si>
  <si>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</si>
  <si>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</si>
  <si>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</si>
  <si>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</si>
  <si>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</si>
  <si>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</si>
  <si>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</si>
  <si>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</si>
  <si>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</si>
  <si>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</si>
  <si>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</si>
  <si>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</si>
  <si>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</si>
  <si>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</si>
  <si>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</si>
  <si>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</si>
  <si>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</si>
  <si>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</si>
  <si>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</si>
  <si>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</si>
  <si>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</si>
  <si>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</si>
  <si>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</si>
  <si>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</si>
  <si>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</si>
  <si>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</si>
  <si>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</si>
  <si>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</si>
  <si>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</si>
  <si>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</si>
  <si>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</si>
  <si>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</si>
  <si>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</si>
  <si>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</si>
  <si>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</si>
  <si>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</si>
  <si>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</si>
  <si>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</si>
  <si>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</si>
  <si>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</si>
  <si>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</si>
  <si>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</si>
  <si>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</si>
  <si>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</si>
  <si>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</si>
  <si>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</si>
  <si>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</si>
  <si>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</si>
  <si>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</si>
  <si>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</si>
  <si>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</si>
  <si>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</si>
  <si>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</si>
  <si>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</si>
  <si>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</si>
  <si>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</si>
  <si>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</si>
  <si>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</si>
  <si>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</si>
  <si>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</si>
  <si>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</si>
  <si>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</si>
  <si>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</si>
  <si>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</si>
  <si>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</si>
  <si>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</si>
  <si>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</si>
  <si>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</si>
  <si>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</si>
  <si>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</si>
  <si>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</si>
  <si>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</si>
  <si>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</si>
  <si>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</si>
  <si>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</si>
  <si>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</si>
  <si>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</si>
  <si>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</si>
  <si>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</si>
  <si>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</si>
  <si>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</si>
  <si>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</si>
  <si>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</si>
  <si>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</si>
  <si>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</si>
  <si>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</si>
  <si>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</si>
  <si>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</si>
  <si>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</si>
  <si>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</si>
  <si>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</si>
  <si>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</si>
  <si>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</si>
  <si>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</si>
  <si>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</si>
  <si>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</si>
  <si>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</si>
  <si>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</si>
  <si>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</si>
  <si>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</si>
  <si>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</si>
  <si>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</si>
  <si>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</si>
  <si>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</si>
  <si>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</si>
  <si>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</si>
  <si>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</si>
  <si>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</si>
  <si>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</si>
  <si>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</si>
  <si>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</si>
  <si>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</si>
  <si>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</si>
  <si>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</si>
  <si>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</si>
  <si>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</si>
  <si>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</si>
  <si>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</si>
  <si>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</si>
  <si>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</si>
  <si>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</si>
  <si>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</si>
  <si>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</si>
  <si>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</si>
  <si>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</si>
  <si>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</si>
  <si>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</si>
  <si>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</si>
  <si>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</si>
  <si>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</si>
  <si>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</si>
  <si>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</si>
  <si>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</si>
  <si>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</si>
  <si>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</si>
  <si>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</si>
  <si>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</si>
  <si>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</si>
  <si>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</si>
  <si>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</si>
  <si>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</si>
  <si>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</si>
  <si>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</si>
  <si>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</si>
  <si>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</si>
  <si>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</si>
  <si>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</si>
  <si>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</si>
  <si>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</si>
  <si>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</si>
  <si>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</si>
  <si>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</si>
  <si>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</si>
  <si>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</si>
  <si>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</si>
  <si>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</si>
  <si>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</si>
  <si>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</si>
  <si>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</si>
  <si>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</si>
  <si>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</si>
  <si>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</si>
  <si>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</si>
  <si>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</si>
  <si>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</si>
  <si>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</si>
  <si>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</si>
  <si>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</si>
  <si>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</si>
  <si>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</si>
  <si>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</si>
  <si>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</si>
  <si>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</si>
  <si>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</si>
  <si>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</si>
  <si>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</si>
  <si>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</si>
  <si>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</si>
  <si>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</si>
  <si>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</si>
  <si>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</si>
  <si>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</si>
  <si>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</si>
  <si>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</si>
  <si>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</si>
  <si>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</si>
  <si>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</si>
  <si>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</si>
  <si>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</si>
  <si>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</si>
  <si>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</si>
  <si>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</si>
  <si>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</si>
  <si>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</si>
  <si>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</si>
  <si>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</si>
  <si>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</si>
  <si>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</si>
  <si>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</si>
  <si>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</si>
  <si>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</si>
  <si>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</si>
  <si>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</si>
  <si>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</si>
  <si>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</si>
  <si>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</si>
  <si>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</si>
  <si>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</si>
  <si>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</si>
  <si>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</si>
  <si>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</si>
  <si>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</si>
  <si>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</si>
  <si>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</si>
  <si>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</si>
  <si>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</si>
  <si>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</si>
  <si>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</si>
  <si>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</si>
  <si>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</si>
  <si>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</si>
  <si>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</si>
  <si>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</si>
  <si>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</si>
  <si>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</si>
  <si>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</si>
  <si>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</si>
  <si>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</si>
  <si>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</si>
  <si>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</si>
  <si>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</si>
  <si>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</si>
  <si>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</si>
  <si>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</si>
  <si>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</si>
  <si>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</si>
  <si>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</si>
  <si>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</si>
  <si>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</si>
  <si>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</si>
  <si>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</si>
  <si>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</si>
  <si>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</si>
  <si>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</si>
  <si>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</si>
  <si>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</si>
  <si>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</si>
  <si>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</si>
  <si>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</si>
  <si>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</si>
  <si>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</si>
  <si>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</si>
  <si>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</si>
  <si>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</si>
  <si>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</si>
  <si>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</si>
  <si>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</si>
  <si>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</si>
  <si>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</si>
  <si>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</si>
  <si>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</si>
  <si>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</si>
  <si>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</si>
  <si>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</si>
  <si>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</si>
  <si>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</si>
  <si>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</si>
  <si>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</si>
  <si>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</si>
  <si>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</si>
  <si>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</si>
  <si>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</si>
  <si>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</si>
  <si>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</si>
  <si>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</si>
  <si>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</si>
  <si>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</si>
  <si>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</si>
  <si>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</si>
  <si>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</si>
  <si>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</si>
  <si>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</si>
  <si>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</si>
  <si>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</si>
  <si>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</si>
  <si>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</si>
  <si>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</si>
  <si>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</si>
  <si>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</si>
  <si>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</si>
  <si>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</si>
  <si>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</si>
  <si>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</si>
  <si>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</si>
  <si>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</si>
  <si>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</si>
  <si>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</si>
  <si>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</si>
  <si>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</si>
  <si>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</si>
  <si>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</si>
  <si>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</si>
  <si>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</si>
  <si>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</si>
  <si>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</si>
  <si>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</si>
  <si>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</si>
  <si>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</si>
  <si>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</si>
  <si>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</si>
  <si>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</si>
  <si>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</si>
  <si>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</si>
  <si>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</si>
  <si>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</si>
  <si>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</si>
  <si>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</si>
  <si>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</si>
  <si>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</si>
  <si>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</si>
  <si>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</si>
  <si>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</si>
  <si>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</si>
  <si>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</si>
  <si>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</si>
  <si>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</si>
  <si>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</si>
  <si>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</si>
  <si>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</si>
  <si>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</si>
  <si>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</si>
  <si>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</si>
  <si>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</si>
  <si>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</si>
  <si>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</si>
  <si>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</si>
  <si>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</si>
  <si>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</si>
  <si>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</si>
  <si>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</si>
  <si>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</si>
  <si>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</si>
  <si>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</si>
  <si>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</si>
  <si>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</si>
  <si>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</si>
  <si>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</si>
  <si>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</si>
  <si>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</si>
  <si>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</si>
  <si>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</si>
  <si>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</si>
  <si>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</si>
  <si>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</si>
  <si>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</si>
  <si>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</si>
  <si>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</si>
  <si>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</si>
  <si>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</si>
  <si>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</si>
  <si>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</si>
  <si>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</si>
  <si>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</si>
  <si>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</si>
  <si>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</si>
  <si>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</si>
  <si>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</si>
  <si>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</si>
  <si>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</si>
  <si>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</si>
  <si>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</si>
  <si>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</si>
  <si>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</si>
  <si>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</si>
  <si>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</si>
  <si>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</si>
  <si>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</si>
  <si>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</si>
  <si>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</si>
  <si>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</si>
  <si>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</si>
  <si>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</si>
  <si>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</si>
  <si>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</si>
  <si>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</si>
  <si>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</si>
  <si>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</si>
  <si>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</si>
  <si>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</si>
  <si>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</si>
  <si>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</si>
  <si>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</si>
  <si>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</si>
  <si>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</si>
  <si>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</si>
  <si>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</si>
  <si>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</si>
  <si>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</si>
  <si>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</si>
  <si>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</si>
  <si>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</si>
  <si>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</si>
  <si>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</si>
  <si>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</si>
  <si>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</si>
  <si>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</si>
  <si>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</si>
  <si>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</si>
  <si>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</si>
  <si>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</si>
  <si>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</si>
  <si>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</si>
  <si>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</si>
  <si>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</si>
  <si>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</si>
  <si>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</si>
  <si>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</si>
  <si>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</si>
  <si>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</si>
  <si>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</si>
  <si>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</si>
  <si>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</si>
  <si>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</si>
  <si>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</si>
  <si>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</si>
  <si>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</si>
  <si>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</si>
  <si>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</si>
  <si>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</si>
  <si>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</si>
  <si>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</si>
  <si>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</si>
  <si>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</si>
  <si>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</si>
  <si>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</si>
  <si>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</si>
  <si>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</si>
  <si>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</si>
  <si>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</si>
  <si>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</si>
  <si>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</si>
  <si>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</si>
  <si>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</si>
  <si>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</si>
  <si>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</si>
  <si>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</si>
  <si>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</si>
  <si>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</si>
  <si>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</si>
  <si>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</si>
  <si>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</si>
  <si>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</si>
  <si>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</si>
  <si>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</si>
  <si>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</si>
  <si>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</si>
  <si>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</si>
  <si>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</si>
  <si>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</si>
  <si>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</si>
  <si>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</si>
  <si>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</si>
  <si>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</si>
  <si>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</si>
  <si>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</si>
  <si>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</si>
  <si>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</si>
  <si>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</si>
  <si>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</si>
  <si>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</si>
  <si>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</si>
  <si>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</si>
  <si>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</si>
  <si>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</si>
  <si>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</si>
  <si>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</si>
  <si>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</si>
  <si>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</si>
  <si>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</si>
  <si>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</si>
  <si>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</si>
  <si>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</si>
  <si>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</si>
  <si>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</si>
  <si>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</si>
  <si>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</si>
  <si>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</si>
  <si>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</si>
  <si>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</si>
  <si>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</si>
  <si>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</si>
  <si>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</si>
  <si>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</si>
  <si>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</si>
  <si>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</si>
  <si>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</si>
  <si>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</si>
  <si>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</si>
  <si>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</si>
  <si>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</si>
  <si>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</si>
  <si>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</si>
  <si>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</si>
  <si>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</si>
  <si>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</si>
  <si>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</si>
  <si>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</si>
  <si>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</si>
  <si>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</si>
  <si>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</si>
  <si>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</si>
  <si>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</si>
  <si>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</si>
  <si>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</si>
  <si>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</si>
  <si>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</si>
  <si>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</si>
  <si>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</si>
  <si>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</si>
  <si>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</si>
  <si>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</si>
  <si>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</si>
  <si>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</si>
  <si>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</si>
  <si>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</si>
  <si>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</si>
  <si>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</si>
  <si>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</si>
  <si>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</si>
  <si>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</si>
  <si>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</si>
  <si>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</si>
  <si>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</si>
  <si>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</si>
  <si>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</si>
  <si>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</si>
  <si>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</si>
  <si>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</si>
  <si>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</si>
  <si>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</si>
  <si>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</si>
  <si>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</si>
  <si>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</si>
  <si>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</si>
  <si>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</si>
  <si>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</si>
  <si>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</si>
  <si>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</si>
  <si>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</si>
  <si>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</si>
  <si>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</si>
  <si>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</si>
  <si>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</si>
  <si>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</si>
  <si>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</si>
  <si>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</si>
  <si>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</si>
  <si>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</si>
  <si>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</si>
  <si>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</si>
  <si>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</si>
  <si>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</si>
  <si>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</si>
  <si>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</si>
  <si>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</si>
  <si>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</si>
  <si>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</si>
  <si>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</si>
  <si>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</si>
  <si>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</si>
  <si>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</si>
  <si>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</si>
  <si>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</si>
  <si>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</si>
  <si>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</si>
  <si>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</si>
  <si>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</si>
  <si>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</si>
  <si>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</si>
  <si>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</si>
  <si>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</si>
  <si>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</si>
  <si>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</si>
  <si>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</si>
  <si>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</si>
  <si>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</si>
  <si>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</si>
  <si>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</si>
  <si>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</si>
  <si>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</si>
  <si>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</si>
  <si>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</si>
  <si>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</si>
  <si>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</si>
  <si>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</si>
  <si>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</si>
  <si>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</si>
  <si>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</si>
  <si>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</si>
  <si>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</si>
  <si>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</si>
  <si>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</si>
  <si>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</si>
  <si>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</si>
  <si>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</si>
  <si>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</si>
  <si>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</si>
  <si>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</si>
  <si>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</si>
  <si>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</si>
  <si>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</si>
  <si>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</si>
  <si>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</si>
  <si>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</si>
  <si>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</si>
  <si>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</si>
  <si>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</si>
  <si>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</si>
  <si>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</si>
  <si>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</si>
  <si>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</si>
  <si>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</si>
  <si>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</si>
  <si>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</si>
  <si>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</si>
  <si>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</si>
  <si>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</si>
  <si>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</si>
  <si>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</si>
  <si>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</si>
  <si>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</si>
  <si>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</si>
  <si>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</si>
  <si>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</si>
  <si>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</si>
  <si>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</si>
  <si>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</si>
  <si>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</si>
  <si>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</si>
  <si>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</si>
  <si>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</si>
  <si>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</si>
  <si>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</si>
  <si>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</si>
  <si>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</si>
  <si>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</si>
  <si>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</si>
  <si>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</si>
  <si>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</si>
  <si>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</si>
  <si>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</si>
  <si>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</si>
  <si>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</si>
  <si>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</si>
  <si>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</si>
  <si>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</si>
  <si>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</si>
  <si>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</si>
  <si>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</si>
  <si>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</si>
  <si>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</si>
  <si>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</si>
  <si>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</si>
  <si>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</si>
  <si>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</si>
  <si>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</si>
  <si>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</si>
  <si>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</si>
  <si>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</si>
  <si>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</si>
  <si>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</si>
  <si>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</si>
  <si>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</si>
  <si>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</si>
  <si>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</si>
  <si>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</si>
  <si>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</si>
  <si>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</si>
  <si>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</si>
  <si>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</si>
  <si>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</si>
  <si>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</si>
  <si>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</si>
  <si>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</si>
  <si>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</si>
  <si>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</si>
  <si>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</si>
  <si>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</si>
  <si>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</si>
  <si>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</si>
  <si>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</si>
  <si>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</si>
  <si>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</si>
  <si>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</si>
  <si>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</si>
  <si>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</si>
  <si>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</si>
  <si>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</si>
  <si>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</si>
  <si>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</si>
  <si>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</si>
  <si>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</si>
  <si>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</si>
  <si>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</si>
  <si>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</si>
  <si>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</si>
  <si>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</si>
  <si>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</si>
  <si>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</si>
  <si>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</si>
  <si>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</si>
  <si>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</si>
  <si>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</si>
  <si>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</si>
  <si>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</si>
  <si>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</si>
  <si>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</si>
  <si>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</si>
  <si>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</si>
  <si>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</si>
  <si>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</si>
  <si>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</si>
  <si>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</si>
  <si>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</si>
  <si>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</si>
  <si>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</si>
  <si>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</si>
  <si>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</si>
  <si>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</si>
  <si>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</si>
  <si>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</si>
  <si>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</si>
  <si>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</si>
  <si>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</si>
  <si>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</si>
  <si>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</si>
  <si>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</si>
  <si>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</si>
  <si>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</si>
  <si>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</si>
  <si>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</si>
  <si>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</si>
  <si>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</si>
  <si>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</si>
  <si>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</si>
  <si>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</si>
  <si>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</si>
  <si>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</si>
  <si>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</si>
  <si>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</si>
  <si>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</si>
  <si>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</si>
  <si>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</si>
  <si>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</si>
  <si>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</si>
  <si>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</si>
  <si>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</si>
  <si>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</si>
  <si>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</si>
  <si>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</si>
  <si>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</si>
  <si>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</si>
  <si>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</si>
  <si>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</si>
  <si>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</si>
  <si>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</si>
  <si>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</si>
  <si>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</si>
  <si>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</si>
  <si>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</si>
  <si>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</si>
  <si>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</si>
  <si>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</si>
  <si>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</si>
  <si>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</si>
  <si>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</si>
  <si>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</si>
  <si>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</si>
  <si>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</si>
  <si>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</si>
  <si>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</si>
  <si>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</si>
  <si>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</si>
  <si>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</si>
  <si>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</si>
  <si>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</si>
  <si>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</si>
  <si>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</si>
  <si>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</si>
  <si>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</si>
  <si>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</si>
  <si>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</si>
  <si>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</si>
  <si>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</si>
  <si>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</si>
  <si>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</si>
  <si>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</si>
  <si>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</si>
  <si>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</si>
  <si>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</si>
  <si>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</si>
  <si>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</si>
  <si>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</si>
  <si>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</si>
  <si>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</si>
  <si>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</si>
  <si>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</si>
  <si>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</si>
  <si>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</si>
  <si>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</si>
  <si>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</si>
  <si>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</si>
  <si>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</si>
  <si>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</si>
  <si>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</si>
  <si>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</si>
  <si>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</si>
  <si>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</si>
  <si>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</si>
  <si>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</si>
  <si>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</si>
  <si>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</si>
  <si>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</si>
  <si>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</si>
  <si>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</si>
  <si>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</si>
  <si>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</si>
  <si>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</si>
  <si>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</si>
  <si>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</si>
  <si>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</si>
  <si>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</si>
  <si>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</si>
  <si>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</si>
  <si>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</si>
  <si>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</si>
  <si>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</si>
  <si>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</si>
  <si>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</si>
  <si>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</si>
  <si>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</si>
  <si>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</si>
  <si>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</si>
  <si>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</si>
  <si>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</si>
  <si>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</si>
  <si>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</si>
  <si>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</si>
  <si>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</si>
  <si>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</si>
  <si>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</si>
  <si>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</si>
  <si>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</si>
  <si>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</si>
  <si>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</si>
  <si>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</si>
  <si>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</si>
  <si>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</si>
  <si>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</si>
  <si>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</si>
  <si>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</si>
  <si>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</si>
  <si>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</si>
  <si>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</si>
  <si>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</si>
  <si>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</si>
  <si>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</si>
  <si>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</si>
  <si>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</si>
  <si>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</si>
  <si>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</si>
  <si>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</si>
  <si>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</si>
  <si>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</si>
  <si>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</si>
  <si>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</si>
  <si>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</si>
  <si>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</si>
  <si>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</si>
  <si>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</si>
  <si>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</si>
  <si>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</si>
  <si>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</si>
  <si>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</si>
  <si>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</si>
  <si>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</si>
  <si>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</si>
  <si>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</si>
  <si>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</si>
  <si>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</si>
  <si>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</si>
  <si>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</si>
  <si>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</si>
  <si>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</si>
  <si>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</si>
  <si>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</si>
  <si>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</si>
  <si>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</si>
  <si>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</si>
  <si>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</si>
  <si>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</si>
  <si>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</si>
  <si>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</si>
  <si>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</si>
  <si>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</si>
  <si>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</si>
  <si>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</si>
  <si>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</si>
  <si>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</si>
  <si>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</si>
  <si>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</si>
  <si>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</si>
  <si>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</si>
  <si>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</si>
  <si>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</si>
  <si>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</si>
  <si>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</si>
  <si>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</si>
  <si>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</si>
  <si>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</si>
  <si>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</si>
  <si>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</si>
  <si>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</si>
  <si>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</si>
  <si>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</si>
  <si>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</si>
  <si>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</si>
  <si>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</si>
  <si>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</si>
  <si>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</si>
  <si>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</si>
  <si>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</si>
  <si>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</si>
  <si>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</si>
  <si>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</si>
  <si>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</si>
  <si>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</si>
  <si>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</si>
  <si>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</si>
  <si>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</si>
  <si>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</si>
  <si>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</si>
  <si>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</si>
  <si>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</si>
  <si>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</si>
  <si>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</si>
  <si>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</si>
  <si>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</si>
  <si>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</si>
  <si>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</si>
  <si>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</si>
  <si>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</si>
  <si>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</si>
  <si>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</si>
  <si>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</si>
  <si>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</si>
  <si>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</si>
  <si>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</si>
  <si>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</si>
  <si>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</si>
  <si>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</si>
  <si>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</si>
  <si>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</si>
  <si>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</si>
  <si>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</si>
  <si>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</si>
  <si>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</si>
  <si>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</si>
  <si>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</si>
  <si>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</si>
  <si>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</si>
  <si>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</si>
  <si>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</si>
  <si>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</si>
  <si>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</si>
  <si>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</si>
  <si>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</si>
  <si>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</si>
  <si>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</si>
  <si>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</si>
  <si>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</si>
  <si>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</si>
  <si>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</si>
  <si>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</si>
  <si>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</si>
  <si>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</si>
  <si>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</si>
  <si>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</si>
  <si>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</si>
  <si>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</si>
  <si>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</si>
  <si>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</si>
  <si>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</si>
  <si>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</si>
  <si>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</si>
  <si>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</si>
  <si>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</si>
  <si>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</si>
  <si>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</si>
  <si>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</si>
  <si>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</si>
  <si>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</si>
  <si>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</si>
  <si>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</si>
  <si>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</si>
  <si>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</si>
  <si>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</si>
  <si>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</si>
  <si>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</si>
  <si>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</si>
  <si>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</si>
  <si>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</si>
  <si>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</si>
  <si>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</si>
  <si>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</si>
  <si>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</si>
  <si>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</si>
  <si>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</si>
  <si>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</si>
  <si>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</si>
  <si>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</si>
  <si>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</si>
  <si>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</si>
  <si>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</si>
  <si>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</si>
  <si>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</si>
  <si>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</si>
  <si>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</si>
  <si>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</si>
  <si>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</si>
  <si>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</si>
  <si>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</si>
  <si>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</si>
  <si>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</si>
  <si>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</si>
  <si>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</si>
  <si>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</si>
  <si>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</si>
  <si>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</si>
  <si>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</si>
  <si>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</si>
  <si>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</si>
  <si>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</si>
  <si>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</si>
  <si>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</si>
  <si>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</si>
  <si>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</si>
  <si>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</si>
  <si>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</si>
  <si>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</si>
  <si>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</si>
  <si>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</si>
  <si>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</si>
  <si>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</si>
  <si>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</si>
  <si>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</si>
  <si>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</si>
  <si>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</si>
  <si>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</si>
  <si>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</si>
  <si>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</si>
  <si>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</si>
  <si>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</si>
  <si>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</si>
  <si>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</si>
  <si>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</si>
  <si>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</si>
  <si>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</si>
  <si>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</si>
  <si>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</si>
  <si>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</si>
  <si>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</si>
  <si>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</si>
  <si>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</si>
  <si>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</si>
  <si>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</si>
  <si>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</si>
  <si>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</si>
  <si>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</si>
  <si>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</si>
  <si>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</si>
  <si>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</si>
  <si>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</si>
  <si>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</si>
  <si>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</si>
  <si>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</si>
  <si>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</si>
  <si>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</si>
  <si>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</si>
  <si>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</si>
  <si>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</si>
  <si>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</si>
  <si>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</si>
  <si>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</si>
  <si>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</si>
  <si>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</si>
  <si>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</si>
  <si>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</si>
  <si>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</si>
  <si>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</si>
  <si>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</si>
  <si>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</si>
  <si>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</si>
  <si>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</si>
  <si>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</si>
  <si>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</si>
  <si>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</si>
  <si>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</si>
  <si>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</si>
  <si>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</si>
  <si>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</si>
  <si>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</si>
  <si>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</si>
  <si>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</si>
  <si>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</si>
  <si>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</si>
  <si>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</si>
  <si>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</si>
  <si>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</si>
  <si>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</si>
  <si>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</si>
  <si>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</si>
  <si>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</si>
  <si>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</si>
  <si>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</si>
  <si>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</si>
  <si>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</si>
  <si>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</si>
  <si>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</si>
  <si>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</si>
  <si>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</si>
  <si>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</si>
  <si>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</si>
  <si>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</si>
  <si>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</si>
  <si>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</si>
  <si>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</si>
  <si>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</si>
  <si>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</si>
  <si>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</si>
  <si>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</si>
  <si>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</si>
  <si>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</si>
  <si>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</si>
  <si>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</si>
  <si>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</si>
  <si>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</si>
  <si>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</si>
  <si>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</si>
  <si>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</si>
  <si>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</si>
  <si>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</si>
  <si>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</si>
  <si>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</si>
  <si>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</si>
  <si>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</si>
  <si>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</si>
  <si>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</si>
  <si>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</si>
  <si>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</si>
  <si>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</si>
  <si>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</si>
  <si>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</si>
  <si>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</si>
  <si>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</si>
  <si>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</si>
  <si>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</si>
  <si>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</si>
  <si>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</si>
  <si>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</si>
  <si>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</si>
  <si>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</si>
  <si>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</si>
  <si>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</si>
  <si>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</si>
  <si>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</si>
  <si>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</si>
  <si>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</si>
  <si>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</si>
  <si>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</si>
  <si>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</si>
  <si>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</si>
  <si>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</si>
  <si>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</si>
  <si>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</si>
  <si>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</si>
  <si>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</si>
  <si>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</si>
  <si>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</si>
  <si>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</si>
  <si>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</si>
  <si>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</si>
  <si>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</si>
  <si>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</si>
  <si>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</si>
  <si>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</si>
  <si>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</si>
  <si>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</si>
  <si>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</si>
  <si>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</si>
  <si>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</si>
  <si>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</si>
  <si>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</si>
  <si>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</si>
  <si>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</si>
  <si>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</si>
  <si>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</si>
  <si>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</si>
  <si>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</si>
  <si>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</si>
  <si>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</si>
  <si>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</si>
  <si>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</si>
  <si>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</si>
  <si>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</si>
  <si>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</si>
  <si>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</si>
  <si>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</si>
  <si>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</si>
  <si>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</si>
  <si>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</si>
  <si>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</si>
  <si>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</si>
  <si>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</si>
  <si>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</si>
  <si>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</si>
  <si>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</si>
  <si>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</si>
  <si>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</si>
  <si>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</si>
  <si>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</si>
  <si>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</si>
  <si>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</si>
  <si>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</si>
  <si>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</si>
  <si>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</si>
  <si>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</si>
  <si>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</si>
  <si>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</si>
  <si>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</si>
  <si>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</si>
  <si>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</si>
  <si>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</si>
  <si>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</si>
  <si>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</si>
  <si>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</si>
  <si>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</si>
  <si>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</si>
  <si>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</si>
  <si>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</si>
  <si>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</si>
  <si>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</si>
  <si>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</si>
  <si>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</si>
  <si>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</si>
  <si>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</si>
  <si>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</si>
  <si>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</si>
  <si>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</si>
  <si>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</si>
  <si>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</si>
  <si>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</si>
  <si>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</si>
  <si>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</si>
  <si>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</si>
  <si>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</si>
  <si>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</si>
  <si>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</si>
  <si>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</si>
  <si>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</si>
  <si>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</si>
  <si>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</si>
  <si>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</si>
  <si>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</si>
  <si>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</si>
  <si>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</si>
  <si>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</si>
  <si>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</si>
  <si>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</si>
  <si>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</si>
  <si>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</si>
  <si>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</si>
  <si>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</si>
  <si>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</si>
  <si>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</si>
  <si>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</si>
  <si>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</si>
  <si>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</si>
  <si>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</si>
  <si>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</si>
  <si>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</si>
  <si>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</si>
  <si>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</si>
  <si>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</si>
  <si>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</si>
  <si>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</si>
  <si>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</si>
  <si>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</si>
  <si>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</si>
  <si>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</si>
  <si>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</si>
  <si>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</si>
  <si>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</si>
  <si>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</si>
  <si>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</si>
  <si>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</si>
  <si>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</si>
  <si>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</si>
  <si>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</si>
  <si>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</si>
  <si>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</si>
  <si>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</si>
  <si>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</si>
  <si>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</si>
  <si>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</si>
  <si>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</si>
  <si>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</si>
  <si>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</si>
  <si>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</si>
  <si>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</si>
  <si>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</si>
  <si>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</si>
  <si>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</si>
  <si>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</si>
  <si>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</si>
  <si>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</si>
  <si>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</si>
  <si>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</si>
  <si>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</si>
  <si>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</si>
  <si>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</si>
  <si>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</si>
  <si>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</si>
  <si>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</si>
  <si>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</si>
  <si>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</si>
  <si>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</si>
  <si>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</si>
  <si>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</si>
  <si>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</si>
  <si>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</si>
  <si>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</si>
  <si>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</si>
  <si>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</si>
  <si>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</si>
  <si>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</si>
  <si>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</si>
  <si>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</si>
  <si>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</si>
  <si>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</si>
  <si>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</si>
  <si>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</si>
  <si>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</si>
  <si>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</si>
  <si>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</si>
  <si>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</si>
  <si>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</si>
  <si>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</si>
  <si>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</si>
  <si>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</si>
  <si>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</si>
  <si>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</si>
  <si>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</si>
  <si>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</si>
  <si>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</si>
  <si>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</si>
  <si>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</si>
  <si>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</si>
  <si>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</si>
  <si>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</si>
  <si>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</si>
  <si>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</si>
  <si>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</si>
  <si>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</si>
  <si>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</si>
  <si>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</si>
  <si>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</si>
  <si>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</si>
  <si>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</si>
  <si>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</si>
  <si>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</si>
  <si>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</si>
  <si>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</si>
  <si>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</si>
  <si>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</si>
  <si>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</si>
  <si>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</si>
  <si>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</si>
  <si>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</si>
  <si>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</si>
  <si>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</si>
  <si>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</si>
  <si>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</si>
  <si>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</si>
  <si>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</si>
  <si>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</si>
  <si>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</si>
  <si>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</si>
  <si>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</si>
  <si>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</si>
  <si>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</si>
  <si>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</si>
  <si>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</si>
  <si>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</si>
  <si>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</si>
  <si>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</si>
  <si>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</si>
  <si>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</si>
  <si>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</si>
  <si>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</si>
  <si>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</si>
  <si>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</si>
  <si>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</si>
  <si>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</si>
  <si>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</si>
  <si>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</si>
  <si>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</si>
  <si>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</si>
  <si>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</si>
  <si>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</si>
  <si>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</si>
  <si>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</si>
  <si>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</si>
  <si>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</si>
  <si>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</si>
  <si>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</si>
  <si>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</si>
  <si>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</si>
  <si>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</si>
  <si>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</si>
  <si>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</si>
  <si>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</si>
  <si>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</si>
  <si>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</si>
  <si>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</si>
  <si>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</si>
  <si>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</si>
  <si>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</si>
  <si>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</si>
  <si>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</si>
  <si>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</si>
  <si>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</si>
  <si>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</si>
  <si>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</si>
  <si>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</si>
  <si>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</si>
  <si>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</si>
  <si>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</si>
  <si>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</si>
  <si>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</si>
  <si>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</si>
  <si>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</si>
  <si>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</si>
  <si>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</si>
  <si>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</si>
  <si>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</si>
  <si>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</si>
  <si>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</si>
  <si>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</si>
  <si>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</si>
  <si>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</si>
  <si>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</si>
  <si>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</si>
  <si>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</si>
  <si>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</si>
  <si>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</si>
  <si>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</si>
  <si>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</si>
  <si>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</si>
  <si>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</si>
  <si>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</si>
  <si>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</si>
  <si>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</si>
  <si>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</si>
  <si>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</si>
  <si>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</si>
  <si>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</si>
  <si>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</si>
  <si>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</si>
  <si>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</si>
  <si>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</si>
  <si>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</si>
  <si>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</si>
  <si>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</si>
  <si>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</si>
  <si>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</si>
  <si>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</si>
  <si>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</si>
  <si>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</si>
  <si>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</si>
  <si>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</si>
  <si>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</si>
  <si>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</si>
  <si>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</si>
  <si>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</si>
  <si>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</si>
  <si>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</si>
  <si>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</si>
  <si>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</si>
  <si>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</si>
  <si>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</si>
  <si>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</si>
  <si>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</si>
  <si>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</si>
  <si>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</si>
  <si>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</si>
  <si>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</si>
  <si>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</si>
  <si>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</si>
  <si>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</si>
  <si>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</si>
  <si>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</si>
  <si>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</si>
  <si>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</si>
  <si>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</si>
  <si>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</si>
  <si>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</si>
  <si>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</si>
  <si>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</si>
  <si>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</si>
  <si>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</si>
  <si>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</si>
  <si>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</si>
  <si>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</si>
  <si>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</si>
  <si>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</si>
  <si>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</si>
  <si>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</si>
  <si>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</si>
  <si>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</si>
  <si>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</si>
  <si>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</si>
  <si>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</si>
  <si>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</si>
  <si>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</si>
  <si>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</si>
  <si>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</si>
  <si>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</si>
  <si>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</si>
  <si>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</si>
  <si>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</si>
  <si>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</si>
  <si>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</si>
  <si>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</si>
  <si>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</si>
  <si>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</si>
  <si>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</si>
  <si>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</si>
  <si>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</si>
  <si>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</si>
  <si>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</si>
  <si>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</si>
  <si>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</si>
  <si>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</si>
  <si>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</si>
  <si>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</si>
  <si>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</si>
  <si>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</si>
  <si>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</si>
  <si>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</si>
  <si>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</si>
  <si>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</si>
  <si>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</si>
  <si>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</si>
  <si>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</si>
  <si>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</si>
  <si>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</si>
  <si>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</si>
  <si>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</si>
  <si>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</si>
  <si>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</si>
  <si>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</si>
  <si>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</si>
  <si>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</si>
  <si>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</si>
  <si>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</si>
  <si>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</si>
  <si>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</si>
  <si>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</si>
  <si>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</si>
  <si>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</si>
  <si>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</si>
  <si>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</si>
  <si>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</si>
  <si>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</si>
  <si>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</si>
  <si>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</si>
  <si>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</si>
  <si>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</si>
  <si>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</si>
  <si>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</si>
  <si>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</si>
  <si>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</si>
  <si>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</si>
  <si>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</si>
  <si>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</si>
  <si>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</si>
  <si>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</si>
  <si>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</si>
  <si>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</si>
  <si>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</si>
  <si>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</si>
  <si>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</si>
  <si>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</si>
  <si>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</si>
  <si>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</si>
  <si>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</si>
  <si>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</si>
  <si>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</si>
  <si>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</si>
  <si>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</si>
  <si>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</si>
  <si>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</si>
  <si>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</si>
  <si>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</si>
  <si>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</si>
  <si>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</si>
  <si>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</si>
  <si>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</si>
  <si>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</si>
  <si>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</si>
  <si>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</si>
  <si>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</si>
  <si>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</si>
  <si>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</si>
  <si>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</si>
  <si>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</si>
  <si>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</si>
  <si>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</si>
  <si>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</si>
  <si>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</si>
  <si>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</si>
  <si>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</si>
  <si>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</si>
  <si>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</si>
  <si>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</si>
  <si>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</si>
  <si>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</si>
  <si>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</si>
  <si>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</si>
  <si>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</si>
  <si>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</si>
  <si>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</si>
  <si>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</si>
  <si>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</si>
  <si>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</si>
  <si>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</si>
  <si>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</si>
  <si>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</si>
  <si>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</si>
  <si>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</si>
  <si>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</si>
  <si>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</si>
  <si>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</si>
  <si>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</si>
  <si>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</si>
  <si>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</si>
  <si>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</si>
  <si>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</si>
  <si>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</si>
  <si>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</si>
  <si>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</si>
  <si>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</si>
  <si>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</si>
  <si>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</si>
  <si>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</si>
  <si>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</si>
  <si>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</si>
  <si>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</si>
  <si>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</si>
  <si>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</si>
  <si>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</si>
  <si>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</si>
  <si>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</si>
  <si>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</si>
  <si>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</si>
  <si>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</si>
  <si>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</si>
  <si>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</si>
  <si>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</si>
  <si>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</si>
  <si>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</si>
  <si>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</si>
  <si>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</si>
  <si>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</si>
  <si>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</si>
  <si>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</si>
  <si>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</si>
  <si>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</si>
  <si>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</si>
  <si>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</si>
  <si>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</si>
  <si>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</si>
  <si>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</si>
  <si>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</si>
  <si>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</si>
  <si>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</si>
  <si>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</si>
  <si>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</si>
  <si>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</si>
  <si>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</si>
  <si>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</si>
  <si>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</si>
  <si>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</si>
  <si>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</si>
  <si>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</si>
  <si>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</si>
  <si>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</si>
  <si>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</si>
  <si>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</si>
  <si>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</si>
  <si>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</si>
  <si>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</si>
  <si>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</si>
  <si>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</si>
  <si>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</si>
  <si>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</si>
  <si>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</si>
  <si>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</si>
  <si>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</si>
  <si>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</si>
  <si>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</si>
  <si>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</si>
  <si>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</si>
  <si>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</si>
  <si>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</si>
  <si>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</si>
  <si>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</si>
  <si>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</si>
  <si>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</si>
  <si>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</si>
  <si>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</si>
  <si>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</si>
  <si>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</si>
  <si>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</si>
  <si>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</si>
  <si>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</si>
  <si>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</si>
  <si>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</si>
  <si>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</si>
  <si>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</si>
  <si>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</si>
  <si>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</si>
  <si>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</si>
  <si>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</si>
  <si>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</si>
  <si>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</si>
  <si>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</si>
  <si>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</si>
  <si>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</si>
  <si>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</si>
  <si>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</si>
  <si>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</si>
  <si>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</si>
  <si>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</si>
  <si>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</si>
  <si>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</si>
  <si>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</si>
  <si>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</si>
  <si>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</si>
  <si>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</si>
  <si>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</si>
  <si>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</si>
  <si>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</si>
  <si>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</si>
  <si>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</si>
  <si>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</si>
  <si>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</si>
  <si>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</si>
  <si>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</si>
  <si>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</si>
  <si>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</si>
  <si>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</si>
  <si>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</si>
  <si>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</si>
  <si>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</si>
  <si>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</si>
  <si>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</si>
  <si>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</si>
  <si>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</si>
  <si>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</si>
  <si>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</si>
  <si>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</si>
  <si>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</si>
  <si>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</si>
  <si>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</si>
  <si>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</si>
  <si>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</si>
  <si>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</si>
  <si>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</si>
  <si>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</si>
  <si>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</si>
  <si>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</si>
  <si>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</si>
  <si>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</si>
  <si>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</si>
  <si>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</si>
  <si>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</si>
  <si>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</si>
  <si>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</si>
  <si>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</si>
  <si>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</si>
  <si>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</si>
  <si>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</si>
  <si>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</si>
  <si>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</si>
  <si>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</si>
  <si>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</si>
  <si>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</si>
  <si>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</si>
  <si>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</si>
  <si>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</si>
  <si>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</si>
  <si>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</si>
  <si>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</si>
  <si>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</si>
  <si>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</si>
  <si>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</si>
  <si>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</si>
  <si>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</si>
  <si>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</si>
  <si>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</si>
  <si>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</si>
  <si>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</si>
  <si>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</si>
  <si>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</si>
  <si>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</si>
  <si>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</si>
  <si>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</si>
  <si>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</si>
  <si>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</si>
  <si>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</si>
  <si>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</si>
  <si>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</si>
  <si>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</si>
  <si>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</si>
  <si>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</si>
  <si>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</si>
  <si>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</si>
  <si>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</si>
  <si>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</si>
  <si>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</si>
  <si>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</si>
  <si>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</si>
  <si>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</si>
  <si>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</si>
  <si>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</si>
  <si>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</si>
  <si>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</si>
  <si>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</si>
  <si>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</si>
  <si>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</si>
  <si>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</si>
  <si>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</si>
  <si>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</si>
  <si>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</si>
  <si>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</si>
  <si>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</si>
  <si>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</si>
  <si>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</si>
  <si>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</si>
  <si>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</si>
  <si>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</si>
  <si>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</si>
  <si>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</si>
  <si>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</si>
  <si>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</si>
  <si>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</si>
  <si>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</si>
  <si>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</si>
  <si>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</si>
  <si>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</si>
  <si>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</si>
  <si>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</si>
  <si>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</si>
  <si>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</si>
  <si>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</si>
  <si>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</si>
  <si>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</si>
  <si>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</si>
  <si>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</si>
  <si>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</si>
  <si>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</si>
  <si>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</si>
  <si>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</si>
  <si>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</si>
  <si>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</si>
  <si>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</si>
  <si>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</si>
  <si>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</si>
  <si>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</si>
  <si>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</si>
  <si>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</si>
  <si>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</si>
  <si>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</si>
  <si>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</si>
  <si>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</si>
  <si>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</si>
  <si>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</si>
  <si>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</si>
  <si>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</si>
  <si>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</si>
  <si>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</si>
  <si>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</si>
  <si>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</si>
  <si>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</si>
  <si>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</si>
  <si>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</si>
  <si>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</si>
  <si>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</si>
  <si>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</si>
  <si>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</si>
  <si>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</si>
  <si>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</si>
  <si>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</si>
  <si>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</si>
  <si>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</si>
  <si>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</si>
  <si>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</si>
  <si>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</si>
  <si>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</si>
  <si>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</si>
  <si>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</si>
  <si>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</si>
  <si>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</si>
  <si>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</si>
  <si>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</si>
  <si>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</si>
  <si>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</si>
  <si>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</si>
  <si>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</si>
  <si>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</si>
  <si>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</si>
  <si>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</si>
  <si>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</si>
  <si>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</si>
  <si>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</si>
  <si>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</si>
  <si>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</si>
  <si>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</si>
  <si>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</si>
  <si>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</si>
  <si>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</si>
  <si>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</si>
  <si>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</si>
  <si>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</si>
  <si>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</si>
  <si>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</si>
  <si>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</si>
  <si>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</si>
  <si>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</si>
  <si>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</si>
  <si>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</si>
  <si>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</si>
  <si>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</si>
  <si>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</si>
  <si>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</si>
  <si>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</si>
  <si>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</si>
  <si>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</si>
  <si>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</si>
  <si>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</si>
  <si>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</si>
  <si>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</si>
  <si>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</si>
  <si>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</si>
  <si>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</si>
  <si>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</si>
  <si>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</si>
  <si>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</si>
  <si>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</si>
  <si>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</si>
  <si>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</si>
  <si>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</si>
  <si>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</si>
  <si>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</si>
  <si>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</si>
  <si>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</si>
  <si>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</si>
  <si>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</si>
  <si>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</si>
  <si>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</si>
  <si>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</si>
  <si>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</si>
  <si>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</si>
  <si>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</si>
  <si>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</si>
  <si>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</si>
  <si>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</si>
  <si>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</si>
  <si>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</si>
  <si>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</si>
  <si>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</si>
  <si>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</si>
  <si>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</si>
  <si>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</si>
  <si>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</si>
  <si>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</si>
  <si>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</si>
  <si>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</si>
  <si>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</si>
  <si>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</si>
  <si>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</si>
  <si>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</si>
  <si>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</si>
  <si>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</si>
  <si>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</si>
  <si>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</si>
  <si>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</si>
  <si>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</si>
  <si>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</si>
  <si>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</si>
  <si>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</si>
  <si>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</si>
  <si>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</si>
  <si>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</si>
  <si>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</si>
  <si>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</si>
  <si>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</si>
  <si>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</si>
  <si>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</si>
  <si>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</si>
  <si>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</si>
  <si>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</si>
  <si>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</si>
  <si>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</si>
  <si>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</si>
  <si>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</si>
  <si>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</si>
  <si>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</si>
  <si>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</si>
  <si>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</si>
  <si>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</si>
  <si>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</si>
  <si>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</si>
  <si>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</si>
  <si>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</si>
  <si>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</si>
  <si>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</si>
  <si>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</si>
  <si>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</si>
  <si>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</si>
  <si>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</si>
  <si>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</si>
  <si>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</si>
  <si>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</si>
  <si>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</si>
  <si>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</si>
  <si>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</si>
  <si>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</si>
  <si>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</si>
  <si>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</si>
  <si>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</si>
  <si>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</si>
  <si>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</si>
  <si>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</si>
  <si>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</si>
  <si>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</si>
  <si>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</si>
  <si>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</si>
  <si>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</si>
  <si>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</si>
  <si>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</si>
  <si>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</si>
  <si>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</si>
  <si>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</si>
  <si>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</si>
  <si>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</si>
  <si>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</si>
  <si>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</si>
  <si>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</si>
  <si>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</si>
  <si>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</si>
  <si>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</si>
  <si>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</si>
  <si>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</si>
  <si>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</si>
  <si>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</si>
  <si>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</si>
  <si>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</si>
  <si>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</si>
  <si>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</si>
  <si>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</si>
  <si>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</si>
  <si>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</si>
  <si>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</si>
  <si>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</si>
  <si>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</si>
  <si>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</si>
  <si>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</si>
  <si>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</si>
  <si>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</si>
  <si>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</si>
  <si>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</si>
  <si>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</si>
  <si>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</si>
  <si>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</si>
  <si>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</si>
  <si>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</si>
  <si>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</si>
  <si>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</si>
  <si>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</si>
  <si>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</si>
  <si>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</si>
  <si>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</si>
  <si>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</si>
  <si>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</si>
  <si>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</si>
  <si>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</si>
  <si>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</si>
  <si>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</si>
  <si>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</si>
  <si>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</si>
  <si>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</si>
  <si>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</si>
  <si>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</si>
  <si>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</si>
  <si>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</si>
  <si>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</si>
  <si>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</si>
  <si>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</si>
  <si>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</si>
  <si>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</si>
  <si>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</si>
  <si>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</si>
  <si>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</si>
  <si>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</si>
  <si>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</si>
  <si>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</si>
  <si>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</si>
  <si>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</si>
  <si>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</si>
  <si>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</si>
  <si>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</si>
  <si>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</si>
  <si>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</si>
  <si>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</si>
  <si>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</si>
  <si>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</si>
  <si>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</si>
  <si>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</si>
  <si>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</si>
  <si>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</si>
  <si>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</si>
  <si>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</si>
  <si>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</si>
  <si>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</si>
  <si>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</si>
  <si>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</si>
  <si>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</si>
  <si>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</si>
  <si>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</si>
  <si>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</si>
  <si>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</si>
  <si>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</si>
  <si>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</si>
  <si>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</si>
  <si>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</si>
  <si>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</si>
  <si>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</si>
  <si>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</si>
  <si>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</si>
  <si>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</si>
  <si>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</si>
  <si>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</si>
  <si>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</si>
  <si>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</si>
  <si>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</si>
  <si>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</si>
  <si>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</si>
  <si>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</si>
  <si>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</si>
  <si>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</si>
  <si>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</si>
  <si>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</si>
  <si>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</si>
  <si>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</si>
  <si>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</si>
  <si>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</si>
  <si>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</si>
  <si>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</si>
  <si>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</si>
  <si>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</si>
  <si>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</si>
  <si>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</si>
  <si>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</si>
  <si>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</si>
  <si>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</si>
  <si>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</si>
  <si>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</si>
  <si>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</si>
  <si>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</si>
  <si>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</si>
  <si>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</si>
  <si>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</si>
  <si>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</si>
  <si>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</si>
  <si>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</si>
  <si>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</si>
  <si>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</si>
  <si>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</si>
  <si>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</si>
  <si>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</si>
  <si>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</si>
  <si>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</si>
  <si>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</si>
  <si>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</si>
  <si>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</si>
  <si>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</si>
  <si>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</si>
  <si>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</si>
  <si>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</si>
  <si>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</si>
  <si>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</si>
  <si>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</si>
  <si>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</si>
  <si>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</si>
  <si>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</si>
  <si>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</si>
  <si>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</si>
  <si>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</si>
  <si>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</si>
  <si>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</si>
  <si>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</si>
  <si>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</si>
  <si>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</si>
  <si>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</si>
  <si>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</si>
  <si>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</si>
  <si>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</si>
  <si>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</si>
  <si>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</si>
  <si>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</si>
  <si>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</si>
  <si>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</si>
  <si>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</si>
  <si>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</si>
  <si>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</si>
  <si>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</si>
  <si>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</si>
  <si>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</si>
  <si>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</si>
  <si>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</si>
  <si>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</si>
  <si>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</si>
  <si>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</si>
  <si>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</si>
  <si>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</si>
  <si>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</si>
  <si>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</si>
  <si>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</si>
  <si>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</si>
  <si>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</si>
  <si>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</si>
  <si>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</si>
  <si>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</si>
  <si>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</si>
  <si>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</si>
  <si>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</si>
  <si>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</si>
  <si>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</si>
  <si>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</si>
  <si>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</si>
  <si>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</si>
  <si>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</si>
  <si>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</si>
  <si>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</si>
  <si>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</si>
  <si>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</si>
  <si>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</si>
  <si>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</si>
  <si>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</si>
  <si>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</si>
  <si>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</si>
  <si>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</si>
  <si>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</si>
  <si>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</si>
  <si>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</si>
  <si>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</si>
  <si>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</si>
  <si>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</si>
  <si>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</si>
  <si>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</si>
  <si>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</si>
  <si>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</si>
  <si>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</si>
  <si>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</si>
  <si>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</si>
  <si>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</si>
  <si>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</si>
  <si>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</si>
  <si>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</si>
  <si>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</si>
  <si>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</si>
  <si>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</si>
  <si>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</si>
  <si>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</si>
  <si>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</si>
  <si>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</si>
  <si>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</si>
  <si>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</si>
  <si>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</si>
  <si>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</si>
  <si>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</si>
  <si>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</si>
  <si>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</si>
  <si>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</si>
  <si>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</si>
  <si>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</si>
  <si>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</si>
  <si>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</si>
  <si>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</si>
  <si>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</si>
  <si>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</si>
  <si>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</si>
  <si>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</si>
  <si>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</si>
  <si>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</si>
  <si>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</si>
  <si>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</si>
  <si>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</si>
  <si>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</si>
  <si>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</si>
  <si>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</si>
  <si>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</si>
  <si>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</si>
  <si>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</si>
  <si>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</si>
  <si>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</si>
  <si>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</si>
  <si>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</si>
  <si>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</si>
  <si>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</si>
  <si>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</si>
  <si>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</si>
  <si>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</si>
  <si>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</si>
  <si>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</si>
  <si>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</si>
  <si>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</si>
  <si>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</si>
  <si>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</si>
  <si>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</si>
  <si>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</si>
  <si>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</si>
  <si>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</si>
  <si>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</si>
  <si>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</si>
  <si>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</si>
  <si>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</si>
  <si>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</si>
  <si>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</si>
  <si>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</si>
  <si>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</si>
  <si>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</si>
  <si>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</si>
  <si>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</si>
  <si>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</si>
  <si>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</si>
  <si>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</si>
  <si>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</si>
  <si>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</si>
  <si>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</si>
  <si>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</si>
  <si>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</si>
  <si>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</si>
  <si>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</si>
  <si>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</si>
  <si>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</si>
  <si>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</si>
  <si>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</si>
  <si>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</si>
  <si>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</si>
  <si>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</si>
  <si>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</si>
  <si>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</si>
  <si>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</si>
  <si>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</si>
  <si>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</si>
  <si>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</si>
  <si>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</si>
  <si>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</si>
  <si>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</si>
  <si>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</si>
  <si>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</si>
  <si>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</si>
  <si>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</si>
  <si>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</si>
  <si>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</si>
  <si>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</si>
  <si>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</si>
  <si>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</si>
  <si>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</si>
  <si>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</si>
  <si>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</si>
  <si>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</si>
  <si>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</si>
  <si>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</si>
  <si>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</si>
  <si>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</si>
  <si>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</si>
  <si>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</si>
  <si>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</si>
  <si>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</si>
  <si>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</si>
  <si>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</si>
  <si>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</si>
  <si>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</si>
  <si>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</si>
  <si>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</si>
  <si>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</si>
  <si>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</si>
  <si>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</si>
  <si>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</si>
  <si>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</si>
  <si>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</si>
  <si>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</si>
  <si>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</si>
  <si>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</si>
  <si>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</si>
  <si>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</si>
  <si>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</si>
  <si>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</si>
  <si>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</si>
  <si>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</si>
  <si>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</si>
  <si>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</si>
  <si>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</si>
  <si>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</si>
  <si>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</si>
  <si>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</si>
  <si>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</si>
  <si>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</si>
  <si>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</si>
  <si>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</si>
  <si>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</si>
  <si>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</si>
  <si>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</si>
  <si>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</si>
  <si>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</si>
  <si>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</si>
  <si>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</si>
  <si>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</si>
  <si>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</si>
  <si>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</si>
  <si>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</si>
  <si>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</si>
  <si>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</si>
  <si>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</si>
  <si>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</si>
  <si>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</si>
  <si>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</si>
  <si>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</si>
  <si>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</si>
  <si>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</si>
  <si>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</si>
  <si>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</si>
  <si>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</si>
  <si>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</si>
  <si>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</si>
  <si>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</si>
  <si>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</si>
  <si>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</si>
  <si>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</si>
  <si>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</si>
  <si>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</si>
  <si>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</si>
  <si>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</si>
  <si>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</si>
  <si>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</si>
  <si>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</si>
  <si>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</si>
  <si>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</si>
  <si>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</si>
  <si>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</si>
  <si>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</si>
  <si>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</si>
  <si>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</si>
  <si>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</si>
  <si>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</si>
  <si>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</si>
  <si>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</si>
  <si>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</si>
  <si>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</si>
  <si>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</si>
  <si>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</si>
  <si>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</si>
  <si>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</si>
  <si>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</si>
  <si>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</si>
  <si>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</si>
  <si>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</si>
  <si>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</si>
  <si>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</si>
  <si>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</si>
  <si>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</si>
  <si>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</si>
  <si>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</si>
  <si>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</si>
  <si>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</si>
  <si>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</si>
  <si>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</si>
  <si>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</si>
  <si>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</si>
  <si>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</si>
  <si>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</si>
  <si>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</si>
  <si>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</si>
  <si>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</si>
  <si>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</si>
  <si>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</si>
  <si>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</si>
  <si>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</si>
  <si>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</si>
  <si>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</si>
  <si>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</si>
  <si>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</si>
  <si>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</si>
  <si>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</si>
  <si>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</si>
  <si>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</si>
  <si>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</si>
  <si>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</si>
  <si>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</si>
  <si>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</si>
  <si>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</si>
  <si>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</si>
  <si>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</si>
  <si>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</si>
  <si>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</si>
  <si>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</si>
  <si>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</si>
  <si>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</si>
  <si>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</si>
  <si>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</si>
  <si>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</si>
  <si>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</si>
  <si>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</si>
  <si>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</si>
  <si>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</si>
  <si>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</si>
  <si>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</si>
  <si>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</si>
  <si>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</si>
  <si>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</si>
  <si>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</si>
  <si>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</si>
  <si>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</si>
  <si>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</si>
  <si>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</si>
  <si>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</si>
  <si>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</si>
  <si>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</si>
  <si>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</si>
  <si>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</si>
  <si>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</si>
  <si>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</si>
  <si>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</si>
  <si>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</si>
  <si>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</si>
  <si>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</si>
  <si>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</si>
  <si>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</si>
  <si>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</si>
  <si>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</si>
  <si>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</si>
  <si>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</si>
  <si>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</si>
  <si>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</si>
  <si>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</si>
  <si>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</si>
  <si>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</si>
  <si>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</si>
  <si>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</si>
  <si>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</si>
  <si>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</si>
  <si>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</si>
  <si>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</si>
  <si>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</si>
  <si>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</si>
  <si>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</si>
  <si>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</si>
  <si>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</si>
  <si>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</si>
  <si>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</si>
  <si>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</si>
  <si>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</si>
  <si>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</si>
  <si>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</si>
  <si>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</si>
  <si>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</si>
  <si>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</si>
  <si>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</si>
  <si>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</si>
  <si>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</si>
  <si>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</si>
  <si>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</si>
  <si>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</si>
  <si>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</si>
  <si>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</si>
  <si>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</si>
  <si>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</si>
  <si>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</si>
  <si>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</si>
  <si>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</si>
  <si>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</si>
  <si>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</si>
  <si>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</si>
  <si>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</si>
  <si>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</si>
  <si>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</si>
  <si>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</si>
  <si>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</si>
  <si>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</si>
  <si>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</si>
  <si>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</si>
  <si>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</si>
  <si>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</si>
  <si>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</si>
  <si>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</si>
  <si>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</si>
  <si>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</si>
  <si>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</si>
  <si>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</si>
  <si>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</si>
  <si>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</si>
  <si>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</si>
  <si>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</si>
  <si>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</si>
  <si>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</si>
  <si>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</si>
  <si>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</si>
  <si>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</si>
  <si>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</si>
  <si>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</si>
  <si>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</si>
  <si>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</si>
  <si>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</si>
  <si>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</si>
  <si>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</si>
  <si>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</si>
  <si>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</si>
  <si>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</si>
  <si>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</si>
  <si>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</si>
  <si>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</si>
  <si>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</si>
  <si>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</si>
  <si>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</si>
  <si>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</si>
  <si>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</si>
  <si>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</si>
  <si>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</si>
  <si>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</si>
  <si>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</si>
  <si>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</si>
  <si>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</si>
  <si>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</si>
  <si>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</si>
  <si>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</si>
  <si>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</si>
  <si>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</si>
  <si>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</si>
  <si>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</si>
  <si>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</si>
  <si>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</si>
  <si>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</si>
  <si>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</si>
  <si>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</si>
  <si>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</si>
  <si>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</si>
  <si>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</si>
  <si>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</si>
  <si>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</si>
  <si>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</si>
  <si>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</si>
  <si>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</si>
  <si>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</si>
  <si>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</si>
  <si>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</si>
  <si>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</si>
  <si>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</si>
  <si>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</si>
  <si>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</si>
  <si>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</si>
  <si>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</si>
  <si>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</si>
  <si>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</si>
  <si>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</si>
  <si>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</si>
  <si>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</si>
  <si>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</si>
  <si>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</si>
  <si>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</si>
  <si>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</si>
  <si>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</si>
  <si>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</si>
  <si>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</si>
  <si>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</si>
  <si>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</si>
  <si>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</si>
  <si>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</si>
  <si>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</si>
  <si>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</si>
  <si>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</si>
  <si>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</si>
  <si>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</si>
  <si>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</si>
  <si>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</si>
  <si>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</si>
  <si>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</si>
  <si>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</si>
  <si>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</si>
  <si>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</si>
  <si>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</si>
  <si>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</si>
  <si>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</si>
  <si>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</si>
  <si>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</si>
  <si>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</si>
  <si>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</si>
  <si>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</si>
  <si>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</si>
  <si>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</si>
  <si>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</si>
  <si>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</si>
  <si>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</si>
  <si>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</si>
  <si>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</si>
  <si>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</si>
  <si>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</si>
  <si>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</si>
  <si>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</si>
  <si>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</si>
  <si>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</si>
  <si>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</si>
  <si>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</si>
  <si>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</si>
  <si>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</si>
  <si>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</si>
  <si>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</si>
  <si>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</si>
  <si>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</si>
  <si>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</si>
  <si>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</si>
  <si>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</si>
  <si>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</si>
  <si>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</si>
  <si>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</si>
  <si>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</si>
  <si>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</si>
  <si>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</si>
  <si>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</si>
  <si>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</si>
  <si>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</si>
  <si>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</si>
  <si>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</si>
  <si>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</si>
  <si>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</si>
  <si>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</si>
  <si>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</si>
  <si>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</si>
  <si>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</si>
  <si>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</si>
  <si>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</si>
  <si>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</si>
  <si>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</si>
  <si>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</si>
  <si>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</si>
  <si>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</si>
  <si>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</si>
  <si>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</si>
  <si>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</si>
  <si>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</si>
  <si>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</si>
  <si>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</si>
  <si>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</si>
  <si>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</si>
  <si>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</si>
  <si>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</si>
  <si>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</si>
  <si>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</si>
  <si>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</si>
  <si>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</si>
  <si>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</si>
  <si>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</si>
  <si>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</si>
  <si>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</si>
  <si>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</si>
  <si>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</si>
  <si>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</si>
  <si>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</si>
  <si>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</si>
  <si>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</si>
  <si>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</si>
  <si>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</si>
  <si>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</si>
  <si>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</si>
  <si>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</si>
  <si>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</si>
  <si>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</si>
  <si>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</si>
  <si>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</si>
  <si>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</si>
  <si>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</si>
  <si>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</si>
  <si>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</si>
  <si>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</si>
  <si>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</si>
  <si>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</si>
  <si>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</si>
  <si>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</si>
  <si>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</si>
  <si>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</si>
  <si>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</si>
  <si>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</si>
  <si>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</si>
  <si>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</si>
  <si>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</si>
  <si>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</si>
  <si>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</si>
  <si>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</si>
  <si>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</si>
  <si>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</si>
  <si>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</si>
  <si>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</si>
  <si>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</si>
  <si>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</si>
  <si>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</si>
  <si>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</si>
  <si>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</si>
  <si>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</si>
  <si>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</si>
  <si>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</si>
  <si>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</si>
  <si>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</si>
  <si>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</si>
  <si>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</si>
  <si>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</si>
  <si>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</si>
  <si>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</si>
  <si>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</si>
  <si>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</si>
  <si>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</si>
  <si>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</si>
  <si>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</si>
  <si>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</si>
  <si>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</si>
  <si>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</si>
  <si>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</si>
  <si>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</si>
  <si>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</si>
  <si>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</si>
  <si>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</si>
  <si>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</si>
  <si>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</si>
  <si>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</si>
  <si>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</si>
  <si>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</si>
  <si>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</si>
  <si>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</si>
  <si>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</si>
  <si>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</si>
  <si>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</si>
  <si>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</si>
  <si>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</si>
  <si>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</si>
  <si>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</si>
  <si>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</si>
  <si>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</si>
  <si>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</si>
  <si>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</si>
  <si>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</si>
  <si>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</si>
  <si>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</si>
  <si>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</si>
  <si>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</si>
  <si>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</si>
  <si>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</si>
  <si>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</si>
  <si>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</si>
  <si>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</si>
  <si>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</si>
  <si>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</si>
  <si>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</si>
  <si>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</si>
  <si>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</si>
  <si>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</si>
  <si>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</si>
  <si>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</si>
  <si>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</si>
  <si>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</si>
  <si>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</si>
  <si>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</si>
  <si>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</si>
  <si>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</si>
  <si>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</si>
  <si>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</si>
  <si>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</si>
  <si>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</si>
  <si>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</si>
  <si>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</si>
  <si>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</si>
  <si>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</si>
  <si>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</si>
  <si>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</si>
  <si>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</si>
  <si>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</si>
  <si>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</si>
  <si>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</si>
  <si>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</si>
  <si>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</si>
  <si>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</si>
  <si>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</si>
  <si>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</si>
  <si>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</si>
  <si>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</si>
  <si>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</si>
  <si>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</si>
  <si>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</si>
  <si>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</si>
  <si>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</si>
  <si>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</si>
  <si>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</si>
  <si>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</si>
  <si>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</si>
  <si>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</si>
  <si>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</si>
  <si>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</si>
  <si>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</si>
  <si>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</si>
  <si>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</si>
  <si>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</si>
  <si>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</si>
  <si>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</si>
  <si>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</si>
  <si>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</si>
  <si>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</si>
  <si>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</si>
  <si>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</si>
  <si>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</si>
  <si>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</si>
  <si>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</si>
  <si>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</si>
  <si>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</si>
  <si>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</si>
  <si>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</si>
  <si>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</si>
  <si>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</si>
  <si>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</si>
  <si>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</si>
  <si>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</si>
  <si>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</si>
  <si>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</si>
  <si>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</si>
  <si>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</si>
  <si>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</si>
  <si>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</si>
  <si>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</si>
  <si>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</si>
  <si>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</si>
  <si>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</si>
  <si>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</si>
  <si>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</si>
  <si>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</si>
  <si>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</si>
  <si>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</si>
  <si>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</si>
  <si>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</si>
  <si>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</si>
  <si>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</si>
  <si>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</si>
  <si>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</si>
  <si>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</si>
  <si>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</si>
  <si>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</si>
  <si>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</si>
  <si>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</si>
  <si>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</si>
  <si>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</si>
  <si>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</si>
  <si>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</si>
  <si>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</si>
  <si>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</si>
  <si>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</si>
  <si>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</si>
  <si>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</si>
  <si>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</si>
  <si>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</si>
  <si>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</si>
  <si>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</si>
  <si>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</si>
  <si>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</si>
  <si>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</si>
  <si>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</si>
  <si>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</si>
  <si>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</si>
  <si>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</si>
  <si>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</si>
  <si>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</si>
  <si>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</si>
  <si>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</si>
  <si>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</si>
  <si>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</si>
  <si>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</si>
  <si>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</si>
  <si>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</si>
  <si>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</si>
  <si>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</si>
  <si>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</si>
  <si>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</si>
  <si>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</si>
  <si>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</si>
  <si>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</si>
  <si>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</si>
  <si>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</si>
  <si>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</si>
  <si>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</si>
  <si>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</si>
  <si>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</si>
  <si>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</si>
  <si>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</si>
  <si>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</si>
  <si>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</si>
  <si>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</si>
  <si>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</si>
  <si>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</si>
  <si>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</si>
  <si>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</si>
  <si>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</si>
  <si>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</si>
  <si>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</si>
  <si>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</si>
  <si>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</si>
  <si>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</si>
  <si>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</si>
  <si>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</si>
  <si>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</si>
  <si>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</si>
  <si>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</si>
  <si>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</si>
  <si>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</si>
  <si>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</si>
  <si>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</si>
  <si>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</si>
  <si>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</si>
  <si>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</si>
  <si>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</si>
  <si>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</si>
  <si>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</si>
  <si>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</si>
  <si>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</si>
  <si>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</si>
  <si>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</si>
  <si>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</si>
  <si>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</si>
  <si>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</si>
  <si>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</si>
  <si>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</si>
  <si>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</si>
  <si>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</si>
  <si>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</si>
  <si>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</si>
  <si>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</si>
  <si>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</si>
  <si>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</si>
  <si>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</si>
  <si>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</si>
  <si>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</si>
  <si>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</si>
  <si>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</si>
  <si>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</si>
  <si>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</si>
  <si>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</si>
  <si>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</si>
  <si>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</si>
  <si>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</si>
  <si>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</si>
  <si>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</si>
  <si>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</si>
  <si>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</si>
  <si>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</si>
  <si>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</si>
  <si>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</si>
  <si>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</si>
  <si>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</si>
  <si>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</si>
  <si>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</si>
  <si>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</si>
  <si>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</si>
  <si>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</si>
  <si>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</si>
  <si>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</si>
  <si>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</si>
  <si>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</si>
  <si>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</si>
  <si>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</si>
  <si>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</si>
  <si>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</si>
  <si>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</si>
  <si>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</si>
  <si>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</si>
  <si>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</si>
  <si>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</si>
  <si>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</si>
  <si>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</si>
  <si>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</si>
  <si>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</si>
  <si>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</si>
  <si>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</si>
  <si>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</si>
  <si>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</si>
  <si>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</si>
  <si>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</si>
  <si>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</si>
  <si>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</si>
  <si>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</si>
  <si>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</si>
  <si>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</si>
  <si>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</si>
  <si>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</si>
  <si>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</si>
  <si>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</si>
  <si>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</si>
  <si>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</si>
  <si>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</si>
  <si>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</si>
  <si>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</si>
  <si>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</si>
  <si>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</si>
  <si>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</si>
  <si>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</si>
  <si>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</si>
  <si>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</si>
  <si>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</si>
  <si>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</si>
  <si>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</si>
  <si>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</si>
  <si>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</si>
  <si>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</si>
  <si>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</si>
  <si>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</si>
  <si>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</si>
  <si>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</si>
  <si>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</si>
  <si>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</si>
  <si>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</si>
  <si>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</si>
  <si>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</si>
  <si>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</si>
  <si>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</si>
  <si>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</si>
  <si>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</si>
  <si>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</si>
  <si>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</si>
  <si>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</si>
  <si>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</si>
  <si>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</si>
  <si>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</si>
  <si>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</si>
  <si>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</si>
  <si>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</si>
  <si>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</si>
  <si>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</si>
  <si>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</si>
  <si>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</si>
  <si>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</si>
  <si>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</si>
  <si>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</si>
  <si>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</si>
  <si>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</si>
  <si>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</si>
  <si>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</si>
  <si>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</si>
  <si>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</si>
  <si>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</si>
  <si>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</si>
  <si>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</si>
  <si>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</si>
  <si>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</si>
  <si>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</si>
  <si>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</si>
  <si>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</si>
  <si>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</si>
  <si>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</si>
  <si>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</si>
  <si>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</si>
  <si>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</si>
  <si>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</si>
  <si>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</si>
  <si>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</si>
  <si>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</si>
  <si>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</si>
  <si>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</si>
  <si>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</si>
  <si>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</si>
  <si>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</si>
  <si>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</si>
  <si>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</si>
  <si>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</si>
  <si>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</si>
  <si>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</si>
  <si>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</si>
  <si>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</si>
  <si>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</si>
  <si>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</si>
  <si>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</si>
  <si>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</si>
  <si>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</si>
  <si>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</si>
  <si>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</si>
  <si>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</si>
  <si>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</si>
  <si>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</si>
  <si>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</si>
  <si>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</si>
  <si>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</si>
  <si>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</si>
  <si>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</si>
  <si>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</si>
  <si>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</si>
  <si>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</si>
  <si>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</si>
  <si>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</si>
  <si>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</si>
  <si>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</si>
  <si>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</si>
  <si>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</si>
  <si>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</si>
  <si>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</si>
  <si>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</si>
  <si>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</si>
  <si>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</si>
  <si>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</si>
  <si>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</si>
  <si>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</si>
  <si>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</si>
  <si>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</si>
  <si>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</si>
  <si>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</si>
  <si>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</si>
  <si>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</si>
  <si>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</si>
  <si>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</si>
  <si>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</si>
  <si>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</si>
  <si>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</si>
  <si>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</si>
  <si>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</si>
  <si>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</si>
  <si>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</si>
  <si>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</si>
  <si>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</si>
  <si>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</si>
  <si>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</si>
  <si>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</si>
  <si>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</si>
  <si>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</si>
  <si>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</si>
  <si>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</si>
  <si>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</si>
  <si>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</si>
  <si>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</si>
  <si>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</si>
  <si>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</si>
  <si>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</si>
  <si>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</si>
  <si>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</si>
  <si>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</si>
  <si>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</si>
  <si>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</si>
  <si>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</si>
  <si>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</si>
  <si>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</si>
  <si>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</si>
  <si>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</si>
  <si>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</si>
  <si>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</si>
  <si>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</si>
  <si>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</si>
  <si>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</si>
  <si>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</si>
  <si>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</si>
  <si>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</si>
  <si>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</si>
  <si>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</si>
  <si>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</si>
  <si>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</si>
  <si>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</si>
  <si>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</si>
  <si>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</si>
  <si>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</si>
  <si>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</si>
  <si>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</si>
  <si>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</si>
  <si>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</si>
  <si>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</si>
  <si>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</si>
  <si>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</si>
  <si>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</si>
  <si>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</si>
  <si>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</si>
  <si>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</si>
  <si>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</si>
  <si>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</si>
  <si>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</si>
  <si>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</si>
  <si>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</si>
  <si>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</si>
  <si>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</si>
  <si>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</si>
  <si>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</si>
  <si>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</si>
  <si>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</si>
  <si>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</si>
  <si>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</si>
  <si>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</si>
  <si>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</si>
  <si>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</si>
  <si>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</si>
  <si>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</si>
  <si>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</si>
  <si>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</si>
  <si>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</si>
  <si>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</si>
  <si>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</si>
  <si>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</si>
  <si>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</si>
  <si>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</si>
  <si>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</si>
  <si>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</si>
  <si>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</si>
  <si>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</si>
  <si>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</si>
  <si>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</si>
  <si>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</si>
  <si>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</si>
  <si>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</si>
  <si>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</si>
  <si>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</si>
  <si>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</si>
  <si>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</si>
  <si>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</si>
  <si>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</si>
  <si>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</si>
  <si>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</si>
  <si>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</si>
  <si>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</si>
  <si>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</si>
  <si>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</si>
  <si>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</si>
  <si>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</si>
  <si>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</si>
  <si>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</si>
  <si>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</si>
  <si>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</si>
  <si>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</si>
  <si>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</si>
  <si>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</si>
  <si>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</si>
  <si>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</si>
  <si>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</si>
  <si>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</si>
  <si>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</si>
  <si>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</si>
  <si>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</si>
  <si>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</si>
  <si>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</si>
  <si>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</si>
  <si>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</si>
  <si>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</si>
  <si>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</si>
  <si>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</si>
  <si>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</si>
  <si>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</si>
  <si>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</si>
  <si>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</si>
  <si>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</si>
  <si>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</si>
  <si>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</si>
  <si>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</si>
  <si>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</si>
  <si>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</si>
  <si>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</si>
  <si>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</si>
  <si>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</si>
  <si>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</si>
  <si>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</si>
  <si>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</si>
  <si>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</si>
  <si>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</si>
  <si>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</si>
  <si>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</si>
  <si>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</si>
  <si>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</si>
  <si>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</si>
  <si>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</si>
  <si>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</si>
  <si>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</si>
  <si>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</si>
  <si>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</si>
  <si>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</si>
  <si>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</si>
  <si>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</si>
  <si>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</si>
  <si>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</si>
  <si>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</si>
  <si>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</si>
  <si>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</si>
  <si>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</si>
  <si>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</si>
  <si>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</si>
  <si>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</si>
  <si>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</si>
  <si>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</si>
  <si>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</si>
  <si>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</si>
  <si>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</si>
  <si>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</si>
  <si>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</si>
  <si>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</si>
  <si>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</si>
  <si>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</si>
  <si>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</si>
  <si>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</si>
  <si>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</si>
  <si>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</si>
  <si>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</si>
  <si>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</si>
  <si>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</si>
  <si>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</si>
  <si>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</si>
  <si>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</si>
  <si>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</si>
  <si>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</si>
  <si>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</si>
  <si>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</si>
  <si>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</si>
  <si>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</si>
  <si>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</si>
  <si>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</si>
  <si>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</si>
  <si>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</si>
  <si>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</si>
  <si>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</si>
  <si>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</si>
  <si>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</si>
  <si>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</si>
  <si>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</si>
  <si>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</si>
  <si>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</si>
  <si>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</si>
  <si>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</si>
  <si>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</si>
  <si>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</si>
  <si>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</si>
  <si>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</si>
  <si>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</si>
  <si>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</si>
  <si>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</si>
  <si>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</si>
  <si>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</si>
  <si>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</si>
  <si>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</si>
  <si>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</si>
  <si>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</si>
  <si>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</si>
  <si>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</si>
  <si>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</si>
  <si>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</si>
  <si>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</si>
  <si>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</si>
  <si>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</si>
  <si>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</si>
  <si>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</si>
  <si>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</si>
  <si>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</si>
  <si>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</si>
  <si>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</si>
  <si>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</si>
  <si>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</si>
  <si>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</si>
  <si>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</si>
  <si>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</si>
  <si>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</si>
  <si>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</si>
  <si>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</si>
  <si>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</si>
  <si>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</si>
  <si>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</si>
  <si>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</si>
  <si>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</si>
  <si>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</si>
  <si>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</si>
  <si>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</si>
  <si>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</si>
  <si>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</si>
  <si>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</si>
  <si>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</si>
  <si>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</si>
  <si>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</si>
  <si>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</si>
  <si>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</si>
  <si>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</si>
  <si>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</si>
  <si>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</si>
  <si>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</si>
  <si>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</si>
  <si>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</si>
  <si>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</si>
  <si>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</si>
  <si>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</si>
  <si>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</si>
  <si>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</si>
  <si>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</si>
  <si>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</si>
  <si>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</si>
  <si>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</si>
  <si>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</si>
  <si>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</si>
  <si>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</si>
  <si>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</si>
  <si>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</si>
  <si>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</si>
  <si>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</si>
  <si>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</si>
  <si>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</si>
  <si>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</si>
  <si>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</si>
  <si>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</si>
  <si>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</si>
  <si>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</si>
  <si>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</si>
  <si>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</si>
  <si>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</si>
  <si>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</si>
  <si>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</si>
  <si>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</si>
  <si>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</si>
  <si>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</si>
  <si>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</si>
  <si>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</si>
  <si>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</si>
  <si>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</si>
  <si>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</si>
  <si>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</si>
  <si>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</si>
  <si>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</si>
  <si>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</si>
  <si>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</si>
  <si>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</si>
  <si>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</si>
  <si>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</si>
  <si>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</si>
  <si>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</si>
  <si>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</si>
  <si>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</si>
  <si>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</si>
  <si>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</si>
  <si>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</si>
  <si>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</si>
  <si>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</si>
  <si>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</si>
  <si>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</si>
  <si>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</si>
  <si>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</si>
  <si>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</si>
  <si>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</si>
  <si>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</si>
  <si>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</si>
  <si>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</si>
  <si>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</si>
  <si>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</si>
  <si>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</si>
  <si>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</si>
  <si>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</si>
  <si>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</si>
  <si>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</si>
  <si>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</si>
  <si>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</si>
  <si>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</si>
  <si>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</si>
  <si>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</si>
  <si>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</si>
  <si>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</si>
  <si>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</si>
  <si>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</si>
  <si>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</si>
  <si>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</si>
  <si>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</si>
  <si>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</si>
  <si>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</si>
  <si>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</si>
  <si>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</si>
  <si>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</si>
  <si>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</si>
  <si>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</si>
  <si>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</si>
  <si>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</si>
  <si>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</si>
  <si>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</si>
  <si>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</si>
  <si>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</si>
  <si>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</si>
  <si>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</si>
  <si>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</si>
  <si>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</si>
  <si>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</si>
  <si>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</si>
  <si>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</si>
  <si>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</si>
  <si>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</si>
  <si>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</si>
  <si>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</si>
  <si>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</si>
  <si>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</si>
  <si>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</si>
  <si>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</si>
  <si>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</si>
  <si>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</si>
  <si>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</si>
  <si>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</si>
  <si>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</si>
  <si>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</si>
  <si>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</si>
  <si>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</si>
  <si>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</si>
  <si>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</si>
  <si>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</si>
  <si>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</si>
  <si>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</si>
  <si>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</si>
  <si>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</si>
  <si>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</si>
  <si>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</si>
  <si>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</si>
  <si>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</si>
  <si>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</si>
  <si>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</si>
  <si>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</si>
  <si>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</si>
  <si>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</si>
  <si>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</si>
  <si>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</si>
  <si>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</si>
  <si>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</si>
  <si>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</si>
  <si>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</si>
  <si>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</si>
  <si>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</si>
  <si>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</si>
  <si>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</si>
  <si>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</si>
  <si>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</si>
  <si>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</si>
  <si>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</si>
  <si>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</si>
  <si>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</si>
  <si>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</si>
  <si>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</si>
  <si>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</si>
  <si>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</si>
  <si>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</si>
  <si>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</si>
  <si>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</si>
  <si>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</si>
  <si>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</si>
  <si>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</si>
  <si>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</si>
  <si>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</si>
  <si>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</si>
  <si>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</si>
  <si>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</si>
  <si>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</si>
  <si>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</si>
  <si>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</si>
  <si>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</si>
  <si>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</si>
  <si>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</si>
  <si>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</si>
  <si>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</si>
  <si>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</si>
  <si>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</si>
  <si>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</si>
  <si>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</si>
  <si>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</si>
  <si>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</si>
  <si>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</si>
  <si>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</si>
  <si>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</si>
  <si>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</si>
  <si>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</si>
  <si>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</si>
  <si>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</si>
  <si>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</si>
  <si>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</si>
  <si>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</si>
  <si>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</si>
  <si>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</si>
  <si>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</si>
  <si>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</si>
  <si>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</si>
  <si>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</si>
  <si>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</si>
  <si>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</si>
  <si>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</si>
  <si>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</si>
  <si>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</si>
  <si>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</si>
  <si>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</si>
  <si>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</si>
  <si>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</si>
  <si>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</si>
  <si>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</si>
  <si>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</si>
  <si>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</si>
  <si>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</si>
  <si>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</si>
  <si>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</si>
  <si>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</si>
  <si>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</si>
  <si>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</si>
  <si>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</si>
  <si>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</si>
  <si>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</si>
  <si>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</si>
  <si>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</si>
  <si>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</si>
  <si>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</si>
  <si>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</si>
  <si>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</si>
  <si>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</si>
  <si>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</si>
  <si>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</si>
  <si>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</si>
  <si>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</si>
  <si>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</si>
  <si>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</si>
  <si>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</si>
  <si>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</si>
  <si>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</si>
  <si>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</si>
  <si>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</si>
  <si>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</si>
  <si>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</si>
  <si>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</si>
  <si>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</si>
  <si>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</si>
  <si>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</si>
  <si>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</si>
  <si>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</si>
  <si>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</si>
  <si>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</si>
  <si>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</si>
  <si>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</si>
  <si>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</si>
  <si>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</si>
  <si>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</si>
  <si>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</si>
  <si>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</si>
  <si>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</si>
  <si>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</si>
  <si>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</si>
  <si>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</si>
  <si>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</si>
  <si>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</si>
  <si>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</si>
  <si>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</si>
  <si>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</si>
  <si>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</si>
  <si>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</si>
  <si>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</si>
  <si>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</si>
  <si>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</si>
  <si>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</si>
  <si>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</si>
  <si>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</si>
  <si>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</si>
  <si>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</si>
  <si>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</si>
  <si>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</si>
  <si>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</si>
  <si>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</si>
  <si>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</si>
  <si>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</si>
  <si>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</si>
  <si>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</si>
  <si>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</si>
  <si>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</si>
  <si>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</si>
  <si>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</si>
  <si>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</si>
  <si>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</si>
  <si>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</si>
  <si>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</si>
  <si>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</si>
  <si>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</si>
  <si>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</si>
  <si>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</si>
  <si>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</si>
  <si>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</si>
  <si>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</si>
  <si>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</si>
  <si>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</si>
  <si>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</si>
  <si>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</si>
  <si>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</si>
  <si>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</si>
  <si>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</si>
  <si>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</si>
  <si>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</si>
  <si>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</si>
  <si>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</si>
  <si>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</si>
  <si>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</si>
  <si>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</si>
  <si>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</si>
  <si>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</si>
  <si>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</si>
  <si>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</si>
  <si>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</si>
  <si>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</si>
  <si>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</si>
  <si>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</si>
  <si>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</si>
  <si>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</si>
  <si>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</si>
  <si>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</si>
  <si>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</si>
  <si>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</si>
  <si>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</si>
  <si>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</si>
  <si>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</si>
  <si>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</si>
  <si>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</si>
  <si>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</si>
  <si>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</si>
  <si>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</si>
  <si>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</si>
  <si>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</si>
  <si>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</si>
  <si>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</si>
  <si>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</si>
  <si>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</si>
  <si>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</si>
  <si>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</si>
  <si>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</si>
  <si>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</si>
  <si>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</si>
  <si>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</si>
  <si>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</si>
  <si>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</si>
  <si>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</si>
  <si>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</si>
  <si>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</si>
  <si>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</si>
  <si>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</si>
  <si>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</si>
  <si>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</si>
  <si>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</si>
  <si>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</si>
  <si>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</si>
  <si>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</si>
  <si>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</si>
  <si>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</si>
  <si>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</si>
  <si>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</si>
  <si>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</si>
  <si>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</si>
  <si>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</si>
  <si>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</si>
  <si>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</si>
  <si>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</si>
  <si>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</si>
  <si>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</si>
  <si>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</si>
  <si>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</si>
  <si>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</si>
  <si>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</si>
  <si>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</si>
  <si>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</si>
  <si>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</si>
  <si>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</si>
  <si>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</si>
  <si>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</si>
  <si>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</si>
  <si>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</si>
  <si>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</si>
  <si>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</si>
  <si>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</si>
  <si>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</si>
  <si>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</si>
  <si>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</si>
  <si>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</si>
  <si>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</si>
  <si>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</si>
  <si>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</si>
  <si>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</si>
  <si>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</si>
  <si>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</si>
  <si>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</si>
  <si>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</si>
  <si>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</si>
  <si>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</si>
  <si>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</si>
  <si>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</si>
  <si>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</si>
  <si>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</si>
  <si>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</si>
  <si>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</si>
  <si>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</si>
  <si>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</si>
  <si>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</si>
  <si>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</si>
  <si>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</si>
  <si>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</si>
  <si>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</si>
  <si>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</si>
  <si>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</si>
  <si>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</si>
  <si>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</si>
  <si>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</si>
  <si>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</si>
  <si>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</si>
  <si>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</si>
  <si>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</si>
  <si>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</si>
  <si>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</si>
  <si>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</si>
  <si>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</si>
  <si>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</si>
  <si>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</si>
  <si>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</si>
  <si>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</si>
  <si>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</si>
  <si>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</si>
  <si>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</si>
  <si>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</si>
  <si>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</si>
  <si>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</si>
  <si>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</si>
  <si>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</si>
  <si>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</si>
  <si>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</si>
  <si>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</si>
  <si>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</si>
  <si>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</si>
  <si>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</si>
  <si>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</si>
  <si>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</si>
  <si>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</si>
  <si>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</si>
  <si>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</si>
  <si>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</si>
  <si>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</si>
  <si>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</si>
  <si>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</si>
  <si>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</si>
  <si>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</si>
  <si>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</si>
  <si>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</si>
  <si>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</si>
  <si>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</si>
  <si>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</si>
  <si>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</si>
  <si>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</si>
  <si>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</si>
  <si>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</si>
  <si>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</si>
  <si>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</si>
  <si>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</si>
  <si>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</si>
  <si>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</si>
  <si>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</si>
  <si>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</si>
  <si>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</si>
  <si>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</si>
  <si>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</si>
  <si>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</si>
  <si>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</si>
  <si>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</si>
  <si>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</si>
  <si>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</si>
  <si>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</si>
  <si>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</si>
  <si>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</si>
  <si>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</si>
  <si>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</si>
  <si>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</si>
  <si>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</si>
  <si>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</si>
  <si>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</si>
  <si>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</si>
  <si>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</si>
  <si>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</si>
  <si>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</si>
  <si>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</si>
  <si>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</si>
  <si>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</si>
  <si>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</si>
  <si>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</si>
  <si>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</si>
  <si>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</si>
  <si>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</si>
  <si>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</si>
  <si>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</si>
  <si>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</si>
  <si>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</si>
  <si>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</si>
  <si>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</si>
  <si>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</si>
  <si>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</si>
  <si>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</si>
  <si>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</si>
  <si>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</si>
  <si>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</si>
  <si>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</si>
  <si>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</si>
  <si>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</si>
  <si>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</si>
  <si>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</si>
  <si>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</si>
  <si>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</si>
  <si>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</si>
  <si>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</si>
  <si>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</si>
  <si>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</si>
  <si>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</si>
  <si>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</si>
  <si>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</si>
  <si>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</si>
  <si>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</si>
  <si>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</si>
  <si>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</si>
  <si>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</si>
  <si>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</si>
  <si>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</si>
  <si>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</si>
  <si>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</si>
  <si>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</si>
  <si>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</si>
  <si>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</si>
  <si>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</si>
  <si>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</si>
  <si>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</si>
  <si>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</si>
  <si>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</si>
  <si>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</si>
  <si>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</si>
  <si>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</si>
  <si>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</si>
  <si>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</si>
  <si>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</si>
  <si>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</si>
  <si>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</si>
  <si>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</si>
  <si>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</si>
  <si>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</si>
  <si>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</si>
  <si>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</si>
  <si>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</si>
  <si>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</si>
  <si>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</si>
  <si>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</si>
  <si>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</si>
  <si>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</si>
  <si>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</si>
  <si>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</si>
  <si>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</si>
  <si>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</si>
  <si>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</si>
  <si>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</si>
  <si>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</si>
  <si>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</si>
  <si>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</si>
  <si>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</si>
  <si>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</si>
  <si>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</si>
  <si>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</si>
  <si>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</si>
  <si>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</si>
  <si>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</si>
  <si>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</si>
  <si>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</si>
  <si>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</si>
  <si>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</si>
  <si>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</si>
  <si>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</si>
  <si>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</si>
  <si>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</si>
  <si>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</si>
  <si>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</si>
  <si>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</si>
  <si>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</si>
  <si>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</si>
  <si>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</si>
  <si>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</si>
  <si>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</si>
  <si>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</si>
  <si>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</si>
  <si>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</si>
  <si>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</si>
  <si>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</si>
  <si>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</si>
  <si>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</si>
  <si>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</si>
  <si>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</si>
  <si>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</si>
  <si>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</si>
  <si>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</si>
  <si>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</si>
  <si>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</si>
  <si>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</si>
  <si>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</si>
  <si>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</si>
  <si>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</si>
  <si>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</si>
  <si>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</si>
  <si>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</si>
  <si>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</si>
  <si>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</si>
  <si>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</si>
  <si>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</si>
  <si>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</si>
  <si>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</si>
  <si>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</si>
  <si>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</si>
  <si>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</si>
  <si>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</si>
  <si>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</si>
  <si>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</si>
  <si>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</si>
  <si>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</si>
  <si>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</si>
  <si>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</si>
  <si>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</si>
  <si>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</si>
  <si>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</si>
  <si>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</si>
  <si>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</si>
  <si>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</si>
  <si>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</si>
  <si>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</si>
  <si>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</si>
  <si>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</si>
  <si>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</si>
  <si>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</si>
  <si>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</si>
  <si>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</si>
  <si>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</si>
  <si>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</si>
  <si>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</si>
  <si>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</si>
  <si>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</si>
  <si>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</si>
  <si>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</si>
  <si>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</si>
  <si>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</si>
  <si>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</si>
  <si>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</si>
  <si>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</si>
  <si>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</si>
  <si>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</si>
  <si>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</si>
  <si>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</si>
  <si>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</si>
  <si>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</si>
  <si>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</si>
  <si>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</si>
  <si>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</si>
  <si>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</si>
  <si>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</si>
  <si>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</si>
  <si>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</si>
  <si>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</si>
  <si>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</si>
  <si>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</si>
  <si>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</si>
  <si>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</si>
  <si>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</si>
  <si>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</si>
  <si>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</si>
  <si>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</si>
  <si>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</si>
  <si>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</si>
  <si>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</si>
  <si>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</si>
  <si>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</si>
  <si>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</si>
  <si>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</si>
  <si>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</si>
  <si>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</si>
  <si>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</si>
  <si>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</si>
  <si>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</si>
  <si>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</si>
  <si>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</si>
  <si>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</si>
  <si>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</si>
  <si>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</si>
  <si>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</si>
  <si>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</si>
  <si>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</si>
  <si>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</si>
  <si>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</si>
  <si>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</si>
  <si>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</si>
  <si>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</si>
  <si>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</si>
  <si>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</si>
  <si>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</si>
  <si>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</si>
  <si>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</si>
  <si>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</si>
  <si>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</si>
  <si>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</si>
  <si>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</si>
  <si>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</si>
  <si>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</si>
  <si>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</si>
  <si>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</si>
  <si>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</si>
  <si>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</si>
  <si>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</si>
  <si>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</si>
  <si>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</si>
  <si>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</si>
  <si>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</si>
  <si>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</si>
  <si>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</si>
  <si>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</si>
  <si>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</si>
  <si>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</si>
  <si>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</si>
  <si>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</si>
  <si>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</si>
  <si>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</si>
  <si>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</si>
  <si>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</si>
  <si>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</si>
  <si>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</si>
  <si>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</si>
  <si>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</si>
  <si>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</si>
  <si>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</si>
  <si>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</si>
  <si>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</si>
  <si>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</si>
  <si>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</si>
  <si>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</si>
  <si>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</si>
  <si>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</si>
  <si>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</si>
  <si>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</si>
  <si>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</si>
  <si>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</si>
  <si>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</si>
  <si>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</si>
  <si>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</si>
  <si>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</si>
  <si>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</si>
  <si>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</si>
  <si>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</si>
  <si>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</si>
  <si>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</si>
  <si>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</si>
  <si>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</si>
  <si>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</si>
  <si>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</si>
  <si>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</si>
  <si>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</si>
  <si>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</si>
  <si>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</si>
  <si>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</si>
  <si>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</si>
  <si>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</si>
  <si>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</si>
  <si>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</si>
  <si>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</si>
  <si>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</si>
  <si>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</si>
  <si>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</si>
  <si>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</si>
  <si>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</si>
  <si>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</si>
  <si>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</si>
  <si>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</si>
  <si>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</si>
  <si>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</si>
  <si>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</si>
  <si>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</si>
  <si>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</si>
  <si>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</si>
  <si>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</si>
  <si>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</si>
  <si>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</si>
  <si>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</si>
  <si>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</si>
  <si>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</si>
  <si>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</si>
  <si>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</si>
  <si>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</si>
  <si>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</si>
  <si>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</si>
  <si>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</si>
  <si>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</si>
  <si>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</si>
  <si>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</si>
  <si>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</si>
  <si>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</si>
  <si>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</si>
  <si>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</si>
  <si>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</si>
  <si>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</si>
  <si>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</si>
  <si>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</si>
  <si>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</si>
  <si>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</si>
  <si>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</si>
  <si>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</si>
  <si>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</si>
  <si>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</si>
  <si>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</si>
  <si>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</si>
  <si>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</si>
  <si>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</si>
  <si>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</si>
  <si>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</si>
  <si>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</si>
  <si>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</si>
  <si>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</si>
  <si>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</si>
  <si>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</si>
  <si>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</si>
  <si>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</si>
  <si>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</si>
  <si>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</si>
  <si>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</si>
  <si>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</si>
  <si>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</si>
  <si>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</si>
  <si>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</si>
  <si>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</si>
  <si>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</si>
  <si>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</si>
  <si>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</si>
  <si>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</si>
  <si>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</si>
  <si>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</si>
  <si>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</si>
  <si>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</si>
  <si>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</si>
  <si>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</si>
  <si>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</si>
  <si>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</si>
  <si>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</si>
  <si>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</si>
  <si>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</si>
  <si>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</si>
  <si>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</si>
  <si>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</si>
  <si>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</si>
  <si>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</si>
  <si>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</si>
  <si>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</si>
  <si>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</si>
  <si>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</si>
  <si>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</si>
  <si>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</si>
  <si>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</si>
  <si>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</si>
  <si>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</si>
  <si>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</si>
  <si>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</si>
  <si>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</si>
  <si>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</si>
  <si>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</si>
  <si>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</si>
  <si>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</si>
  <si>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</si>
  <si>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</si>
  <si>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</si>
  <si>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</si>
  <si>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</si>
  <si>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</si>
  <si>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</si>
  <si>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</si>
  <si>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</si>
  <si>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</si>
  <si>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</si>
  <si>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</si>
  <si>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</si>
  <si>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</si>
  <si>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</si>
  <si>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</si>
  <si>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</si>
  <si>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</si>
  <si>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</si>
  <si>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</si>
  <si>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</si>
  <si>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</si>
  <si>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</si>
  <si>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</si>
  <si>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</si>
  <si>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</si>
  <si>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</si>
  <si>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</si>
  <si>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</si>
  <si>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</si>
  <si>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</si>
  <si>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</si>
  <si>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</si>
  <si>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</si>
  <si>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</si>
  <si>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</si>
  <si>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</si>
  <si>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</si>
  <si>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</si>
  <si>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</si>
  <si>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</si>
  <si>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</si>
  <si>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</si>
  <si>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</si>
  <si>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</si>
  <si>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</si>
  <si>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</si>
  <si>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</si>
  <si>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</si>
  <si>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</si>
  <si>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</si>
  <si>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</si>
  <si>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</si>
  <si>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</si>
  <si>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</si>
  <si>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</si>
  <si>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</si>
  <si>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</si>
  <si>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</si>
  <si>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</si>
  <si>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</si>
  <si>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</si>
  <si>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</si>
  <si>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</si>
  <si>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</si>
  <si>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</si>
  <si>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</si>
  <si>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</si>
  <si>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</si>
  <si>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</si>
  <si>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</si>
  <si>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</si>
  <si>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</si>
  <si>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</si>
  <si>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</si>
  <si>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</si>
  <si>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</si>
  <si>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</si>
  <si>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</si>
  <si>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</si>
  <si>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</si>
  <si>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</si>
  <si>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</si>
  <si>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</si>
  <si>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</si>
  <si>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</si>
  <si>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</si>
  <si>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</si>
  <si>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</si>
  <si>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</si>
  <si>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</si>
  <si>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</si>
  <si>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</si>
  <si>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</si>
  <si>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</si>
  <si>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</si>
  <si>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</si>
  <si>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</si>
  <si>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</si>
  <si>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</si>
  <si>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</si>
  <si>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</si>
  <si>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</si>
  <si>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</si>
  <si>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</si>
  <si>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</si>
  <si>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</si>
  <si>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</si>
  <si>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</si>
  <si>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</si>
  <si>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</si>
  <si>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</si>
  <si>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</si>
  <si>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</si>
  <si>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</si>
  <si>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</si>
  <si>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</si>
  <si>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</si>
  <si>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</si>
  <si>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</si>
  <si>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</si>
  <si>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</si>
  <si>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</si>
  <si>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</si>
  <si>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</si>
  <si>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</si>
  <si>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</si>
  <si>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</si>
  <si>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</si>
  <si>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</si>
  <si>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</si>
  <si>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</si>
  <si>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</si>
  <si>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</si>
  <si>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</si>
  <si>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</si>
  <si>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</si>
  <si>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</si>
  <si>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</si>
  <si>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</si>
  <si>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</si>
  <si>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</si>
  <si>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</si>
  <si>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</si>
  <si>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</si>
  <si>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</si>
  <si>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</si>
  <si>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</si>
  <si>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</si>
  <si>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</si>
  <si>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</si>
  <si>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</si>
  <si>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</si>
  <si>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</si>
  <si>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</si>
  <si>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</si>
  <si>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</si>
  <si>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</si>
  <si>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</si>
  <si>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</si>
  <si>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</si>
  <si>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</si>
  <si>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</si>
  <si>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</si>
  <si>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</si>
  <si>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</si>
  <si>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</si>
  <si>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</si>
  <si>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</si>
  <si>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</si>
  <si>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</si>
  <si>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</si>
  <si>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</si>
  <si>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</si>
  <si>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</si>
  <si>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</si>
  <si>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</si>
  <si>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</si>
  <si>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</si>
  <si>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</si>
  <si>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</si>
  <si>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</si>
  <si>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</si>
  <si>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</si>
  <si>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</si>
  <si>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</si>
  <si>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</si>
  <si>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</si>
  <si>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</si>
  <si>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</si>
  <si>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</si>
  <si>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</si>
  <si>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</si>
  <si>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</si>
  <si>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</si>
  <si>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</si>
  <si>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</si>
  <si>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</si>
  <si>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</si>
  <si>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</si>
  <si>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</si>
  <si>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</si>
  <si>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</si>
  <si>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</si>
  <si>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</si>
  <si>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</si>
  <si>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</si>
  <si>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</si>
  <si>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</si>
  <si>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</si>
  <si>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</si>
  <si>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</si>
  <si>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</si>
  <si>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</si>
  <si>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</si>
  <si>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</si>
  <si>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</si>
  <si>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</si>
  <si>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</si>
  <si>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</si>
  <si>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</si>
  <si>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</si>
  <si>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</si>
  <si>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</si>
  <si>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</si>
  <si>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</si>
  <si>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</si>
  <si>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</si>
  <si>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</si>
  <si>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</si>
  <si>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</si>
  <si>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</si>
  <si>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</si>
  <si>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</si>
  <si>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</si>
  <si>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</si>
  <si>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</si>
  <si>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</si>
  <si>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</si>
  <si>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</si>
  <si>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</si>
  <si>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</si>
  <si>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</si>
  <si>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</si>
  <si>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</si>
  <si>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</si>
  <si>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</si>
  <si>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</si>
  <si>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</si>
  <si>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</si>
  <si>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</si>
  <si>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</si>
  <si>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</si>
  <si>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</si>
  <si>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</si>
  <si>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</si>
  <si>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</si>
  <si>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</si>
  <si>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</si>
  <si>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</si>
  <si>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</si>
  <si>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</si>
  <si>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</si>
  <si>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</si>
  <si>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</si>
  <si>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</si>
  <si>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</si>
  <si>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</si>
  <si>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</si>
  <si>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</si>
  <si>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</si>
  <si>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</si>
  <si>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</si>
  <si>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</si>
  <si>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</si>
  <si>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</si>
  <si>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</si>
  <si>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</si>
  <si>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</si>
  <si>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</si>
  <si>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</si>
  <si>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</si>
  <si>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</si>
  <si>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</si>
  <si>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</si>
  <si>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</si>
  <si>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</si>
  <si>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</si>
  <si>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</si>
  <si>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</si>
  <si>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</si>
  <si>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</si>
  <si>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</si>
  <si>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</si>
  <si>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</si>
  <si>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</si>
  <si>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</si>
  <si>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</si>
  <si>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</si>
  <si>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</si>
  <si>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</si>
  <si>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</si>
  <si>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</si>
  <si>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</si>
  <si>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</si>
  <si>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</si>
  <si>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</si>
  <si>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</si>
  <si>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</si>
  <si>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</si>
  <si>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</si>
  <si>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</si>
  <si>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</si>
  <si>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</si>
  <si>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</si>
  <si>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</si>
  <si>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</si>
  <si>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</si>
  <si>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</si>
  <si>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</si>
  <si>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</si>
  <si>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</si>
  <si>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</si>
  <si>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</si>
  <si>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</si>
  <si>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</si>
  <si>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</si>
  <si>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</si>
  <si>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</si>
  <si>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</si>
  <si>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</si>
  <si>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</si>
  <si>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</si>
  <si>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</si>
  <si>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</si>
  <si>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</si>
  <si>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</si>
  <si>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</si>
  <si>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</si>
  <si>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</si>
  <si>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</si>
  <si>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</si>
  <si>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</si>
  <si>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</si>
  <si>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</si>
  <si>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</si>
  <si>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</si>
  <si>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</si>
  <si>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</si>
  <si>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</si>
  <si>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</si>
  <si>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</si>
  <si>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</si>
  <si>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</si>
  <si>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</si>
  <si>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</si>
  <si>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</si>
  <si>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</si>
  <si>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</si>
  <si>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</si>
  <si>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</si>
  <si>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</si>
  <si>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</si>
  <si>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</si>
  <si>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</si>
  <si>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</si>
  <si>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</si>
  <si>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</si>
  <si>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</si>
  <si>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</si>
  <si>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</si>
  <si>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</si>
  <si>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</si>
  <si>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</si>
  <si>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</si>
  <si>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</si>
  <si>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</si>
  <si>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</si>
  <si>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</si>
  <si>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</si>
  <si>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</si>
  <si>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</si>
  <si>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</si>
  <si>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</si>
  <si>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</si>
  <si>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</si>
  <si>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</si>
  <si>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</si>
  <si>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</si>
  <si>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</si>
  <si>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</si>
  <si>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</si>
  <si>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</si>
  <si>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</si>
  <si>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</si>
  <si>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</si>
  <si>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</si>
  <si>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</si>
  <si>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</si>
  <si>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</si>
  <si>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</si>
  <si>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</si>
  <si>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</si>
  <si>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</si>
  <si>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</si>
  <si>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</si>
  <si>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</si>
  <si>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</si>
  <si>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</si>
  <si>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</si>
  <si>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</si>
  <si>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</si>
  <si>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</si>
  <si>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</si>
  <si>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</si>
  <si>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</si>
  <si>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</si>
  <si>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</si>
  <si>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</si>
  <si>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</si>
  <si>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</si>
  <si>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</si>
  <si>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</si>
  <si>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</si>
  <si>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</si>
  <si>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</si>
  <si>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</si>
  <si>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</si>
  <si>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</si>
  <si>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</si>
  <si>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</si>
  <si>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</si>
  <si>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</si>
  <si>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</si>
  <si>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</si>
  <si>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</si>
  <si>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</si>
  <si>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</si>
  <si>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</si>
  <si>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</si>
  <si>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</si>
  <si>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</si>
  <si>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</si>
  <si>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</si>
  <si>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</si>
  <si>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</si>
  <si>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</si>
  <si>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</si>
  <si>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</si>
  <si>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</si>
  <si>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</si>
  <si>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</si>
  <si>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</si>
  <si>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</si>
  <si>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</si>
  <si>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</si>
  <si>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</si>
  <si>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</si>
  <si>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</si>
  <si>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</si>
  <si>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</si>
  <si>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</si>
  <si>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</si>
  <si>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</si>
  <si>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</si>
  <si>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</si>
  <si>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</si>
  <si>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</si>
  <si>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</si>
  <si>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</si>
  <si>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</si>
  <si>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</si>
  <si>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</si>
  <si>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</si>
  <si>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</si>
  <si>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</si>
  <si>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</si>
  <si>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</si>
  <si>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</si>
  <si>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</si>
  <si>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</si>
  <si>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</si>
  <si>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</si>
  <si>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</si>
  <si>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</si>
  <si>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</si>
  <si>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</si>
  <si>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</si>
  <si>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</si>
  <si>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</si>
  <si>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</si>
  <si>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</si>
  <si>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</si>
  <si>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</si>
  <si>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</si>
  <si>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</si>
  <si>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</si>
  <si>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</si>
  <si>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</si>
  <si>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</si>
  <si>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</si>
  <si>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</si>
  <si>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</si>
  <si>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</si>
  <si>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</si>
  <si>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</si>
  <si>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</si>
  <si>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</si>
  <si>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</si>
  <si>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</si>
  <si>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</si>
  <si>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</si>
  <si>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</si>
  <si>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</si>
  <si>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</si>
  <si>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</si>
  <si>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</si>
  <si>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</si>
  <si>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</si>
  <si>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</si>
  <si>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</si>
  <si>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</si>
  <si>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</si>
  <si>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</si>
  <si>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</si>
  <si>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</si>
  <si>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</si>
  <si>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</si>
  <si>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</si>
  <si>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</si>
  <si>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</si>
  <si>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</si>
  <si>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</si>
  <si>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</si>
  <si>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</si>
  <si>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</si>
  <si>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</si>
  <si>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</si>
  <si>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</si>
  <si>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</si>
  <si>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</si>
  <si>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</si>
  <si>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</si>
  <si>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</si>
  <si>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</si>
  <si>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</si>
  <si>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</si>
  <si>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</si>
  <si>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</si>
  <si>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</si>
  <si>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</si>
  <si>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</si>
  <si>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</si>
  <si>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</si>
  <si>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</si>
  <si>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</si>
  <si>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</si>
  <si>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</si>
  <si>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</si>
  <si>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</si>
  <si>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</si>
  <si>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</si>
  <si>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</si>
  <si>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</si>
  <si>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</si>
  <si>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</si>
  <si>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</si>
  <si>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</si>
  <si>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</si>
  <si>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</si>
  <si>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</si>
  <si>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</si>
  <si>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</si>
  <si>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</si>
  <si>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</si>
  <si>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</si>
  <si>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</si>
  <si>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</si>
  <si>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</si>
  <si>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</si>
  <si>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</si>
  <si>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</si>
  <si>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</si>
  <si>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</si>
  <si>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</si>
  <si>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</si>
  <si>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</si>
  <si>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</si>
  <si>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</si>
  <si>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</si>
  <si>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</si>
  <si>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</si>
  <si>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</si>
  <si>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</si>
  <si>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</si>
  <si>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</si>
  <si>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</si>
  <si>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</si>
  <si>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</si>
  <si>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</si>
  <si>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</si>
  <si>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</si>
  <si>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</si>
  <si>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</si>
  <si>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</si>
  <si>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</si>
  <si>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</si>
  <si>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</si>
  <si>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</si>
  <si>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</si>
  <si>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</si>
  <si>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</si>
  <si>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</si>
  <si>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</si>
  <si>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</si>
  <si>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</si>
  <si>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</si>
  <si>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</si>
  <si>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</si>
  <si>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</si>
  <si>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</si>
  <si>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</si>
  <si>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</si>
  <si>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</si>
  <si>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</si>
  <si>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</si>
  <si>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</si>
  <si>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</si>
  <si>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</si>
  <si>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</si>
  <si>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</si>
  <si>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</si>
  <si>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</si>
  <si>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</si>
  <si>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</si>
  <si>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</si>
  <si>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</si>
  <si>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</si>
  <si>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</si>
  <si>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</si>
  <si>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</si>
  <si>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</si>
  <si>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</si>
  <si>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</si>
  <si>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</si>
  <si>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</si>
  <si>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</si>
  <si>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</si>
  <si>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</si>
  <si>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</si>
  <si>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</si>
  <si>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</si>
  <si>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</si>
  <si>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</si>
  <si>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</si>
  <si>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</si>
  <si>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</si>
  <si>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</si>
  <si>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</si>
  <si>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</si>
  <si>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</si>
  <si>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</si>
  <si>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</si>
  <si>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</si>
  <si>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</si>
  <si>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</si>
  <si>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</si>
  <si>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</si>
  <si>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</si>
  <si>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</si>
  <si>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</si>
  <si>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</si>
  <si>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</si>
  <si>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</si>
  <si>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</si>
  <si>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</si>
  <si>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</si>
  <si>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</si>
  <si>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</si>
  <si>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</si>
  <si>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</si>
  <si>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</si>
  <si>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</si>
  <si>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</si>
  <si>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</si>
  <si>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</si>
  <si>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</si>
  <si>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</si>
  <si>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</si>
  <si>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</si>
  <si>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</si>
  <si>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</si>
  <si>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</si>
  <si>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</si>
  <si>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</si>
  <si>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</si>
  <si>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</si>
  <si>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</si>
  <si>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</si>
  <si>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</si>
  <si>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</si>
  <si>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</si>
  <si>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</si>
  <si>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</si>
  <si>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</si>
  <si>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</si>
  <si>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</si>
  <si>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</si>
  <si>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</si>
  <si>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</si>
  <si>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</si>
  <si>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</si>
  <si>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</si>
  <si>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</si>
  <si>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</si>
  <si>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</si>
  <si>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</si>
  <si>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</si>
  <si>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</si>
  <si>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</si>
  <si>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</si>
  <si>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</si>
  <si>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</si>
  <si>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</si>
  <si>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</si>
  <si>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</si>
  <si>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</si>
  <si>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</si>
  <si>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</si>
  <si>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</si>
  <si>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</si>
  <si>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</si>
  <si>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</si>
  <si>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</si>
  <si>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</si>
  <si>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</si>
  <si>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</si>
  <si>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</si>
  <si>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</si>
  <si>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</si>
  <si>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</si>
  <si>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</si>
  <si>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</si>
  <si>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</si>
  <si>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</si>
  <si>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</si>
  <si>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</si>
  <si>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</si>
  <si>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</si>
  <si>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</si>
  <si>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</si>
  <si>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</si>
  <si>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</si>
  <si>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</si>
  <si>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</si>
  <si>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</si>
  <si>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</si>
  <si>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</si>
  <si>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</si>
  <si>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</si>
  <si>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</si>
  <si>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</si>
  <si>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</si>
  <si>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</si>
  <si>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</si>
  <si>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</si>
  <si>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</si>
  <si>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</si>
  <si>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</si>
  <si>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</si>
  <si>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</si>
  <si>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</si>
  <si>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</si>
  <si>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</si>
  <si>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</si>
  <si>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</si>
  <si>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</si>
  <si>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</si>
  <si>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</si>
  <si>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</si>
  <si>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</si>
  <si>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</si>
  <si>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</si>
  <si>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</si>
  <si>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</si>
  <si>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</si>
  <si>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</si>
  <si>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</si>
  <si>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</si>
  <si>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</si>
  <si>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</si>
  <si>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</si>
  <si>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</si>
  <si>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</si>
  <si>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</si>
  <si>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</si>
  <si>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</si>
  <si>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</si>
  <si>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</si>
  <si>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</si>
  <si>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</si>
  <si>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</si>
  <si>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</si>
  <si>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</si>
  <si>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</si>
  <si>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</si>
  <si>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</si>
  <si>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</si>
  <si>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</si>
  <si>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</si>
  <si>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</si>
  <si>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</si>
  <si>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</si>
  <si>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</si>
  <si>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</si>
  <si>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</si>
  <si>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</si>
  <si>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</si>
  <si>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</si>
  <si>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</si>
  <si>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</si>
  <si>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</si>
  <si>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</si>
  <si>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</si>
  <si>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</si>
  <si>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</si>
  <si>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</si>
  <si>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</si>
  <si>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</si>
  <si>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</si>
  <si>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</si>
  <si>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</si>
  <si>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</si>
  <si>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</si>
  <si>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</si>
  <si>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</si>
  <si>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</si>
  <si>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</si>
  <si>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</si>
  <si>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</si>
  <si>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</si>
  <si>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</si>
  <si>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</si>
  <si>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</si>
  <si>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</si>
  <si>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</si>
  <si>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</si>
  <si>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</si>
  <si>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</si>
  <si>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</si>
  <si>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</si>
  <si>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</si>
  <si>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</si>
  <si>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</si>
  <si>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</si>
  <si>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</si>
  <si>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</si>
  <si>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</si>
  <si>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</si>
  <si>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</si>
  <si>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</si>
  <si>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</si>
  <si>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</si>
  <si>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</si>
  <si>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</si>
  <si>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</si>
  <si>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</si>
  <si>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</si>
  <si>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</si>
  <si>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</si>
  <si>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</si>
  <si>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</si>
  <si>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</si>
  <si>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</si>
  <si>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</si>
  <si>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</si>
  <si>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</si>
  <si>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</si>
  <si>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</si>
  <si>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</si>
  <si>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</si>
  <si>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</si>
  <si>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</si>
  <si>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</si>
  <si>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</si>
  <si>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</si>
  <si>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</si>
  <si>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</si>
  <si>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</si>
  <si>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</si>
  <si>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</si>
  <si>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</si>
  <si>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</si>
  <si>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</si>
  <si>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</si>
  <si>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</si>
  <si>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</si>
  <si>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</si>
  <si>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</si>
  <si>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</si>
  <si>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</si>
  <si>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</si>
  <si>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</si>
  <si>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</si>
  <si>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</si>
  <si>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</si>
  <si>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</si>
  <si>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</si>
  <si>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</si>
  <si>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</si>
  <si>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</si>
  <si>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</si>
  <si>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</si>
  <si>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</si>
  <si>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</si>
  <si>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</si>
  <si>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</si>
  <si>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</si>
  <si>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</si>
  <si>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</si>
  <si>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</si>
  <si>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</si>
  <si>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</si>
  <si>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</si>
  <si>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</si>
  <si>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</si>
  <si>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</si>
  <si>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</si>
  <si>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</si>
  <si>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</si>
  <si>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</si>
  <si>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</si>
  <si>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</si>
  <si>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</si>
  <si>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</si>
  <si>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</si>
  <si>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</si>
  <si>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</si>
  <si>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</si>
  <si>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</si>
  <si>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</si>
  <si>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</si>
  <si>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</si>
  <si>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</si>
  <si>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</si>
  <si>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</si>
  <si>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</si>
  <si>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</si>
  <si>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</si>
  <si>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</si>
  <si>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</si>
  <si>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</si>
  <si>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</si>
  <si>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</si>
  <si>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</si>
  <si>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</si>
  <si>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</si>
  <si>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</si>
  <si>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</si>
  <si>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</si>
  <si>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</si>
  <si>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</si>
  <si>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</si>
  <si>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</si>
  <si>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</si>
  <si>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</si>
  <si>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</si>
  <si>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</si>
  <si>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</si>
  <si>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</si>
  <si>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</si>
  <si>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</si>
  <si>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</si>
  <si>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</si>
  <si>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</si>
  <si>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</si>
  <si>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</si>
  <si>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</si>
  <si>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</si>
  <si>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</si>
  <si>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</si>
  <si>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</si>
  <si>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</si>
  <si>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</si>
  <si>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</si>
  <si>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</si>
  <si>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</si>
  <si>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</si>
  <si>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</si>
  <si>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</si>
  <si>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</si>
  <si>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</si>
  <si>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</si>
  <si>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</si>
  <si>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</si>
  <si>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</si>
  <si>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</si>
  <si>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</si>
  <si>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</si>
  <si>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</si>
  <si>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</si>
  <si>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</si>
  <si>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</si>
  <si>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</si>
  <si>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</si>
  <si>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</si>
  <si>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</si>
  <si>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</si>
  <si>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</si>
  <si>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</si>
  <si>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</si>
  <si>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</si>
  <si>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</si>
  <si>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</si>
  <si>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</si>
  <si>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</si>
  <si>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</si>
  <si>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</si>
  <si>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</si>
  <si>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</si>
  <si>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</si>
  <si>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</si>
  <si>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</si>
  <si>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</si>
  <si>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</si>
  <si>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</si>
  <si>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</si>
  <si>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</si>
  <si>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</si>
  <si>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</si>
  <si>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</si>
  <si>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</si>
  <si>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</si>
  <si>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</si>
  <si>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</si>
  <si>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</si>
  <si>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</si>
  <si>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</si>
  <si>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</si>
  <si>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</si>
  <si>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</si>
  <si>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</si>
  <si>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</si>
  <si>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</si>
  <si>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</si>
  <si>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</si>
  <si>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</si>
  <si>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</si>
  <si>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</si>
  <si>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</si>
  <si>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</si>
  <si>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</si>
  <si>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</si>
  <si>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</si>
  <si>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</si>
  <si>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</si>
  <si>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</si>
  <si>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</si>
  <si>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</si>
  <si>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</si>
  <si>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</si>
  <si>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</si>
  <si>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</si>
  <si>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</si>
  <si>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</si>
  <si>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</si>
  <si>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</si>
  <si>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</si>
  <si>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</si>
  <si>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</si>
  <si>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</si>
  <si>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</si>
  <si>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</si>
  <si>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</si>
  <si>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</si>
  <si>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</si>
  <si>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</si>
  <si>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</si>
  <si>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</si>
  <si>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</si>
  <si>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</si>
  <si>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</si>
  <si>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</si>
  <si>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</si>
  <si>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</si>
  <si>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</si>
  <si>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</si>
  <si>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</si>
  <si>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</si>
  <si>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</si>
  <si>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</si>
  <si>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</si>
  <si>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</si>
  <si>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</si>
  <si>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</si>
  <si>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</si>
  <si>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</si>
  <si>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</si>
  <si>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</si>
  <si>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</si>
  <si>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</si>
  <si>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</si>
  <si>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</si>
  <si>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</si>
  <si>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</si>
  <si>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</si>
  <si>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</si>
  <si>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</si>
  <si>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</si>
  <si>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</si>
  <si>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</si>
  <si>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</si>
  <si>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</si>
  <si>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</si>
  <si>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</si>
  <si>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</si>
  <si>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</si>
  <si>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</si>
  <si>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</si>
  <si>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</si>
  <si>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</si>
  <si>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</si>
  <si>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</si>
  <si>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</si>
  <si>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</si>
  <si>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</si>
  <si>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</si>
  <si>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</si>
  <si>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</si>
  <si>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</si>
  <si>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</si>
  <si>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</si>
  <si>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</si>
  <si>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</si>
  <si>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</si>
  <si>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</si>
  <si>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</si>
  <si>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</si>
  <si>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</si>
  <si>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</si>
  <si>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</si>
  <si>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</si>
  <si>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</si>
  <si>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</si>
  <si>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</si>
  <si>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</si>
  <si>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</si>
  <si>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</si>
  <si>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</si>
  <si>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</si>
  <si>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</si>
  <si>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</si>
  <si>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</si>
  <si>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</si>
  <si>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</si>
  <si>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</si>
  <si>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</si>
  <si>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</si>
  <si>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</si>
  <si>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</si>
  <si>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</si>
  <si>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</si>
  <si>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</si>
  <si>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</si>
  <si>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</si>
  <si>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</si>
  <si>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</si>
  <si>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</si>
  <si>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</si>
  <si>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</si>
  <si>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</si>
  <si>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</si>
  <si>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</si>
  <si>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</si>
  <si>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</si>
  <si>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</si>
  <si>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</si>
  <si>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</si>
  <si>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</si>
  <si>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</si>
  <si>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</si>
  <si>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</si>
  <si>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</si>
  <si>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</si>
  <si>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</si>
  <si>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</si>
  <si>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</si>
  <si>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</si>
  <si>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</si>
  <si>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</si>
  <si>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</si>
  <si>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</si>
  <si>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</si>
  <si>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</si>
  <si>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</si>
  <si>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</si>
  <si>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</si>
  <si>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</si>
  <si>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</si>
  <si>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</si>
  <si>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</si>
  <si>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</si>
  <si>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</si>
  <si>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</si>
  <si>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</si>
  <si>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</si>
  <si>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</si>
  <si>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</si>
  <si>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</si>
  <si>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</si>
  <si>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</si>
  <si>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</si>
  <si>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</si>
  <si>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</si>
  <si>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</si>
  <si>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</si>
  <si>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</si>
  <si>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</si>
  <si>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</si>
  <si>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</si>
  <si>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</si>
  <si>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</si>
  <si>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</si>
  <si>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</si>
  <si>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</si>
  <si>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</si>
  <si>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</si>
  <si>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</si>
  <si>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</si>
  <si>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</si>
  <si>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</si>
  <si>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</si>
  <si>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</si>
  <si>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</si>
  <si>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</si>
  <si>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</si>
  <si>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</si>
  <si>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</si>
  <si>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</si>
  <si>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</si>
  <si>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</si>
  <si>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</si>
  <si>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</si>
  <si>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</si>
  <si>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</si>
  <si>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</si>
  <si>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</si>
  <si>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</si>
  <si>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</si>
  <si>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</si>
  <si>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</si>
  <si>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</si>
  <si>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</si>
  <si>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</si>
  <si>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</si>
  <si>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</si>
  <si>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</si>
  <si>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</si>
  <si>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</si>
  <si>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</si>
  <si>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</si>
  <si>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</si>
  <si>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</si>
  <si>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</si>
  <si>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</si>
  <si>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</si>
  <si>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</si>
  <si>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</si>
  <si>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</si>
  <si>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</si>
  <si>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</si>
  <si>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</si>
  <si>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</si>
  <si>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</si>
  <si>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</si>
  <si>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</si>
  <si>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</si>
  <si>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</si>
  <si>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</si>
  <si>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</si>
  <si>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</si>
  <si>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</si>
  <si>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</si>
  <si>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</si>
  <si>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</si>
  <si>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</si>
  <si>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</si>
  <si>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</si>
  <si>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</si>
  <si>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</si>
  <si>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</si>
  <si>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</si>
  <si>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</si>
  <si>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</si>
  <si>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</si>
  <si>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</si>
  <si>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</si>
  <si>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</si>
  <si>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</si>
  <si>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</si>
  <si>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</si>
  <si>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</si>
  <si>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</si>
  <si>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</si>
  <si>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</si>
  <si>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</si>
  <si>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</si>
  <si>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</si>
  <si>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</si>
  <si>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</si>
  <si>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</si>
  <si>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</si>
  <si>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</si>
  <si>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</si>
  <si>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</si>
  <si>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</si>
  <si>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</si>
  <si>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</si>
  <si>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</si>
  <si>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</si>
  <si>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</si>
  <si>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</si>
  <si>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</si>
  <si>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</si>
  <si>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</si>
  <si>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</si>
  <si>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</si>
  <si>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</si>
  <si>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</si>
  <si>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</si>
  <si>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</si>
  <si>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</si>
  <si>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</si>
  <si>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</si>
  <si>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</si>
  <si>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</si>
  <si>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</si>
  <si>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</si>
  <si>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</si>
  <si>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</si>
  <si>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</si>
  <si>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</si>
  <si>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</si>
  <si>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</si>
  <si>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</si>
  <si>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</si>
  <si>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</si>
  <si>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</si>
  <si>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</si>
  <si>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</si>
  <si>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</si>
  <si>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</si>
  <si>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</si>
  <si>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</si>
  <si>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</si>
  <si>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</si>
  <si>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</si>
  <si>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</si>
  <si>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</si>
  <si>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</si>
  <si>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</si>
  <si>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</si>
  <si>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</si>
  <si>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</si>
  <si>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</si>
  <si>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</si>
  <si>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</si>
  <si>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</si>
  <si>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</si>
  <si>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</si>
  <si>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</si>
  <si>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</si>
  <si>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</si>
  <si>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</si>
  <si>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</si>
  <si>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</si>
  <si>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</si>
  <si>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</si>
  <si>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</si>
  <si>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</si>
  <si>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</si>
  <si>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</si>
  <si>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</si>
  <si>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</si>
  <si>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</si>
  <si>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</si>
  <si>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</si>
  <si>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</si>
  <si>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</si>
  <si>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</si>
  <si>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</si>
  <si>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</si>
  <si>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</si>
  <si>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</si>
  <si>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</si>
  <si>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</si>
  <si>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</si>
  <si>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</si>
  <si>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</si>
  <si>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</si>
  <si>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</si>
  <si>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</si>
  <si>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</si>
  <si>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</si>
  <si>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</si>
  <si>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</si>
  <si>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</si>
  <si>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</si>
  <si>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</si>
  <si>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</si>
  <si>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</si>
  <si>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</si>
  <si>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</si>
  <si>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</si>
  <si>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</si>
  <si>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</si>
  <si>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</si>
  <si>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</si>
  <si>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</si>
  <si>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</si>
  <si>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</si>
  <si>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</si>
  <si>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</si>
  <si>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</si>
  <si>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</si>
  <si>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</si>
  <si>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</si>
  <si>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</si>
  <si>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</si>
  <si>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</si>
  <si>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</si>
  <si>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</si>
  <si>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</si>
  <si>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</si>
  <si>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</si>
  <si>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</si>
  <si>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</si>
  <si>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</si>
  <si>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</si>
  <si>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</si>
  <si>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</si>
  <si>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</si>
  <si>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</si>
  <si>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</si>
  <si>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</si>
  <si>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</si>
  <si>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</si>
  <si>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</si>
  <si>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</si>
  <si>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</si>
  <si>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</si>
  <si>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</si>
  <si>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</si>
  <si>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</si>
  <si>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</si>
  <si>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</si>
  <si>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</si>
  <si>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</si>
  <si>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</si>
  <si>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</si>
  <si>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</si>
  <si>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</si>
  <si>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</si>
  <si>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</si>
  <si>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</si>
  <si>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</si>
  <si>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</si>
  <si>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</si>
  <si>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</si>
  <si>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</si>
  <si>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</si>
  <si>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</si>
  <si>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</si>
  <si>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</si>
  <si>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</si>
  <si>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</si>
  <si>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</si>
  <si>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</si>
  <si>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</si>
  <si>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</si>
  <si>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</si>
  <si>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</si>
  <si>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</si>
  <si>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</si>
  <si>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</si>
  <si>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</si>
  <si>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</si>
  <si>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</si>
  <si>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</si>
  <si>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</si>
  <si>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</si>
  <si>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</si>
  <si>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</si>
  <si>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</si>
  <si>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</si>
  <si>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</si>
  <si>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</si>
  <si>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</si>
  <si>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</si>
  <si>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</si>
  <si>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</si>
  <si>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</si>
  <si>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</si>
  <si>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</si>
  <si>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</si>
  <si>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</si>
  <si>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</si>
  <si>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</si>
  <si>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</si>
  <si>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</si>
  <si>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</si>
  <si>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</si>
  <si>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</si>
  <si>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</si>
  <si>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</si>
  <si>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</si>
  <si>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</si>
  <si>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</si>
  <si>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</si>
  <si>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</si>
  <si>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</si>
  <si>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</si>
  <si>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</si>
  <si>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</si>
  <si>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</si>
  <si>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</si>
  <si>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</si>
  <si>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</si>
  <si>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</si>
  <si>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</si>
  <si>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</si>
  <si>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</si>
  <si>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</si>
  <si>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</si>
  <si>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</si>
  <si>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</si>
  <si>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</si>
  <si>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</si>
  <si>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</si>
  <si>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</si>
  <si>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</si>
  <si>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</si>
  <si>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</si>
  <si>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</si>
  <si>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</si>
  <si>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</si>
  <si>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</si>
  <si>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</si>
  <si>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</si>
  <si>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</si>
  <si>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</si>
  <si>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</si>
  <si>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</si>
  <si>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</si>
  <si>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</si>
  <si>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</si>
  <si>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</si>
  <si>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</si>
  <si>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</si>
  <si>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</si>
  <si>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</si>
  <si>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</si>
  <si>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</si>
  <si>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</si>
  <si>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</si>
  <si>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</si>
  <si>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</si>
  <si>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</si>
  <si>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</si>
  <si>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</si>
  <si>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</si>
  <si>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</si>
  <si>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</si>
  <si>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</si>
  <si>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</si>
  <si>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</si>
  <si>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</si>
  <si>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</si>
  <si>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</si>
  <si>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</si>
  <si>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</si>
  <si>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</si>
  <si>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</si>
  <si>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</si>
  <si>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</si>
  <si>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</si>
  <si>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</si>
  <si>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</si>
  <si>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</si>
  <si>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</si>
  <si>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</si>
  <si>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</si>
  <si>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</si>
  <si>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</si>
  <si>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</si>
  <si>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</si>
  <si>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</si>
  <si>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</si>
  <si>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</si>
  <si>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</si>
  <si>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</si>
  <si>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</si>
  <si>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</si>
  <si>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</si>
  <si>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</si>
  <si>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</si>
  <si>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</si>
  <si>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</si>
  <si>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</si>
  <si>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</si>
  <si>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</si>
  <si>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</si>
  <si>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</si>
  <si>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</si>
  <si>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</si>
  <si>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</si>
  <si>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</si>
  <si>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</si>
  <si>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</si>
  <si>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</si>
  <si>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</si>
  <si>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</si>
  <si>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</si>
  <si>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</si>
  <si>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</si>
  <si>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</si>
  <si>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</si>
  <si>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</si>
  <si>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</si>
  <si>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</si>
  <si>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</si>
  <si>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</si>
  <si>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</si>
  <si>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</si>
  <si>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</si>
  <si>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</si>
  <si>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</si>
  <si>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</si>
  <si>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</si>
  <si>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</si>
  <si>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</si>
  <si>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</si>
  <si>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</si>
  <si>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</si>
  <si>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</si>
  <si>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</si>
  <si>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</si>
  <si>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</si>
  <si>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</si>
  <si>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</si>
  <si>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</si>
  <si>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</si>
  <si>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</si>
  <si>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</si>
  <si>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</si>
  <si>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</si>
  <si>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</si>
  <si>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</si>
  <si>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</si>
  <si>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</si>
  <si>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</si>
  <si>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</si>
  <si>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</si>
  <si>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</si>
  <si>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</si>
  <si>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</si>
  <si>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</si>
  <si>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</si>
  <si>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</si>
  <si>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</si>
  <si>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</si>
  <si>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</si>
  <si>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</si>
  <si>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</si>
  <si>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</si>
  <si>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</si>
  <si>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</si>
  <si>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</si>
  <si>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</si>
  <si>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</si>
  <si>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</si>
  <si>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</si>
  <si>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</si>
  <si>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</si>
  <si>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</si>
  <si>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</si>
  <si>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</si>
  <si>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</si>
  <si>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</si>
  <si>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</si>
  <si>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</si>
  <si>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</si>
  <si>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</si>
  <si>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</si>
  <si>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</si>
  <si>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</si>
  <si>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</si>
  <si>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</si>
  <si>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</si>
  <si>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</si>
  <si>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</si>
  <si>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</si>
  <si>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</si>
  <si>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</si>
  <si>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</si>
  <si>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</si>
  <si>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</si>
  <si>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</si>
  <si>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</si>
  <si>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</si>
  <si>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</si>
  <si>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</si>
  <si>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</si>
  <si>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</si>
  <si>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</si>
  <si>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</si>
  <si>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</si>
  <si>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</si>
  <si>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</si>
  <si>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</si>
  <si>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</si>
  <si>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</si>
  <si>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</si>
  <si>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</si>
  <si>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</si>
  <si>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</si>
  <si>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</si>
  <si>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</si>
  <si>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</si>
  <si>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</si>
  <si>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</si>
  <si>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</si>
  <si>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</si>
  <si>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</si>
  <si>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</si>
  <si>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</si>
  <si>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</si>
  <si>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</si>
  <si>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</si>
  <si>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</si>
  <si>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</si>
  <si>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</si>
  <si>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</si>
  <si>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</si>
  <si>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</si>
  <si>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</si>
  <si>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</si>
  <si>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</si>
  <si>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</si>
  <si>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</si>
  <si>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</si>
  <si>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</si>
  <si>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</si>
  <si>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</si>
  <si>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</si>
  <si>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</si>
  <si>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</si>
  <si>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</si>
  <si>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</si>
  <si>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</si>
  <si>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</si>
  <si>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</si>
  <si>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</si>
  <si>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</si>
  <si>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</si>
  <si>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</si>
  <si>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</si>
  <si>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</si>
  <si>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</si>
  <si>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</si>
  <si>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</si>
  <si>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</si>
  <si>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</si>
  <si>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</si>
  <si>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</si>
  <si>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</si>
  <si>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</si>
  <si>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</si>
  <si>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</si>
  <si>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</si>
  <si>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</si>
  <si>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</si>
  <si>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</si>
  <si>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</si>
  <si>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</si>
  <si>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</si>
  <si>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</si>
  <si>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</si>
  <si>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</si>
  <si>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</si>
  <si>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</si>
  <si>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</si>
  <si>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</si>
  <si>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</si>
  <si>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</si>
  <si>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</si>
  <si>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</si>
  <si>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</si>
  <si>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</si>
  <si>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</si>
  <si>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</si>
  <si>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</si>
  <si>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</si>
  <si>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</si>
  <si>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</si>
  <si>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</si>
  <si>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</si>
  <si>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</si>
  <si>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</si>
  <si>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</si>
  <si>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</si>
  <si>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</si>
  <si>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</si>
  <si>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</si>
  <si>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</si>
  <si>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</si>
  <si>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</si>
  <si>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</si>
  <si>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</si>
  <si>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</si>
  <si>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</si>
  <si>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</si>
  <si>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</si>
  <si>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</si>
  <si>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</si>
  <si>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</si>
  <si>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</si>
  <si>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</si>
  <si>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</si>
  <si>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</si>
  <si>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</si>
  <si>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</si>
  <si>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</si>
  <si>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</si>
  <si>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</si>
  <si>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</si>
  <si>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</si>
  <si>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</si>
  <si>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</si>
  <si>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</si>
  <si>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</si>
  <si>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</si>
  <si>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</si>
  <si>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</si>
  <si>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</si>
  <si>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</si>
  <si>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</si>
  <si>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</si>
  <si>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</si>
  <si>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</si>
  <si>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</si>
  <si>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</si>
  <si>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</si>
  <si>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</si>
  <si>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</si>
  <si>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</si>
  <si>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</si>
  <si>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</si>
  <si>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</si>
  <si>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</si>
  <si>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</si>
  <si>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</si>
  <si>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</si>
  <si>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</si>
  <si>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</si>
  <si>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</si>
  <si>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</si>
  <si>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</si>
  <si>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</si>
  <si>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</si>
  <si>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</si>
  <si>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</si>
  <si>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</si>
  <si>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</si>
  <si>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</si>
  <si>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</si>
  <si>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</si>
  <si>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</si>
  <si>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</si>
  <si>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</si>
  <si>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</si>
  <si>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</si>
  <si>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</si>
  <si>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</si>
  <si>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</si>
  <si>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</si>
  <si>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</si>
  <si>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</si>
  <si>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</si>
  <si>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</si>
  <si>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</si>
  <si>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</si>
  <si>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</si>
  <si>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</si>
  <si>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</si>
  <si>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</si>
  <si>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</si>
  <si>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</si>
  <si>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</si>
  <si>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</si>
  <si>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</si>
  <si>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</si>
  <si>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</si>
  <si>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</si>
  <si>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</si>
  <si>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</si>
  <si>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</si>
  <si>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</si>
  <si>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</si>
  <si>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</si>
  <si>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</si>
  <si>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</si>
  <si>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</si>
  <si>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</si>
  <si>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</si>
  <si>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</si>
  <si>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</si>
  <si>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</si>
  <si>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</si>
  <si>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</si>
  <si>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</si>
  <si>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</si>
  <si>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</si>
  <si>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</si>
  <si>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</si>
  <si>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</si>
  <si>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</si>
  <si>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</si>
  <si>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</si>
  <si>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</si>
  <si>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</si>
  <si>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</si>
  <si>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</si>
  <si>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</si>
  <si>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</si>
  <si>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</si>
  <si>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</si>
  <si>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</si>
  <si>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</si>
  <si>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</si>
  <si>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</si>
  <si>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</si>
  <si>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</si>
  <si>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</si>
  <si>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</si>
  <si>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</si>
  <si>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</si>
  <si>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</si>
  <si>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</si>
  <si>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</si>
  <si>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</si>
  <si>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</si>
  <si>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</si>
  <si>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</si>
  <si>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</si>
  <si>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</si>
  <si>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</si>
  <si>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</si>
  <si>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</si>
  <si>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</si>
  <si>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</si>
  <si>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</si>
  <si>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</si>
  <si>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</si>
  <si>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</si>
  <si>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</si>
  <si>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</si>
  <si>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</si>
  <si>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</si>
  <si>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</si>
  <si>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</si>
  <si>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</si>
  <si>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</si>
  <si>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</si>
  <si>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</si>
  <si>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</si>
  <si>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</si>
  <si>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</si>
  <si>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</si>
  <si>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</si>
  <si>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</si>
  <si>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</si>
  <si>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</si>
  <si>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</si>
  <si>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</si>
  <si>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</si>
  <si>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</si>
  <si>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</si>
  <si>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</si>
  <si>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</si>
  <si>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</si>
  <si>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</si>
  <si>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</si>
  <si>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</si>
  <si>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</si>
  <si>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</si>
  <si>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</si>
  <si>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</si>
  <si>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</si>
  <si>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</si>
  <si>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</si>
  <si>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</si>
  <si>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</si>
  <si>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</si>
  <si>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</si>
  <si>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</si>
  <si>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</si>
  <si>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</si>
  <si>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</si>
  <si>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</si>
  <si>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</si>
  <si>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</si>
  <si>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</si>
  <si>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</si>
  <si>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</si>
  <si>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</si>
  <si>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</si>
  <si>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</si>
  <si>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</si>
  <si>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</si>
  <si>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</si>
  <si>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</si>
  <si>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</si>
  <si>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</si>
  <si>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</si>
  <si>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</si>
  <si>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</si>
  <si>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</si>
  <si>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</si>
  <si>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</si>
  <si>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</si>
  <si>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</si>
  <si>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</si>
  <si>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</si>
  <si>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</si>
  <si>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</si>
  <si>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</si>
  <si>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</si>
  <si>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</si>
  <si>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</si>
  <si>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</si>
  <si>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</si>
  <si>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</si>
  <si>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</si>
  <si>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</si>
  <si>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</si>
  <si>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</si>
  <si>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</si>
  <si>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</si>
  <si>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</si>
  <si>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</si>
  <si>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</si>
  <si>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</si>
  <si>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</si>
  <si>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</si>
  <si>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</si>
  <si>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</si>
  <si>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</si>
  <si>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</si>
  <si>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</si>
  <si>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</si>
  <si>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</si>
  <si>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</si>
  <si>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</si>
  <si>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</si>
  <si>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</si>
  <si>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</si>
  <si>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</si>
  <si>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</si>
  <si>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</si>
  <si>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</si>
  <si>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</si>
  <si>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</si>
  <si>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</si>
  <si>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</si>
  <si>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</si>
  <si>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</si>
  <si>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</si>
  <si>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</si>
  <si>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</si>
  <si>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</si>
  <si>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</si>
  <si>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</si>
  <si>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</si>
  <si>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</si>
  <si>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</si>
  <si>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</si>
  <si>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</si>
  <si>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</si>
  <si>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</si>
  <si>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</si>
  <si>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</si>
  <si>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</si>
  <si>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</si>
  <si>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</si>
  <si>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</si>
  <si>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</si>
  <si>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</si>
  <si>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</si>
  <si>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</si>
  <si>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</si>
  <si>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</si>
  <si>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</si>
  <si>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</si>
  <si>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</si>
  <si>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</si>
  <si>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</si>
  <si>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</si>
  <si>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</si>
  <si>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</si>
  <si>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</si>
  <si>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</si>
  <si>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</si>
  <si>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</si>
  <si>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</si>
  <si>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</si>
  <si>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</si>
  <si>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</si>
  <si>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</si>
  <si>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</si>
  <si>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</si>
  <si>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</si>
  <si>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</si>
  <si>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</si>
  <si>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</si>
  <si>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</si>
  <si>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</si>
  <si>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</si>
  <si>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</si>
  <si>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</si>
  <si>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</si>
  <si>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</si>
  <si>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</si>
  <si>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</si>
  <si>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</si>
  <si>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</si>
  <si>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</si>
  <si>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</si>
  <si>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</si>
  <si>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</si>
  <si>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</si>
  <si>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</si>
  <si>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</si>
  <si>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</si>
  <si>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</si>
  <si>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</si>
  <si>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</si>
  <si>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</si>
  <si>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</si>
  <si>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</si>
  <si>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</si>
  <si>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</si>
  <si>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</si>
  <si>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</si>
  <si>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</si>
  <si>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</si>
  <si>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</si>
  <si>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</si>
  <si>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</si>
  <si>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</si>
  <si>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</si>
  <si>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</si>
  <si>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</si>
  <si>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</si>
  <si>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</si>
  <si>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</si>
  <si>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</si>
  <si>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</si>
  <si>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</si>
  <si>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</si>
  <si>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</si>
  <si>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</si>
  <si>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</si>
  <si>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</si>
  <si>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</si>
  <si>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</si>
  <si>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</si>
  <si>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</si>
  <si>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</si>
  <si>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</si>
  <si>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</si>
  <si>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</si>
  <si>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</si>
  <si>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</si>
  <si>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</si>
  <si>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</si>
  <si>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</si>
  <si>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</si>
  <si>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</si>
  <si>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</si>
  <si>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</si>
  <si>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</si>
  <si>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</si>
  <si>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</si>
  <si>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</si>
  <si>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</si>
  <si>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</si>
  <si>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</si>
  <si>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</si>
  <si>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</si>
  <si>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</si>
  <si>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</si>
  <si>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</si>
  <si>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</si>
  <si>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</si>
  <si>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</si>
  <si>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</si>
  <si>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</si>
  <si>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</si>
  <si>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</si>
  <si>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</si>
  <si>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</si>
  <si>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</si>
  <si>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</si>
  <si>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</si>
  <si>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</si>
  <si>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</si>
  <si>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</si>
  <si>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</si>
  <si>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</si>
  <si>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</si>
  <si>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</si>
  <si>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</si>
  <si>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</si>
  <si>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</si>
  <si>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</si>
  <si>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</si>
  <si>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</si>
  <si>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</si>
  <si>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</si>
  <si>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</si>
  <si>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</si>
  <si>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</si>
  <si>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</si>
  <si>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</si>
  <si>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</si>
  <si>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</si>
  <si>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</si>
  <si>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</si>
  <si>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</si>
  <si>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</si>
  <si>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</si>
  <si>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</si>
  <si>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</si>
  <si>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</si>
  <si>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</si>
  <si>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</si>
  <si>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</si>
  <si>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</si>
  <si>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</si>
  <si>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</si>
  <si>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</si>
  <si>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</si>
  <si>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</si>
  <si>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</si>
  <si>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</si>
  <si>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</si>
  <si>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</si>
  <si>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</si>
  <si>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</si>
  <si>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</si>
  <si>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</si>
  <si>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</si>
  <si>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</si>
  <si>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</si>
  <si>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</si>
  <si>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</si>
  <si>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</si>
  <si>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</si>
  <si>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</si>
  <si>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</si>
  <si>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</si>
  <si>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</si>
  <si>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</si>
  <si>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</si>
  <si>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</si>
  <si>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</si>
  <si>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</si>
  <si>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</si>
  <si>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</si>
  <si>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</si>
  <si>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</si>
  <si>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</si>
  <si>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</si>
  <si>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</si>
  <si>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</si>
  <si>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</si>
  <si>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</si>
  <si>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</si>
  <si>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</si>
  <si>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</si>
  <si>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</si>
  <si>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</si>
  <si>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</si>
  <si>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</si>
  <si>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</si>
  <si>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</si>
  <si>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</si>
  <si>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</si>
  <si>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</si>
  <si>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</si>
  <si>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</si>
  <si>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</si>
  <si>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</si>
  <si>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</si>
  <si>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</si>
  <si>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</si>
  <si>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</si>
  <si>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</si>
  <si>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</si>
  <si>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</si>
  <si>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</si>
  <si>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</si>
  <si>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</si>
  <si>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</si>
  <si>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</si>
  <si>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</si>
  <si>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</si>
  <si>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</si>
  <si>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</si>
  <si>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</si>
  <si>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</si>
  <si>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</si>
  <si>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</si>
  <si>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</si>
  <si>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</si>
  <si>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</si>
  <si>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</si>
  <si>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</si>
  <si>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</si>
  <si>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</si>
  <si>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</si>
  <si>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</si>
  <si>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</si>
  <si>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</si>
  <si>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</si>
  <si>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</si>
  <si>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</si>
  <si>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</si>
  <si>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</si>
  <si>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</si>
  <si>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</si>
  <si>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</si>
  <si>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</si>
  <si>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</si>
  <si>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</si>
  <si>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</si>
  <si>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</si>
  <si>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</si>
  <si>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</si>
  <si>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</si>
  <si>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</si>
  <si>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</si>
  <si>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</si>
  <si>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</si>
  <si>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</si>
  <si>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</si>
  <si>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</si>
  <si>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</si>
  <si>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</si>
  <si>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</si>
  <si>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</si>
  <si>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</si>
  <si>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</si>
  <si>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</si>
  <si>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</si>
  <si>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</si>
  <si>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</si>
  <si>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</si>
  <si>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</si>
  <si>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</si>
  <si>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</si>
  <si>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</si>
  <si>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</si>
  <si>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</si>
  <si>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</si>
  <si>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</si>
  <si>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</si>
  <si>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</si>
  <si>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</si>
  <si>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</si>
  <si>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</si>
  <si>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</si>
  <si>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</si>
  <si>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</si>
  <si>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</si>
  <si>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</si>
  <si>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</si>
  <si>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</si>
  <si>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</si>
  <si>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</si>
  <si>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</si>
  <si>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</si>
  <si>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</si>
  <si>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</si>
  <si>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</si>
  <si>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</si>
  <si>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</si>
  <si>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</si>
  <si>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</si>
  <si>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</si>
  <si>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</si>
  <si>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</si>
  <si>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</si>
  <si>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</si>
  <si>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</si>
  <si>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</si>
  <si>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</si>
  <si>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</si>
  <si>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</si>
  <si>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</si>
  <si>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</si>
  <si>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</si>
  <si>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</si>
  <si>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</si>
  <si>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</si>
  <si>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</si>
  <si>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</si>
  <si>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</si>
  <si>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</si>
  <si>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</si>
  <si>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</si>
  <si>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</si>
  <si>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</si>
  <si>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</si>
  <si>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</si>
  <si>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</si>
  <si>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</si>
  <si>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</si>
  <si>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</si>
  <si>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</si>
  <si>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</si>
  <si>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</si>
  <si>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</si>
  <si>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</si>
  <si>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</si>
  <si>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</si>
  <si>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</si>
  <si>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</si>
  <si>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</si>
  <si>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</si>
  <si>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</si>
  <si>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</si>
  <si>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</si>
  <si>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</si>
  <si>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</si>
  <si>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</si>
  <si>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</si>
  <si>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</si>
  <si>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</si>
  <si>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</si>
  <si>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</si>
  <si>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</si>
  <si>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</si>
  <si>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</si>
  <si>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</si>
  <si>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</si>
  <si>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</si>
  <si>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</si>
  <si>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</si>
  <si>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</si>
  <si>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</si>
  <si>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</si>
  <si>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</si>
  <si>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</si>
  <si>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</si>
  <si>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</si>
  <si>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</si>
  <si>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</si>
  <si>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</si>
  <si>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</si>
  <si>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</si>
  <si>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</si>
  <si>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</si>
  <si>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</si>
  <si>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</si>
  <si>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</si>
  <si>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</si>
  <si>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</si>
  <si>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</si>
  <si>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</si>
  <si>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</si>
  <si>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</si>
  <si>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</si>
  <si>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</si>
  <si>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</si>
  <si>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</si>
  <si>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</si>
  <si>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</si>
  <si>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</si>
  <si>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</si>
  <si>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</si>
  <si>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</si>
  <si>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</si>
  <si>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</si>
  <si>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</si>
  <si>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</si>
  <si>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</si>
  <si>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</si>
  <si>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</si>
  <si>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</si>
  <si>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</si>
  <si>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</si>
  <si>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</si>
  <si>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</si>
  <si>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</si>
  <si>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</si>
  <si>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</si>
  <si>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</si>
  <si>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</si>
  <si>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</si>
  <si>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</si>
  <si>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</si>
  <si>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</si>
  <si>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</si>
  <si>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</si>
  <si>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</si>
  <si>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</si>
  <si>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</si>
  <si>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</si>
  <si>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</si>
  <si>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</si>
  <si>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</si>
  <si>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</si>
  <si>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</si>
  <si>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</si>
  <si>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</si>
  <si>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</si>
  <si>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</si>
  <si>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</si>
  <si>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</si>
  <si>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</si>
  <si>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</si>
  <si>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</si>
  <si>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</si>
  <si>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</si>
  <si>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</si>
  <si>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</si>
  <si>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</si>
  <si>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</si>
  <si>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</si>
  <si>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</si>
  <si>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</si>
  <si>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</si>
  <si>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</si>
  <si>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</si>
  <si>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</si>
  <si>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</si>
  <si>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</si>
  <si>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</si>
  <si>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</si>
  <si>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</si>
  <si>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</si>
  <si>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</si>
  <si>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</si>
  <si>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</si>
  <si>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</si>
  <si>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</si>
  <si>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</si>
  <si>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</si>
  <si>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</si>
  <si>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</si>
  <si>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</si>
  <si>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</si>
  <si>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</si>
  <si>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</si>
  <si>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</si>
  <si>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</si>
  <si>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</si>
  <si>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</si>
  <si>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</si>
  <si>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</si>
  <si>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</si>
  <si>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</si>
  <si>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</si>
  <si>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</si>
  <si>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</si>
  <si>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</si>
  <si>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</si>
  <si>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</si>
  <si>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</si>
  <si>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</si>
  <si>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</si>
  <si>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</si>
  <si>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</si>
  <si>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</si>
  <si>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</si>
  <si>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</si>
  <si>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</si>
  <si>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</si>
  <si>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</si>
  <si>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</si>
  <si>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</si>
  <si>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</si>
  <si>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</si>
  <si>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</si>
  <si>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</si>
  <si>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</si>
  <si>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</si>
  <si>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</si>
  <si>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</si>
  <si>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</si>
  <si>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</si>
  <si>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</si>
  <si>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</si>
  <si>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</si>
  <si>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</si>
  <si>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</si>
  <si>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</si>
  <si>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</si>
  <si>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</si>
  <si>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</si>
  <si>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</si>
  <si>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</si>
  <si>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</si>
  <si>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</si>
  <si>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</si>
  <si>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</si>
  <si>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</si>
  <si>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</si>
  <si>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</si>
  <si>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</si>
  <si>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</si>
  <si>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</si>
  <si>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</si>
  <si>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</si>
  <si>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</si>
  <si>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</si>
  <si>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</si>
  <si>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</si>
  <si>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</si>
  <si>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</si>
  <si>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</si>
  <si>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</si>
  <si>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</si>
  <si>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</si>
  <si>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</si>
  <si>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</si>
  <si>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</si>
  <si>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</si>
  <si>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</si>
  <si>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</si>
  <si>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</si>
  <si>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</si>
  <si>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</si>
  <si>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</si>
  <si>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</si>
  <si>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</si>
  <si>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</si>
  <si>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</si>
  <si>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</si>
  <si>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</si>
  <si>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</si>
  <si>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</si>
  <si>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</si>
  <si>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</si>
  <si>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</si>
  <si>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</si>
  <si>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</si>
  <si>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</si>
  <si>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</si>
  <si>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</si>
  <si>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</si>
  <si>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</si>
  <si>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</si>
  <si>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</si>
  <si>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</si>
  <si>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</si>
  <si>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</si>
  <si>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</si>
  <si>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</si>
  <si>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</si>
  <si>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</si>
  <si>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</si>
  <si>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</si>
  <si>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</si>
  <si>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</si>
  <si>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</si>
  <si>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</si>
  <si>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</si>
  <si>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</si>
  <si>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</si>
  <si>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</si>
  <si>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</si>
  <si>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</si>
  <si>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</si>
  <si>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</si>
  <si>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</si>
  <si>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</si>
  <si>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</si>
  <si>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</si>
  <si>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</si>
  <si>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</si>
  <si>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</si>
  <si>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</si>
  <si>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</si>
  <si>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</si>
  <si>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</si>
  <si>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</si>
  <si>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</si>
  <si>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</si>
  <si>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</si>
  <si>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</si>
  <si>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</si>
  <si>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</si>
  <si>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</si>
  <si>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</si>
  <si>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</si>
  <si>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</si>
  <si>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</si>
  <si>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</si>
  <si>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</si>
  <si>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</si>
  <si>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</si>
  <si>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</si>
  <si>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</si>
  <si>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</si>
  <si>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</si>
  <si>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</si>
  <si>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</si>
  <si>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</si>
  <si>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</si>
  <si>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</si>
  <si>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</si>
  <si>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</si>
  <si>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</si>
  <si>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</si>
  <si>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</si>
  <si>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</si>
  <si>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</si>
  <si>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</si>
  <si>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</si>
  <si>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</si>
  <si>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</si>
  <si>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</si>
  <si>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</si>
  <si>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</si>
  <si>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</si>
  <si>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</si>
  <si>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</si>
  <si>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</si>
  <si>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</si>
  <si>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</si>
  <si>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</si>
  <si>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</si>
  <si>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</si>
  <si>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</si>
  <si>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</si>
  <si>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</si>
  <si>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</si>
  <si>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</si>
  <si>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</si>
  <si>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</si>
  <si>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</si>
  <si>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</si>
  <si>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</si>
  <si>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</si>
  <si>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</si>
  <si>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</si>
  <si>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</si>
  <si>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</si>
  <si>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</si>
  <si>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</si>
  <si>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</si>
  <si>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</si>
  <si>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</si>
  <si>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</si>
  <si>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</si>
  <si>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</si>
  <si>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</si>
  <si>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</si>
  <si>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</si>
  <si>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</si>
  <si>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</si>
  <si>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</si>
  <si>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</si>
  <si>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</si>
  <si>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</si>
  <si>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</si>
  <si>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</si>
  <si>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</si>
  <si>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</si>
  <si>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</si>
  <si>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</si>
  <si>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</si>
  <si>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</si>
  <si>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</si>
  <si>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</si>
  <si>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</si>
  <si>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</si>
  <si>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</si>
  <si>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</si>
  <si>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</si>
  <si>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</si>
  <si>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</si>
  <si>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</si>
  <si>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</si>
  <si>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</si>
  <si>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</si>
  <si>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</si>
  <si>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</si>
  <si>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</si>
  <si>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</si>
  <si>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</si>
  <si>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</si>
  <si>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</si>
  <si>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</si>
  <si>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</si>
  <si>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</si>
  <si>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</si>
  <si>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</si>
  <si>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</si>
  <si>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</si>
  <si>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</si>
  <si>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</si>
  <si>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</si>
  <si>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</si>
  <si>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</si>
  <si>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</si>
  <si>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</si>
  <si>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</si>
  <si>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</si>
  <si>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</si>
  <si>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</si>
  <si>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</si>
  <si>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</si>
  <si>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</si>
  <si>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</si>
  <si>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</si>
  <si>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</si>
  <si>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</si>
  <si>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</si>
  <si>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</si>
  <si>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</si>
  <si>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</si>
  <si>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</si>
  <si>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</si>
  <si>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</si>
  <si>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</si>
  <si>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</si>
  <si>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</si>
  <si>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</si>
  <si>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</si>
  <si>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</si>
  <si>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</si>
  <si>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</si>
  <si>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</si>
  <si>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</si>
  <si>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</si>
  <si>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</si>
  <si>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</si>
  <si>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</si>
  <si>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</si>
  <si>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</si>
  <si>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</si>
  <si>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</si>
  <si>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</si>
  <si>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</si>
  <si>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</si>
  <si>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</si>
  <si>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</si>
  <si>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</si>
  <si>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</si>
  <si>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</si>
  <si>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</si>
  <si>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</si>
  <si>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</si>
  <si>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</si>
  <si>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</si>
  <si>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</si>
  <si>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</si>
  <si>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</si>
  <si>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</si>
  <si>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</si>
  <si>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</si>
  <si>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</si>
  <si>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</si>
  <si>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</si>
  <si>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</si>
  <si>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</si>
  <si>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</si>
  <si>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</si>
  <si>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</si>
  <si>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</si>
  <si>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</si>
  <si>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</si>
  <si>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</si>
  <si>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</si>
  <si>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</si>
  <si>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</si>
  <si>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</si>
  <si>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</si>
  <si>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</si>
  <si>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</si>
  <si>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</si>
  <si>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</si>
  <si>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</si>
  <si>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</si>
  <si>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</si>
  <si>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</si>
  <si>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</si>
  <si>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</si>
  <si>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</si>
  <si>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</si>
  <si>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</si>
  <si>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</si>
  <si>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</si>
  <si>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</si>
  <si>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</si>
  <si>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</si>
  <si>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</si>
  <si>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</si>
  <si>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</si>
  <si>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</si>
  <si>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</si>
  <si>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</si>
  <si>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</si>
  <si>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</si>
  <si>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</si>
  <si>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</si>
  <si>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</si>
  <si>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</si>
  <si>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</si>
  <si>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</si>
  <si>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</si>
  <si>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</si>
  <si>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</si>
  <si>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</si>
  <si>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</si>
  <si>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</si>
  <si>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</si>
  <si>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</si>
  <si>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</si>
  <si>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</si>
  <si>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</si>
  <si>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</si>
  <si>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</si>
  <si>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</si>
  <si>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</si>
  <si>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</si>
  <si>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</si>
  <si>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</si>
  <si>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</si>
  <si>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</si>
  <si>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</si>
  <si>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</si>
  <si>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</si>
  <si>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</si>
  <si>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</si>
  <si>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</si>
  <si>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</si>
  <si>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</si>
  <si>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</si>
  <si>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</si>
  <si>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</si>
  <si>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</si>
  <si>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</si>
  <si>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</si>
  <si>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</si>
  <si>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</si>
  <si>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</si>
  <si>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</si>
  <si>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</si>
  <si>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</si>
  <si>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</si>
  <si>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</si>
  <si>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</si>
  <si>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</si>
  <si>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</si>
  <si>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</si>
  <si>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</si>
  <si>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</si>
  <si>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</si>
  <si>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</si>
  <si>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</si>
  <si>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</si>
  <si>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</si>
  <si>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</si>
  <si>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</si>
  <si>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</si>
  <si>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</si>
  <si>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</si>
  <si>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</si>
  <si>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</si>
  <si>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</si>
  <si>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</si>
  <si>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</si>
  <si>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</si>
  <si>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</si>
  <si>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</si>
  <si>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</si>
  <si>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</si>
  <si>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</si>
  <si>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</si>
  <si>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</si>
  <si>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</si>
  <si>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</si>
  <si>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</si>
  <si>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</si>
  <si>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</si>
  <si>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</si>
  <si>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</si>
  <si>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</si>
  <si>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</si>
  <si>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</si>
  <si>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</si>
  <si>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</si>
  <si>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</si>
  <si>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</si>
  <si>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</si>
  <si>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</si>
  <si>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</si>
  <si>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</si>
  <si>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</si>
  <si>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</si>
  <si>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</si>
  <si>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</si>
  <si>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</si>
  <si>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</si>
  <si>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</si>
  <si>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</si>
  <si>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</si>
  <si>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</si>
  <si>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</si>
  <si>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</si>
  <si>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</si>
  <si>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</si>
  <si>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</si>
  <si>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</si>
  <si>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</si>
  <si>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</si>
  <si>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</si>
  <si>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</si>
  <si>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</si>
  <si>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</si>
  <si>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</si>
  <si>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</si>
  <si>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</si>
  <si>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</si>
  <si>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</si>
  <si>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</si>
  <si>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</si>
  <si>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</si>
  <si>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</si>
  <si>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</si>
  <si>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</si>
  <si>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</si>
  <si>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</si>
  <si>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</si>
  <si>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</si>
  <si>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</si>
  <si>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</si>
  <si>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</si>
  <si>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</si>
  <si>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</si>
  <si>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</si>
  <si>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</si>
  <si>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</si>
  <si>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</si>
  <si>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</si>
  <si>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</si>
  <si>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</si>
  <si>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</si>
  <si>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</si>
  <si>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</si>
  <si>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</si>
  <si>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</si>
  <si>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</si>
  <si>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</si>
  <si>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</si>
  <si>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</si>
  <si>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</si>
  <si>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</si>
  <si>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</si>
  <si>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</si>
  <si>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</si>
  <si>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</si>
  <si>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</si>
  <si>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</si>
  <si>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</si>
  <si>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</si>
  <si>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</si>
  <si>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</si>
  <si>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</si>
  <si>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</si>
  <si>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</si>
  <si>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</si>
  <si>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</si>
  <si>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</si>
  <si>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</si>
  <si>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</si>
  <si>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</si>
  <si>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</si>
  <si>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</si>
  <si>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</si>
  <si>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</si>
  <si>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</si>
  <si>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</si>
  <si>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</si>
  <si>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</si>
  <si>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</si>
  <si>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</si>
  <si>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</si>
  <si>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</si>
  <si>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</si>
  <si>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</si>
  <si>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</si>
  <si>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</si>
  <si>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</si>
  <si>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</si>
  <si>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</si>
  <si>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</si>
  <si>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</si>
  <si>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</si>
  <si>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</si>
  <si>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</si>
  <si>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</si>
  <si>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</si>
  <si>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</si>
  <si>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</si>
  <si>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</si>
  <si>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</si>
  <si>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</si>
  <si>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</si>
  <si>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</si>
  <si>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</si>
  <si>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</si>
  <si>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</si>
  <si>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</si>
  <si>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</si>
  <si>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</si>
  <si>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</si>
  <si>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</si>
  <si>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</si>
  <si>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</si>
  <si>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</si>
  <si>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</si>
  <si>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</si>
  <si>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</si>
  <si>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</si>
  <si>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</si>
  <si>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</si>
  <si>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</si>
  <si>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</si>
  <si>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</si>
  <si>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</si>
  <si>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</si>
  <si>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</si>
  <si>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</si>
  <si>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</si>
  <si>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</si>
  <si>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</si>
  <si>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</si>
  <si>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</si>
  <si>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</si>
  <si>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</si>
  <si>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</si>
  <si>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</si>
  <si>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</si>
  <si>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</si>
  <si>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</si>
  <si>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</si>
  <si>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</si>
  <si>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</si>
  <si>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</si>
  <si>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</si>
  <si>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</si>
  <si>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</si>
  <si>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</si>
  <si>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</si>
  <si>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</si>
  <si>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</si>
  <si>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</si>
  <si>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</si>
  <si>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</si>
  <si>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</si>
  <si>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</si>
  <si>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</si>
  <si>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</si>
  <si>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</si>
  <si>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</si>
  <si>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</si>
  <si>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</si>
  <si>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</si>
  <si>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</si>
  <si>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</si>
  <si>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</si>
  <si>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</si>
  <si>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</si>
  <si>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</si>
  <si>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</si>
  <si>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</si>
  <si>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</si>
  <si>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</si>
  <si>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</si>
  <si>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</si>
  <si>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</si>
  <si>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</si>
  <si>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</si>
  <si>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</si>
  <si>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</si>
  <si>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</si>
  <si>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</si>
  <si>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</si>
  <si>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</si>
  <si>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</si>
  <si>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</si>
  <si>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</si>
  <si>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</si>
  <si>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</si>
  <si>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</si>
  <si>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</si>
  <si>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</si>
  <si>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</si>
  <si>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</si>
  <si>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</si>
  <si>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</si>
  <si>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</si>
  <si>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</si>
  <si>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</si>
  <si>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</si>
  <si>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</si>
  <si>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</si>
  <si>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</si>
  <si>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</si>
  <si>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</si>
  <si>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</si>
  <si>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</si>
  <si>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</si>
  <si>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</si>
  <si>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</si>
  <si>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</si>
  <si>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</si>
  <si>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</si>
  <si>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</si>
  <si>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</si>
  <si>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</si>
  <si>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</si>
  <si>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</si>
  <si>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</si>
  <si>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</si>
  <si>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</si>
  <si>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</si>
  <si>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</si>
  <si>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</si>
  <si>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</si>
  <si>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</si>
  <si>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</si>
  <si>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</si>
  <si>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</si>
  <si>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</si>
  <si>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</si>
  <si>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</si>
  <si>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</si>
  <si>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</si>
  <si>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</si>
  <si>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</si>
  <si>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</si>
  <si>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</si>
  <si>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</si>
  <si>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</si>
  <si>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</si>
  <si>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</si>
  <si>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</si>
  <si>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</si>
  <si>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</si>
  <si>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</si>
  <si>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</si>
  <si>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</si>
  <si>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</si>
  <si>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</si>
  <si>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</si>
  <si>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</si>
  <si>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</si>
  <si>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</si>
  <si>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</si>
  <si>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</si>
  <si>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</si>
  <si>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</si>
  <si>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</si>
  <si>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</si>
  <si>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</si>
  <si>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</si>
  <si>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</si>
  <si>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</si>
  <si>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</si>
  <si>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</si>
  <si>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</si>
  <si>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</si>
  <si>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</si>
  <si>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</si>
  <si>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</si>
  <si>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</si>
  <si>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</si>
  <si>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</si>
  <si>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</si>
  <si>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</si>
  <si>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</si>
  <si>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</si>
  <si>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</si>
  <si>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</si>
  <si>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</si>
  <si>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</si>
  <si>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</si>
  <si>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</si>
  <si>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</si>
  <si>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</si>
  <si>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</si>
  <si>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</si>
  <si>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</si>
  <si>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</si>
  <si>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</si>
  <si>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</si>
  <si>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</si>
  <si>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</si>
  <si>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</si>
  <si>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</si>
  <si>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</si>
  <si>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</si>
  <si>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</si>
  <si>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</si>
  <si>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</si>
  <si>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</si>
  <si>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</si>
  <si>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</si>
  <si>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</si>
  <si>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</si>
  <si>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</si>
  <si>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</si>
  <si>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</si>
  <si>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</si>
  <si>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</si>
  <si>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</si>
  <si>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</si>
  <si>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</si>
  <si>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</si>
  <si>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</si>
  <si>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</si>
  <si>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</si>
  <si>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</si>
  <si>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</si>
  <si>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</si>
  <si>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</si>
  <si>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</si>
  <si>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</si>
  <si>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</si>
  <si>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</si>
  <si>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</si>
  <si>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</si>
  <si>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</si>
  <si>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</si>
  <si>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</si>
  <si>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</si>
  <si>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</si>
  <si>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</si>
  <si>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</si>
  <si>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</si>
  <si>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</si>
  <si>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</si>
  <si>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</si>
  <si>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</si>
  <si>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</si>
  <si>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</si>
  <si>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</si>
  <si>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</si>
  <si>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</si>
  <si>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</si>
  <si>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</si>
  <si>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</si>
  <si>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</si>
  <si>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</si>
  <si>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</si>
  <si>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</si>
  <si>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</si>
  <si>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</si>
  <si>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</si>
  <si>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</si>
  <si>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</si>
  <si>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</si>
  <si>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</si>
  <si>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</si>
  <si>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</si>
  <si>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</si>
  <si>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</si>
  <si>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</si>
  <si>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</si>
  <si>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</si>
  <si>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</si>
  <si>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</si>
  <si>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</si>
  <si>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</si>
  <si>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</si>
  <si>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</si>
  <si>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</si>
  <si>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</si>
  <si>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</si>
  <si>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</si>
  <si>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</si>
  <si>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</si>
  <si>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</si>
  <si>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</si>
  <si>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</si>
  <si>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</si>
  <si>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</si>
  <si>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</si>
  <si>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</si>
  <si>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</si>
  <si>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</si>
  <si>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</si>
  <si>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</si>
  <si>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</si>
  <si>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</si>
  <si>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</si>
  <si>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</si>
  <si>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</si>
  <si>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</si>
  <si>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</si>
  <si>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</si>
  <si>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</si>
  <si>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</si>
  <si>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</si>
  <si>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</si>
  <si>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</si>
  <si>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</si>
  <si>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</si>
  <si>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</si>
  <si>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</si>
  <si>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</si>
  <si>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</si>
  <si>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</si>
  <si>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</si>
  <si>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</si>
  <si>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</si>
  <si>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</si>
  <si>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</si>
  <si>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</si>
  <si>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</si>
  <si>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</si>
  <si>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</si>
  <si>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</si>
  <si>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</si>
  <si>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</si>
  <si>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</si>
  <si>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</si>
  <si>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</si>
  <si>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</si>
  <si>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</si>
  <si>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</si>
  <si>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</si>
  <si>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</si>
  <si>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</si>
  <si>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</si>
  <si>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</si>
  <si>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</si>
  <si>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</si>
  <si>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</si>
  <si>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</si>
  <si>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</si>
  <si>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</si>
  <si>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</si>
  <si>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</si>
  <si>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</si>
  <si>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</si>
  <si>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</si>
  <si>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</si>
  <si>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</si>
  <si>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</si>
  <si>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</si>
  <si>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</si>
  <si>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</si>
  <si>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</si>
  <si>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</si>
  <si>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</si>
  <si>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</si>
  <si>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</si>
  <si>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</si>
  <si>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</si>
  <si>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</si>
  <si>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</si>
  <si>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</si>
  <si>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</si>
  <si>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</si>
  <si>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</si>
  <si>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</si>
  <si>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</si>
  <si>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</si>
  <si>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</si>
  <si>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</si>
  <si>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</si>
  <si>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</si>
  <si>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</si>
  <si>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</si>
  <si>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</si>
  <si>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</si>
  <si>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</si>
  <si>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</si>
  <si>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</si>
  <si>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</si>
  <si>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</si>
  <si>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</si>
  <si>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</si>
  <si>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</si>
  <si>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</si>
  <si>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</si>
  <si>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</si>
  <si>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</si>
  <si>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</si>
  <si>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</si>
  <si>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</si>
  <si>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</si>
  <si>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</si>
  <si>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</si>
  <si>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</si>
  <si>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</si>
  <si>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</si>
  <si>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</si>
  <si>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</si>
  <si>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</si>
  <si>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</si>
  <si>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</si>
  <si>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</si>
  <si>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</si>
  <si>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</si>
  <si>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</si>
  <si>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</si>
  <si>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</si>
  <si>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</si>
  <si>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</si>
  <si>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</si>
  <si>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</si>
  <si>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</si>
  <si>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</si>
  <si>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</si>
  <si>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</si>
  <si>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</si>
  <si>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</si>
  <si>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</si>
  <si>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</si>
  <si>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</si>
  <si>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</si>
  <si>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</si>
  <si>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</si>
  <si>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</si>
  <si>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</si>
  <si>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</si>
  <si>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</si>
  <si>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</si>
  <si>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</si>
  <si>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</si>
  <si>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</si>
  <si>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</si>
  <si>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</si>
  <si>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</si>
  <si>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</si>
  <si>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</si>
  <si>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</si>
  <si>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</si>
  <si>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</si>
  <si>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</si>
  <si>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</si>
  <si>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</si>
  <si>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</si>
  <si>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</si>
  <si>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</si>
  <si>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</si>
  <si>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</si>
  <si>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</si>
  <si>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</si>
  <si>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</si>
  <si>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</si>
  <si>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</si>
  <si>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</si>
  <si>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</si>
  <si>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</si>
  <si>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</si>
  <si>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</si>
  <si>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</si>
  <si>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</si>
  <si>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</si>
  <si>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</si>
  <si>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</si>
  <si>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</si>
  <si>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</si>
  <si>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</si>
  <si>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</si>
  <si>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</si>
  <si>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</si>
  <si>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</si>
  <si>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</si>
  <si>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</si>
  <si>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</si>
  <si>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</si>
  <si>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</si>
  <si>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</si>
  <si>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</si>
  <si>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</si>
  <si>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</si>
  <si>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</si>
  <si>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</si>
  <si>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</si>
  <si>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</si>
  <si>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</si>
  <si>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</si>
  <si>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</si>
  <si>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</si>
  <si>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</si>
  <si>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</si>
  <si>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</si>
  <si>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</si>
  <si>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</si>
  <si>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</si>
  <si>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</si>
  <si>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</si>
  <si>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</si>
  <si>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</si>
  <si>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</si>
  <si>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</si>
  <si>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</si>
  <si>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</si>
  <si>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</si>
  <si>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</si>
  <si>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</si>
  <si>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</si>
  <si>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</si>
  <si>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</si>
  <si>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</si>
  <si>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</si>
  <si>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</si>
  <si>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</si>
  <si>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</si>
  <si>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</si>
  <si>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</si>
  <si>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</si>
  <si>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</si>
  <si>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</si>
  <si>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</si>
  <si>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</si>
  <si>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</si>
  <si>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</si>
  <si>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</si>
  <si>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</si>
  <si>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</si>
  <si>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</si>
  <si>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</si>
  <si>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</si>
  <si>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</si>
  <si>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</si>
  <si>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</si>
  <si>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</si>
  <si>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</si>
  <si>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</si>
  <si>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</si>
  <si>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</si>
  <si>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</si>
  <si>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</si>
  <si>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</si>
  <si>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</si>
  <si>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</si>
  <si>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</si>
  <si>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</si>
  <si>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</si>
  <si>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</si>
  <si>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</si>
  <si>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</si>
  <si>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</si>
  <si>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</si>
  <si>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</si>
  <si>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</si>
  <si>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</si>
  <si>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</si>
  <si>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</si>
  <si>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</si>
  <si>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</si>
  <si>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</si>
  <si>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</si>
  <si>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</si>
  <si>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</si>
  <si>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</si>
  <si>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</si>
  <si>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</si>
  <si>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</si>
  <si>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</si>
  <si>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</si>
  <si>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</si>
  <si>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</si>
  <si>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</si>
  <si>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</si>
  <si>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</si>
  <si>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</si>
  <si>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</si>
  <si>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</si>
  <si>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</si>
  <si>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</si>
  <si>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</si>
  <si>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</si>
  <si>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</si>
  <si>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</si>
  <si>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</si>
  <si>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</si>
  <si>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</si>
  <si>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</si>
  <si>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</si>
  <si>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</si>
  <si>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</si>
  <si>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</si>
  <si>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</si>
  <si>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</si>
  <si>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</si>
  <si>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</si>
  <si>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</si>
  <si>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</si>
  <si>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</si>
  <si>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</si>
  <si>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</si>
  <si>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</si>
  <si>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</si>
  <si>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</si>
  <si>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</si>
  <si>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</si>
  <si>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</si>
  <si>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</si>
  <si>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</si>
  <si>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</si>
  <si>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</si>
  <si>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</si>
  <si>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</si>
  <si>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</si>
  <si>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</si>
  <si>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</si>
  <si>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</si>
  <si>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</si>
  <si>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</si>
  <si>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</si>
  <si>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</si>
  <si>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</si>
  <si>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</si>
  <si>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</si>
  <si>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</si>
  <si>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</si>
  <si>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</si>
  <si>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</si>
  <si>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</si>
  <si>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</si>
  <si>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</si>
  <si>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</si>
  <si>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</si>
  <si>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</si>
  <si>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</si>
  <si>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</si>
  <si>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</si>
  <si>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</si>
  <si>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</si>
  <si>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</si>
  <si>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</si>
  <si>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</si>
  <si>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</si>
  <si>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</si>
  <si>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</si>
  <si>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</si>
  <si>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</si>
  <si>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</si>
  <si>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</si>
  <si>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</si>
  <si>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</si>
  <si>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</si>
  <si>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</si>
  <si>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</si>
  <si>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</si>
  <si>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</si>
  <si>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</si>
  <si>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</si>
  <si>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</si>
  <si>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</si>
  <si>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</si>
  <si>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</si>
  <si>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</si>
  <si>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</si>
  <si>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</si>
  <si>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</si>
  <si>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</si>
  <si>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</si>
  <si>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</si>
  <si>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</si>
  <si>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</si>
  <si>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</si>
  <si>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</si>
  <si>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</si>
  <si>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</si>
  <si>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</si>
  <si>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</si>
  <si>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</si>
  <si>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</si>
  <si>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</si>
  <si>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</si>
  <si>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</si>
  <si>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</si>
  <si>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</si>
  <si>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</si>
  <si>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</si>
  <si>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</si>
  <si>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</si>
  <si>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</si>
  <si>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</si>
  <si>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</si>
  <si>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</si>
  <si>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</si>
  <si>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</si>
  <si>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</si>
  <si>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</si>
  <si>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</si>
  <si>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</si>
  <si>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</si>
  <si>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</si>
  <si>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</si>
  <si>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</si>
  <si>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</si>
  <si>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</si>
  <si>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</si>
  <si>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</si>
  <si>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</si>
  <si>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</si>
  <si>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</si>
  <si>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</si>
  <si>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</si>
  <si>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</si>
  <si>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</si>
  <si>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</si>
  <si>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</si>
  <si>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</si>
  <si>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</si>
  <si>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</si>
  <si>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</si>
  <si>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</si>
  <si>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</si>
  <si>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</si>
  <si>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</si>
  <si>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</si>
  <si>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</si>
  <si>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</si>
  <si>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</si>
  <si>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</si>
  <si>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</si>
  <si>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</si>
  <si>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</si>
  <si>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</si>
  <si>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</si>
  <si>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</si>
  <si>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</si>
  <si>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</si>
  <si>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</si>
  <si>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</si>
  <si>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</si>
  <si>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</si>
  <si>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</si>
  <si>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</si>
  <si>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</si>
  <si>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</si>
  <si>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</si>
  <si>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</si>
  <si>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</si>
  <si>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</si>
  <si>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</si>
  <si>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</si>
  <si>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</si>
  <si>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</si>
  <si>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</si>
  <si>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</si>
  <si>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</si>
  <si>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</si>
  <si>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</si>
  <si>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</si>
  <si>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</si>
  <si>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</si>
  <si>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</si>
  <si>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</si>
  <si>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</si>
  <si>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</si>
  <si>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</si>
  <si>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</si>
  <si>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</si>
  <si>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</si>
  <si>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</si>
  <si>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</si>
  <si>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</si>
  <si>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</si>
  <si>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</si>
  <si>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</si>
  <si>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</si>
  <si>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</si>
  <si>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</si>
  <si>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</si>
  <si>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</si>
  <si>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</si>
  <si>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</si>
  <si>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</si>
  <si>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</si>
  <si>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</si>
  <si>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</si>
  <si>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</si>
  <si>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</si>
  <si>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</si>
  <si>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</si>
  <si>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</si>
  <si>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</si>
  <si>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</si>
  <si>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</si>
  <si>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</si>
  <si>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</si>
  <si>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</si>
  <si>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</si>
  <si>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</si>
  <si>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</si>
  <si>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</si>
  <si>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</si>
  <si>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</si>
  <si>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</si>
  <si>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</si>
  <si>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</si>
  <si>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</si>
  <si>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</si>
  <si>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</si>
  <si>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</si>
  <si>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</si>
  <si>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</si>
  <si>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</si>
  <si>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</si>
  <si>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</si>
  <si>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</si>
  <si>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</si>
  <si>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</si>
  <si>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</si>
  <si>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</si>
  <si>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</si>
  <si>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</si>
  <si>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</si>
  <si>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</si>
  <si>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</si>
  <si>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</si>
  <si>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</si>
  <si>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</si>
  <si>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</si>
  <si>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</si>
  <si>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</si>
  <si>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</si>
  <si>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</si>
  <si>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</si>
  <si>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</si>
  <si>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</si>
  <si>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</si>
  <si>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</si>
  <si>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</si>
  <si>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</si>
  <si>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</si>
  <si>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</si>
  <si>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</si>
  <si>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</si>
  <si>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</si>
  <si>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</si>
  <si>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</si>
  <si>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</si>
  <si>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</si>
  <si>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</si>
  <si>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</si>
  <si>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</si>
  <si>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</si>
  <si>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</si>
  <si>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</si>
  <si>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</si>
  <si>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</si>
  <si>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</si>
  <si>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</si>
  <si>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</si>
  <si>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</si>
  <si>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</si>
  <si>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</si>
  <si>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</si>
  <si>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</si>
  <si>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</si>
  <si>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</si>
  <si>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</si>
  <si>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</si>
  <si>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</si>
  <si>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</si>
  <si>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</si>
  <si>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</si>
  <si>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</si>
  <si>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</si>
  <si>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</si>
  <si>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</si>
  <si>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</si>
  <si>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</si>
  <si>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</si>
  <si>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</si>
  <si>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</si>
  <si>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</si>
  <si>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</si>
  <si>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</si>
  <si>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</si>
  <si>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</si>
  <si>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</si>
  <si>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</si>
  <si>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</si>
  <si>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</si>
  <si>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</si>
  <si>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</si>
  <si>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</si>
  <si>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</si>
  <si>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</si>
  <si>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</si>
  <si>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</si>
  <si>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</si>
  <si>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</si>
  <si>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</si>
  <si>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</si>
  <si>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</si>
  <si>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</si>
  <si>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</si>
  <si>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</si>
  <si>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</si>
  <si>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</si>
  <si>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</si>
  <si>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</si>
  <si>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</si>
  <si>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</si>
  <si>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</si>
  <si>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</si>
  <si>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</si>
  <si>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</si>
  <si>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</si>
  <si>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</si>
  <si>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</si>
  <si>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</si>
  <si>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</si>
  <si>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</si>
  <si>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</si>
  <si>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</si>
  <si>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</si>
  <si>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</si>
  <si>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</si>
  <si>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</si>
  <si>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</si>
  <si>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</si>
  <si>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</si>
  <si>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</si>
  <si>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</si>
  <si>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</si>
  <si>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</si>
  <si>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</si>
  <si>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</si>
  <si>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</si>
  <si>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</si>
  <si>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</si>
  <si>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</si>
  <si>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</si>
  <si>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</si>
  <si>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</si>
  <si>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</si>
  <si>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</si>
  <si>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</si>
  <si>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</si>
  <si>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</si>
  <si>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</si>
  <si>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</si>
  <si>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</si>
  <si>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</si>
  <si>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</si>
  <si>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</si>
  <si>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</si>
  <si>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</si>
  <si>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</si>
  <si>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</si>
  <si>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</si>
  <si>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</si>
  <si>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</si>
  <si>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</si>
  <si>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</si>
  <si>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</si>
  <si>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</si>
  <si>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</si>
  <si>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</si>
  <si>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</si>
  <si>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</si>
  <si>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</si>
  <si>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</si>
  <si>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</si>
  <si>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</si>
  <si>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</si>
  <si>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</si>
  <si>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</si>
  <si>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</si>
  <si>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</si>
  <si>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</si>
  <si>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</si>
  <si>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</si>
  <si>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</si>
  <si>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</si>
  <si>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</si>
  <si>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</si>
  <si>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</si>
  <si>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</si>
  <si>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</si>
  <si>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</si>
  <si>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</si>
  <si>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</si>
  <si>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</si>
  <si>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</si>
  <si>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</si>
  <si>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</si>
  <si>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</si>
  <si>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</si>
  <si>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</si>
  <si>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</si>
  <si>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</si>
  <si>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</si>
  <si>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</si>
  <si>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</si>
  <si>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</si>
  <si>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</si>
  <si>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</si>
  <si>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</si>
  <si>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</si>
  <si>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</si>
  <si>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</si>
  <si>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</si>
  <si>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</si>
  <si>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</si>
  <si>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</si>
  <si>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</si>
  <si>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</si>
  <si>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</si>
  <si>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</si>
  <si>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</si>
  <si>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</si>
  <si>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</si>
  <si>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</si>
  <si>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</si>
  <si>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</si>
  <si>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</si>
  <si>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</si>
  <si>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</si>
  <si>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</si>
  <si>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</si>
  <si>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</si>
  <si>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</si>
  <si>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</si>
  <si>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</si>
  <si>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</si>
  <si>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</si>
  <si>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</si>
  <si>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</si>
  <si>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</si>
  <si>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</si>
  <si>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</si>
  <si>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</si>
  <si>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</si>
  <si>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</si>
  <si>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</si>
  <si>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</si>
  <si>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</si>
  <si>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</si>
  <si>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</si>
  <si>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</si>
  <si>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</si>
  <si>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</si>
  <si>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</si>
  <si>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</si>
  <si>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</si>
  <si>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</si>
  <si>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</si>
  <si>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</si>
  <si>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</si>
  <si>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</si>
  <si>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</si>
  <si>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</si>
  <si>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</si>
  <si>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</si>
  <si>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</si>
  <si>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</si>
  <si>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</si>
  <si>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</si>
  <si>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</si>
  <si>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</si>
  <si>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</si>
  <si>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</si>
  <si>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</si>
  <si>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</si>
  <si>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</si>
  <si>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</si>
  <si>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</si>
  <si>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</si>
  <si>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</si>
  <si>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</si>
  <si>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</si>
  <si>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</si>
  <si>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</si>
  <si>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</si>
  <si>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</si>
  <si>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</si>
  <si>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</si>
  <si>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</si>
  <si>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</si>
  <si>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</si>
  <si>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</si>
  <si>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</si>
  <si>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</si>
  <si>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</si>
  <si>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</si>
  <si>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</si>
  <si>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</si>
  <si>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</si>
  <si>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</si>
  <si>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</si>
  <si>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</si>
  <si>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</si>
  <si>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</si>
  <si>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</si>
  <si>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</si>
  <si>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</si>
  <si>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</si>
  <si>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</si>
  <si>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</si>
  <si>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</si>
  <si>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</si>
  <si>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</si>
  <si>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</si>
  <si>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</si>
  <si>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</si>
  <si>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</si>
  <si>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</si>
  <si>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</si>
  <si>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</si>
  <si>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</si>
  <si>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</si>
  <si>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</si>
  <si>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</si>
  <si>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</si>
  <si>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</si>
  <si>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</si>
  <si>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</si>
  <si>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</si>
  <si>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</si>
  <si>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</si>
  <si>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</si>
  <si>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</si>
  <si>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</si>
  <si>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</si>
  <si>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</si>
  <si>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</si>
  <si>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</si>
  <si>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</si>
  <si>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</si>
  <si>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</si>
  <si>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</si>
  <si>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</si>
  <si>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</si>
  <si>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</si>
  <si>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</si>
  <si>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</si>
  <si>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</si>
  <si>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</si>
  <si>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</si>
  <si>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</si>
  <si>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</si>
  <si>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</si>
  <si>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</si>
  <si>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</si>
  <si>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</si>
  <si>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</si>
  <si>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</si>
  <si>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</si>
  <si>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</si>
  <si>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</si>
  <si>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</si>
  <si>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</si>
  <si>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</si>
  <si>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</si>
  <si>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</si>
  <si>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</si>
  <si>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</si>
  <si>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</si>
  <si>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</si>
  <si>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</si>
  <si>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</si>
  <si>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</si>
  <si>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</si>
  <si>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</si>
  <si>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</si>
  <si>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</si>
  <si>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</si>
  <si>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</si>
  <si>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</si>
  <si>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</si>
  <si>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</si>
  <si>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</si>
  <si>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</si>
  <si>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</si>
  <si>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</si>
  <si>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</si>
  <si>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</si>
  <si>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</si>
  <si>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</si>
  <si>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</si>
  <si>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</si>
  <si>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</si>
  <si>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</si>
  <si>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</si>
  <si>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</si>
  <si>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</si>
  <si>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</si>
  <si>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</si>
  <si>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</si>
  <si>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</si>
  <si>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</si>
  <si>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</si>
  <si>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</si>
  <si>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</si>
  <si>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</si>
  <si>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</si>
  <si>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</si>
  <si>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</si>
  <si>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</si>
  <si>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</si>
  <si>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</si>
  <si>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</si>
  <si>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</si>
  <si>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</si>
  <si>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</si>
  <si>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</si>
  <si>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</si>
  <si>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</si>
  <si>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</si>
  <si>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</si>
  <si>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</si>
  <si>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</si>
  <si>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</si>
  <si>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</si>
  <si>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</si>
  <si>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</si>
  <si>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</si>
  <si>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</si>
  <si>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</si>
  <si>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</si>
  <si>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</si>
  <si>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</si>
  <si>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</si>
  <si>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</si>
  <si>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</si>
  <si>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</si>
  <si>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</si>
  <si>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</si>
  <si>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</si>
  <si>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</si>
  <si>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</si>
  <si>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</si>
  <si>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</si>
  <si>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</si>
  <si>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</si>
  <si>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</si>
  <si>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</si>
  <si>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</si>
  <si>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</si>
  <si>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</si>
  <si>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</si>
  <si>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</si>
  <si>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</si>
  <si>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</si>
  <si>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</si>
  <si>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</si>
  <si>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</si>
  <si>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</si>
  <si>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</si>
  <si>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</si>
  <si>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</si>
  <si>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</si>
  <si>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</si>
  <si>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</si>
  <si>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</si>
  <si>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</si>
  <si>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</si>
  <si>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</si>
  <si>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</si>
  <si>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</si>
  <si>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</si>
  <si>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</si>
  <si>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</si>
  <si>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</si>
  <si>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</si>
  <si>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</si>
  <si>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</si>
  <si>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</si>
  <si>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</si>
  <si>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</si>
  <si>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</si>
  <si>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</si>
  <si>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</si>
  <si>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</si>
  <si>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</si>
  <si>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</si>
  <si>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</si>
  <si>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</si>
  <si>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</si>
  <si>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</si>
  <si>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</si>
  <si>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</si>
  <si>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</si>
  <si>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</si>
  <si>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</si>
  <si>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</si>
  <si>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</si>
  <si>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</si>
  <si>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</si>
  <si>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</si>
  <si>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</si>
  <si>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</si>
  <si>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</si>
  <si>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</si>
  <si>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</si>
  <si>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</si>
  <si>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</si>
  <si>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</si>
  <si>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</si>
  <si>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</si>
  <si>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</si>
  <si>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</si>
  <si>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</si>
  <si>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</si>
  <si>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</si>
  <si>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</si>
  <si>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</si>
  <si>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</si>
  <si>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</si>
  <si>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</si>
  <si>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</si>
  <si>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</si>
  <si>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</si>
  <si>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</si>
  <si>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</si>
  <si>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</si>
  <si>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</si>
  <si>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</si>
  <si>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</si>
  <si>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</si>
  <si>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</si>
  <si>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</si>
  <si>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</si>
  <si>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</si>
  <si>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</si>
  <si>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</si>
  <si>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</si>
  <si>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</si>
  <si>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</si>
  <si>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</si>
  <si>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</si>
  <si>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</si>
  <si>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</si>
  <si>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</si>
  <si>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</si>
  <si>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</si>
  <si>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</si>
  <si>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</si>
  <si>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</si>
  <si>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</si>
  <si>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</si>
  <si>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</si>
  <si>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</si>
  <si>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</si>
  <si>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</si>
  <si>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</si>
  <si>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</si>
  <si>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</si>
  <si>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</si>
  <si>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</si>
  <si>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</si>
  <si>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</si>
  <si>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</si>
  <si>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</si>
  <si>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</si>
  <si>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</si>
  <si>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</si>
  <si>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</si>
  <si>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</si>
  <si>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</si>
  <si>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</si>
  <si>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</si>
  <si>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</si>
  <si>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</si>
  <si>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</si>
  <si>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</si>
  <si>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</si>
  <si>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</si>
  <si>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</si>
  <si>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</si>
  <si>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</si>
  <si>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</si>
  <si>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</si>
  <si>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</si>
  <si>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</si>
  <si>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</si>
  <si>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</si>
  <si>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</si>
  <si>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</si>
  <si>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</si>
  <si>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</si>
  <si>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</si>
  <si>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</si>
  <si>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</si>
  <si>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</si>
  <si>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</si>
  <si>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</si>
  <si>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</si>
  <si>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</si>
  <si>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</si>
  <si>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</si>
  <si>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</si>
  <si>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</si>
  <si>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</si>
  <si>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</si>
  <si>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</si>
  <si>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</si>
  <si>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</si>
  <si>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</si>
  <si>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</si>
  <si>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</si>
  <si>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</si>
  <si>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</si>
  <si>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</si>
  <si>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</si>
  <si>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</si>
  <si>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</si>
  <si>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</si>
  <si>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</si>
  <si>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</si>
  <si>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</si>
  <si>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</si>
  <si>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</si>
  <si>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</si>
  <si>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</si>
  <si>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</si>
  <si>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</si>
  <si>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</si>
  <si>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</si>
  <si>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</si>
  <si>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</si>
  <si>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</si>
  <si>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</si>
  <si>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</si>
  <si>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</si>
  <si>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</si>
  <si>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</si>
  <si>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</si>
  <si>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</si>
  <si>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</si>
  <si>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</si>
  <si>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</si>
  <si>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</si>
  <si>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</si>
  <si>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</si>
  <si>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</si>
  <si>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</si>
  <si>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</si>
  <si>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</si>
  <si>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</si>
  <si>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</si>
  <si>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</si>
  <si>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</si>
  <si>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</si>
  <si>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</si>
  <si>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</si>
  <si>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</si>
  <si>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</si>
  <si>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</si>
  <si>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</si>
  <si>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</si>
  <si>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</si>
  <si>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</si>
  <si>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</si>
  <si>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</si>
  <si>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</si>
  <si>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</si>
  <si>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</si>
  <si>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</si>
  <si>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</si>
  <si>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</si>
  <si>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</si>
  <si>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</si>
  <si>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</si>
  <si>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</si>
  <si>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</si>
  <si>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</si>
  <si>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</si>
  <si>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</si>
  <si>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</si>
  <si>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</si>
  <si>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</si>
  <si>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</si>
  <si>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</si>
  <si>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</si>
  <si>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</si>
  <si>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</si>
  <si>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</si>
  <si>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</si>
  <si>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</si>
  <si>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</si>
  <si>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</si>
  <si>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</si>
  <si>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</si>
  <si>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</si>
  <si>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</si>
  <si>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</si>
  <si>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</si>
  <si>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</si>
  <si>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</si>
  <si>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</si>
  <si>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</si>
  <si>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</si>
  <si>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</si>
  <si>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</si>
  <si>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</si>
  <si>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</si>
  <si>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</si>
  <si>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</si>
  <si>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</si>
  <si>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</si>
  <si>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</si>
  <si>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</si>
  <si>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</si>
  <si>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</si>
  <si>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</si>
  <si>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</si>
  <si>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</si>
  <si>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</si>
  <si>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</si>
  <si>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</si>
  <si>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</si>
  <si>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</si>
  <si>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</si>
  <si>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</si>
  <si>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</si>
  <si>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</si>
  <si>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</si>
  <si>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</si>
  <si>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</si>
  <si>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</si>
  <si>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</si>
  <si>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</si>
  <si>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</si>
  <si>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</si>
  <si>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</si>
  <si>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</si>
  <si>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</si>
  <si>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</si>
  <si>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</si>
  <si>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</si>
  <si>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</si>
  <si>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</si>
  <si>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</si>
  <si>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</si>
  <si>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</si>
  <si>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</si>
  <si>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</si>
  <si>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</si>
  <si>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</si>
  <si>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</si>
  <si>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</si>
  <si>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</si>
  <si>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</si>
  <si>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</si>
  <si>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</si>
  <si>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</si>
  <si>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</si>
  <si>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</si>
  <si>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</si>
  <si>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</si>
  <si>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</si>
  <si>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</si>
  <si>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</si>
  <si>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</si>
  <si>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</si>
  <si>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</si>
  <si>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</si>
  <si>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</si>
  <si>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</si>
  <si>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</si>
  <si>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</si>
  <si>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</si>
  <si>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</si>
  <si>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</si>
  <si>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</si>
  <si>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</si>
  <si>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</si>
  <si>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</si>
  <si>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</si>
  <si>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</si>
  <si>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</si>
  <si>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</si>
  <si>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</si>
  <si>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</si>
  <si>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</si>
  <si>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</si>
  <si>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</si>
  <si>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</si>
  <si>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</si>
  <si>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</si>
  <si>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</si>
  <si>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</si>
  <si>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</si>
  <si>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</si>
  <si>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</si>
  <si>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</si>
  <si>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</si>
  <si>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</si>
  <si>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</si>
  <si>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</si>
  <si>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</si>
  <si>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</si>
  <si>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</si>
  <si>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</si>
  <si>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</si>
  <si>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</si>
  <si>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</si>
  <si>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</si>
  <si>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</si>
  <si>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</si>
  <si>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</si>
  <si>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</si>
  <si>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</si>
  <si>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</si>
  <si>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</si>
  <si>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</si>
  <si>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</si>
  <si>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</si>
  <si>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</si>
  <si>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</si>
  <si>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</si>
  <si>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</si>
  <si>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</si>
  <si>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</si>
  <si>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</si>
  <si>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</si>
  <si>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</si>
  <si>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</si>
  <si>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</si>
  <si>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</si>
  <si>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</si>
  <si>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</si>
  <si>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</si>
  <si>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</si>
  <si>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</si>
  <si>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</si>
  <si>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</si>
  <si>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</si>
  <si>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</si>
  <si>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</si>
  <si>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</si>
  <si>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</si>
  <si>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</si>
  <si>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</si>
  <si>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</si>
  <si>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</si>
  <si>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</si>
  <si>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</si>
  <si>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</si>
  <si>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</si>
  <si>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</si>
  <si>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</si>
  <si>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</si>
  <si>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</si>
  <si>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</si>
  <si>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</si>
  <si>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</si>
  <si>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</si>
  <si>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</si>
  <si>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</si>
  <si>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</si>
  <si>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</si>
  <si>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</si>
  <si>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</si>
  <si>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</si>
  <si>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</si>
  <si>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</si>
  <si>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</si>
  <si>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</si>
  <si>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</si>
  <si>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</si>
  <si>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</si>
  <si>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</si>
  <si>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</si>
  <si>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</si>
  <si>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</si>
  <si>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</si>
  <si>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</si>
  <si>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</si>
  <si>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</si>
  <si>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</si>
  <si>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</si>
  <si>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</si>
  <si>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</si>
  <si>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</si>
  <si>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</si>
  <si>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</si>
  <si>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</si>
  <si>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</si>
  <si>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</si>
  <si>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</si>
  <si>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</si>
  <si>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</si>
  <si>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</si>
  <si>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</si>
  <si>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</si>
  <si>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</si>
  <si>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</si>
  <si>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</si>
  <si>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</si>
  <si>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</si>
  <si>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</si>
  <si>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</si>
  <si>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</si>
  <si>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</si>
  <si>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</si>
  <si>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</si>
  <si>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</si>
  <si>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</si>
  <si>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</si>
  <si>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</si>
  <si>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</si>
  <si>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</si>
  <si>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</si>
  <si>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</si>
  <si>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</si>
  <si>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</si>
  <si>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</si>
  <si>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</si>
  <si>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</si>
  <si>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</si>
  <si>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</si>
  <si>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</si>
  <si>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</si>
  <si>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</si>
  <si>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</si>
  <si>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</si>
  <si>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</si>
  <si>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</si>
  <si>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</si>
  <si>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</si>
  <si>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</si>
  <si>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</si>
  <si>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</si>
  <si>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</si>
  <si>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</si>
  <si>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</si>
  <si>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</si>
  <si>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</si>
  <si>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</si>
  <si>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</si>
  <si>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</si>
  <si>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</si>
  <si>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</si>
  <si>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</si>
  <si>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</si>
  <si>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</si>
  <si>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</si>
  <si>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</si>
  <si>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</si>
  <si>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</si>
  <si>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</si>
  <si>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</si>
  <si>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</si>
  <si>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</si>
  <si>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</si>
  <si>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</si>
  <si>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</si>
  <si>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</si>
  <si>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</si>
  <si>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</si>
  <si>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</si>
  <si>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</si>
  <si>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</si>
  <si>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</si>
  <si>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</si>
  <si>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</si>
  <si>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</si>
  <si>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</si>
  <si>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</si>
  <si>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</si>
  <si>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</si>
  <si>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</si>
  <si>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</si>
  <si>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</si>
  <si>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</si>
  <si>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</si>
  <si>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</si>
  <si>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</si>
  <si>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</si>
  <si>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</si>
  <si>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</si>
  <si>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</si>
  <si>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</si>
  <si>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</si>
  <si>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</si>
  <si>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</si>
  <si>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</si>
  <si>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</si>
  <si>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</si>
  <si>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</si>
  <si>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</si>
  <si>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</si>
  <si>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</si>
  <si>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</si>
  <si>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</si>
  <si>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</si>
  <si>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</si>
  <si>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</si>
  <si>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</si>
  <si>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</si>
  <si>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</si>
  <si>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</si>
  <si>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</si>
  <si>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</si>
  <si>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</si>
  <si>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</si>
  <si>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</si>
  <si>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</si>
  <si>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</si>
  <si>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</si>
  <si>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</si>
  <si>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</si>
  <si>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</si>
  <si>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</si>
  <si>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</si>
  <si>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</si>
  <si>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</si>
  <si>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</si>
  <si>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</si>
  <si>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</si>
  <si>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</si>
  <si>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</si>
  <si>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</si>
  <si>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</si>
  <si>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</si>
  <si>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</si>
  <si>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</si>
  <si>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</si>
  <si>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</si>
  <si>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</si>
  <si>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</si>
  <si>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</si>
  <si>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</si>
  <si>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</si>
  <si>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</si>
  <si>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</si>
  <si>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</si>
  <si>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</si>
  <si>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</si>
  <si>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</si>
  <si>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</si>
  <si>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</si>
  <si>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</si>
  <si>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</si>
  <si>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</si>
  <si>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</si>
  <si>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</si>
  <si>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</si>
  <si>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</si>
  <si>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</si>
  <si>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</si>
  <si>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</si>
  <si>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</si>
  <si>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</si>
  <si>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</si>
  <si>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</si>
  <si>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</si>
  <si>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</si>
  <si>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</si>
  <si>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</si>
  <si>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</si>
  <si>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</si>
  <si>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</si>
  <si>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</si>
  <si>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</si>
  <si>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</si>
  <si>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</si>
  <si>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</si>
  <si>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</si>
  <si>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</si>
  <si>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</si>
  <si>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</si>
  <si>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</si>
  <si>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</si>
  <si>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</si>
  <si>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</si>
  <si>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</si>
  <si>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</si>
  <si>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</si>
  <si>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</si>
  <si>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</si>
  <si>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</si>
  <si>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</si>
  <si>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</si>
  <si>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</si>
  <si>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</si>
  <si>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</si>
  <si>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</si>
  <si>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</si>
  <si>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</si>
  <si>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</si>
  <si>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</si>
  <si>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</si>
  <si>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</si>
  <si>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</si>
  <si>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</si>
  <si>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</si>
  <si>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</si>
  <si>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</si>
  <si>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</si>
  <si>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</si>
  <si>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</si>
  <si>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</si>
  <si>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</si>
  <si>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</si>
  <si>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</si>
  <si>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</si>
  <si>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</si>
  <si>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</si>
  <si>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</si>
  <si>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</si>
  <si>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</si>
  <si>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</si>
  <si>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</si>
  <si>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</si>
  <si>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</si>
  <si>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</si>
  <si>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</si>
  <si>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</si>
  <si>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</si>
  <si>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</si>
  <si>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</si>
  <si>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</si>
  <si>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</si>
  <si>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</si>
  <si>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</si>
  <si>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</si>
  <si>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</si>
  <si>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</si>
  <si>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</si>
  <si>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</si>
  <si>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</si>
  <si>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</si>
  <si>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</si>
  <si>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</si>
  <si>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</si>
  <si>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</si>
  <si>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</si>
  <si>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</si>
  <si>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</si>
  <si>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</si>
  <si>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</si>
  <si>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</si>
  <si>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</si>
  <si>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</si>
  <si>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</si>
  <si>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</si>
  <si>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</si>
  <si>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</si>
  <si>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</si>
  <si>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</si>
  <si>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</si>
  <si>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</si>
  <si>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</si>
  <si>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</si>
  <si>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</si>
  <si>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</si>
  <si>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</si>
  <si>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</si>
  <si>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</si>
  <si>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</si>
  <si>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</si>
  <si>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</si>
  <si>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</si>
  <si>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</si>
  <si>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</si>
  <si>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</si>
  <si>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</si>
  <si>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</si>
  <si>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</si>
  <si>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</si>
  <si>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</si>
  <si>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</si>
  <si>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</si>
  <si>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</si>
  <si>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</si>
  <si>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</si>
  <si>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</si>
  <si>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</si>
  <si>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</si>
  <si>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</si>
  <si>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</si>
  <si>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</si>
  <si>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</si>
  <si>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</si>
  <si>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</si>
  <si>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</si>
  <si>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</si>
  <si>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</si>
  <si>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</si>
  <si>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</si>
  <si>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</si>
  <si>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</si>
  <si>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</si>
  <si>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</si>
  <si>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</si>
  <si>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</si>
  <si>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</si>
  <si>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</si>
  <si>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</si>
  <si>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</si>
  <si>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</si>
  <si>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</si>
  <si>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</si>
  <si>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</si>
  <si>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</si>
  <si>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</si>
  <si>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</si>
  <si>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</si>
  <si>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</si>
  <si>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</si>
  <si>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</si>
  <si>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</si>
  <si>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</si>
  <si>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</si>
  <si>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</si>
  <si>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</si>
  <si>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</si>
  <si>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</si>
  <si>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</si>
  <si>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</si>
  <si>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</si>
  <si>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</si>
  <si>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</si>
  <si>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</si>
  <si>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</si>
  <si>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</si>
  <si>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</si>
  <si>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</si>
  <si>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</si>
  <si>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</si>
  <si>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</si>
  <si>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</si>
  <si>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</si>
  <si>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</si>
  <si>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</si>
  <si>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</si>
  <si>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</si>
  <si>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</si>
  <si>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</si>
  <si>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</si>
  <si>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</si>
  <si>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</si>
  <si>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</si>
  <si>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</si>
  <si>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</si>
  <si>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</si>
  <si>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</si>
  <si>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</si>
  <si>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</si>
  <si>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</si>
  <si>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</si>
  <si>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</si>
  <si>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</si>
  <si>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</si>
  <si>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</si>
  <si>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</si>
  <si>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</si>
  <si>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</si>
  <si>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</si>
  <si>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</si>
  <si>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</si>
  <si>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</si>
  <si>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</si>
  <si>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</si>
  <si>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</si>
  <si>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</si>
  <si>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</si>
  <si>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</si>
  <si>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</si>
  <si>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</si>
  <si>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</si>
  <si>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</si>
  <si>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</si>
  <si>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</si>
  <si>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</si>
  <si>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</si>
  <si>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</si>
  <si>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</si>
  <si>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</si>
  <si>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</si>
  <si>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</si>
  <si>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</si>
  <si>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</si>
  <si>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</si>
  <si>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</si>
  <si>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</si>
  <si>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</si>
  <si>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</si>
  <si>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</si>
  <si>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</si>
  <si>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</si>
  <si>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</si>
  <si>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</si>
  <si>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</si>
  <si>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</si>
  <si>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</si>
  <si>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</si>
  <si>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</si>
  <si>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</si>
  <si>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</si>
  <si>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</si>
  <si>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</si>
  <si>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</si>
  <si>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</si>
  <si>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</si>
  <si>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</si>
  <si>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</si>
  <si>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</si>
  <si>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</si>
  <si>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</si>
  <si>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</si>
  <si>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</si>
  <si>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</si>
  <si>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</si>
  <si>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</si>
  <si>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</si>
  <si>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</si>
  <si>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</si>
  <si>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</si>
  <si>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</si>
  <si>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</si>
  <si>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</si>
  <si>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</si>
  <si>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</si>
  <si>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</si>
  <si>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</si>
  <si>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</si>
  <si>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</si>
  <si>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</si>
  <si>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</si>
  <si>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</si>
  <si>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</si>
  <si>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</si>
  <si>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</si>
  <si>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</si>
  <si>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</si>
  <si>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</si>
  <si>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</si>
  <si>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</si>
  <si>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</si>
  <si>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</si>
  <si>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</si>
  <si>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</si>
  <si>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</si>
  <si>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</si>
  <si>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</si>
  <si>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</si>
  <si>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</si>
  <si>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</si>
  <si>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</si>
  <si>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</si>
  <si>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</si>
  <si>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</si>
  <si>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</si>
  <si>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</si>
  <si>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</si>
  <si>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</si>
  <si>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</si>
  <si>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</si>
  <si>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</si>
  <si>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</si>
  <si>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</si>
  <si>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</si>
  <si>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</si>
  <si>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</si>
  <si>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</si>
  <si>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</si>
  <si>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</si>
  <si>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</si>
  <si>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</si>
  <si>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</si>
  <si>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</si>
  <si>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</si>
  <si>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</si>
  <si>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</si>
  <si>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</si>
  <si>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</si>
  <si>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</si>
  <si>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</si>
  <si>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</si>
  <si>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</si>
  <si>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</si>
  <si>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</si>
  <si>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</si>
  <si>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</si>
  <si>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</si>
  <si>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</si>
  <si>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</si>
  <si>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</si>
  <si>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</si>
  <si>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</si>
  <si>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</si>
  <si>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</si>
  <si>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</si>
  <si>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</si>
  <si>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</si>
  <si>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</si>
  <si>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</si>
  <si>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</si>
  <si>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</si>
  <si>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</si>
  <si>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</si>
  <si>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</si>
  <si>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</si>
  <si>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</si>
  <si>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</si>
  <si>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</si>
  <si>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</si>
  <si>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</si>
  <si>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</si>
  <si>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</si>
  <si>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</si>
  <si>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</si>
  <si>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</si>
  <si>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</si>
  <si>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</si>
  <si>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</si>
  <si>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</si>
  <si>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</si>
  <si>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</si>
  <si>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</si>
  <si>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</si>
  <si>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</si>
  <si>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</si>
  <si>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</si>
  <si>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</si>
  <si>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</si>
  <si>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</si>
  <si>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</si>
  <si>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</si>
  <si>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</si>
  <si>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</si>
  <si>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</si>
  <si>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</si>
  <si>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</si>
  <si>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</si>
  <si>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</si>
  <si>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</si>
  <si>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</si>
  <si>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</si>
  <si>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</si>
  <si>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</si>
  <si>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</si>
  <si>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</si>
  <si>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</si>
  <si>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</si>
  <si>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</si>
  <si>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</si>
  <si>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</si>
  <si>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</si>
  <si>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</si>
  <si>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</si>
  <si>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</si>
  <si>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</si>
  <si>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</si>
  <si>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</si>
  <si>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</si>
  <si>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</si>
  <si>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</si>
  <si>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</si>
  <si>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</si>
  <si>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</si>
  <si>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</si>
  <si>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</si>
  <si>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</si>
  <si>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</si>
  <si>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</si>
  <si>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</si>
  <si>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</si>
  <si>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</si>
  <si>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</si>
  <si>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</si>
  <si>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</si>
  <si>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</si>
  <si>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</si>
  <si>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</si>
  <si>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</si>
  <si>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</si>
  <si>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</si>
  <si>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</si>
  <si>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</si>
  <si>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</si>
  <si>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</si>
  <si>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</si>
  <si>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</si>
  <si>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</si>
  <si>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</si>
  <si>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</si>
  <si>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</si>
  <si>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</si>
  <si>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</si>
  <si>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</si>
  <si>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</si>
  <si>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</si>
  <si>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</si>
  <si>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</si>
  <si>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</si>
  <si>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</si>
  <si>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</si>
  <si>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</si>
  <si>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</si>
  <si>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</si>
  <si>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</si>
  <si>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</si>
  <si>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</si>
  <si>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</si>
  <si>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</si>
  <si>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</si>
  <si>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</si>
  <si>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</si>
  <si>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</si>
  <si>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</si>
  <si>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</si>
  <si>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</si>
  <si>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</si>
  <si>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</si>
  <si>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</si>
  <si>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</si>
  <si>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</si>
  <si>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</si>
  <si>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</si>
  <si>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</si>
  <si>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</si>
  <si>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</si>
  <si>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</si>
  <si>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</si>
  <si>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</si>
  <si>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</si>
  <si>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</si>
  <si>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</si>
  <si>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</si>
  <si>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</si>
  <si>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</si>
  <si>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</si>
  <si>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</si>
  <si>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</si>
  <si>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</si>
  <si>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</si>
  <si>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</si>
  <si>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</si>
  <si>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</si>
  <si>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</si>
  <si>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</si>
  <si>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</si>
  <si>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</si>
  <si>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</si>
  <si>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</si>
  <si>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</si>
  <si>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</si>
  <si>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</si>
  <si>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</si>
  <si>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</si>
  <si>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</si>
  <si>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</si>
  <si>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</si>
  <si>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</si>
  <si>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</si>
  <si>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</si>
  <si>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</si>
  <si>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</si>
  <si>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</si>
  <si>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</si>
  <si>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</si>
  <si>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</si>
  <si>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</si>
  <si>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</si>
  <si>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</si>
  <si>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</si>
  <si>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</si>
  <si>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</si>
  <si>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</si>
  <si>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</si>
  <si>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</si>
  <si>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</si>
  <si>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</si>
  <si>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</si>
  <si>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</si>
  <si>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</si>
  <si>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</si>
  <si>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</si>
  <si>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</si>
  <si>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</si>
  <si>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</si>
  <si>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</si>
  <si>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</si>
  <si>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</si>
  <si>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</si>
  <si>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</si>
  <si>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</si>
  <si>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</si>
  <si>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</si>
  <si>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</si>
  <si>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</si>
  <si>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</si>
  <si>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</si>
  <si>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</si>
  <si>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</si>
  <si>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</si>
  <si>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</si>
  <si>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</si>
  <si>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</si>
  <si>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</si>
  <si>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</si>
  <si>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</si>
  <si>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</si>
  <si>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</si>
  <si>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</si>
  <si>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</si>
  <si>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</si>
  <si>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</si>
  <si>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</si>
  <si>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</si>
  <si>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</si>
  <si>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</si>
  <si>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</si>
  <si>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</si>
  <si>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</si>
  <si>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</si>
  <si>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</si>
  <si>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</si>
  <si>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</si>
  <si>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</si>
  <si>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</si>
  <si>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</si>
  <si>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</si>
  <si>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</si>
  <si>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</si>
  <si>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</si>
  <si>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</si>
  <si>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</si>
  <si>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</si>
  <si>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</si>
  <si>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</si>
  <si>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</si>
  <si>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</si>
  <si>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</si>
  <si>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</si>
  <si>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</si>
  <si>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</si>
  <si>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</si>
  <si>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</si>
  <si>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</si>
  <si>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</si>
  <si>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</si>
  <si>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</si>
  <si>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</si>
  <si>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</si>
  <si>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</si>
  <si>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</si>
  <si>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</si>
  <si>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</si>
  <si>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</si>
  <si>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</si>
  <si>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</si>
  <si>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</si>
  <si>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</si>
  <si>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</si>
  <si>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</si>
  <si>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</si>
  <si>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</si>
  <si>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</si>
  <si>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</si>
  <si>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</si>
  <si>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</si>
  <si>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</si>
  <si>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</si>
  <si>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</si>
  <si>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</si>
  <si>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</si>
  <si>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</si>
  <si>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</si>
  <si>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</si>
  <si>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</si>
  <si>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</si>
  <si>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</si>
  <si>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</si>
  <si>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</si>
  <si>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</si>
  <si>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</si>
  <si>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</si>
  <si>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</si>
  <si>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</si>
  <si>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</si>
  <si>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</si>
  <si>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</si>
  <si>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</si>
  <si>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</si>
  <si>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</si>
  <si>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</si>
  <si>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</si>
  <si>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</si>
  <si>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</si>
  <si>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</si>
  <si>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</si>
  <si>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</si>
  <si>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</si>
  <si>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</si>
  <si>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</si>
  <si>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</si>
  <si>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</si>
  <si>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</si>
  <si>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</si>
  <si>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</si>
  <si>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</si>
  <si>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</si>
  <si>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</si>
  <si>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</si>
  <si>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</si>
  <si>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</si>
  <si>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</si>
  <si>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</si>
  <si>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</si>
  <si>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</si>
  <si>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</si>
  <si>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</si>
  <si>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</si>
  <si>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</si>
  <si>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</si>
  <si>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</si>
  <si>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</si>
  <si>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</si>
  <si>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</si>
  <si>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</si>
  <si>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</si>
  <si>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</si>
  <si>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</si>
  <si>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</si>
  <si>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</si>
  <si>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</si>
  <si>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</si>
  <si>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</si>
  <si>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</si>
  <si>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</si>
  <si>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</si>
  <si>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</si>
  <si>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</si>
  <si>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</si>
  <si>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</si>
  <si>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</si>
  <si>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</si>
  <si>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</si>
  <si>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</si>
  <si>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</si>
  <si>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</si>
  <si>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</si>
  <si>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</si>
  <si>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</si>
  <si>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</si>
  <si>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</si>
  <si>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</si>
  <si>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</si>
  <si>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</si>
  <si>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</si>
  <si>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</si>
  <si>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</si>
  <si>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</si>
  <si>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</si>
  <si>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</si>
  <si>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</si>
  <si>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</si>
  <si>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</si>
  <si>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</si>
  <si>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</si>
  <si>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</si>
  <si>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</si>
  <si>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</si>
  <si>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</si>
  <si>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</si>
  <si>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</si>
  <si>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</si>
  <si>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</si>
  <si>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</si>
  <si>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</si>
  <si>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</si>
  <si>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</si>
  <si>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</si>
  <si>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</si>
  <si>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</si>
  <si>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</si>
  <si>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</si>
  <si>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</si>
  <si>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</si>
  <si>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</si>
  <si>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</si>
  <si>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</si>
  <si>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</si>
  <si>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</si>
  <si>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</si>
  <si>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</si>
  <si>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</si>
  <si>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</si>
  <si>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</si>
  <si>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</si>
  <si>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</si>
  <si>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</si>
  <si>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</si>
  <si>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</si>
  <si>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</si>
  <si>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</si>
  <si>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</si>
  <si>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</si>
  <si>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</si>
  <si>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</si>
  <si>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</si>
  <si>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</si>
  <si>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</si>
  <si>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</si>
  <si>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</si>
  <si>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</si>
  <si>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</si>
  <si>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</si>
  <si>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</si>
  <si>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</si>
  <si>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</si>
  <si>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</si>
  <si>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</si>
  <si>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</si>
  <si>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</si>
  <si>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</si>
  <si>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</si>
  <si>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</si>
  <si>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</si>
  <si>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</si>
  <si>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</si>
  <si>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</si>
  <si>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</si>
  <si>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</si>
  <si>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</si>
  <si>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</si>
  <si>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</si>
  <si>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</si>
  <si>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</si>
  <si>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</si>
  <si>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</si>
  <si>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</si>
  <si>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</si>
  <si>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</si>
  <si>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</si>
  <si>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</si>
  <si>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</si>
  <si>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</si>
  <si>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</si>
  <si>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</si>
  <si>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</si>
  <si>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</si>
  <si>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</si>
  <si>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</si>
  <si>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</si>
  <si>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</si>
  <si>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</si>
  <si>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</si>
  <si>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</si>
  <si>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</si>
  <si>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</si>
  <si>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</si>
  <si>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</si>
  <si>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</si>
  <si>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</si>
  <si>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</si>
  <si>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</si>
  <si>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</si>
  <si>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</si>
  <si>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</si>
  <si>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</si>
  <si>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</si>
  <si>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</si>
  <si>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</si>
  <si>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</si>
  <si>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</si>
  <si>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</si>
  <si>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</si>
  <si>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</si>
  <si>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</si>
  <si>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</si>
  <si>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</si>
  <si>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</si>
  <si>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</si>
  <si>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</si>
  <si>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</si>
  <si>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</si>
  <si>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</si>
  <si>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</si>
  <si>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</si>
  <si>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</si>
  <si>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</si>
  <si>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</si>
  <si>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</si>
  <si>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</si>
  <si>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</si>
  <si>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</si>
  <si>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</si>
  <si>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</si>
  <si>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</si>
  <si>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</si>
  <si>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</si>
  <si>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</si>
  <si>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</si>
  <si>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</si>
  <si>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</si>
  <si>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</si>
  <si>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</si>
  <si>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</si>
  <si>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</si>
  <si>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</si>
  <si>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</si>
  <si>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</si>
  <si>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</si>
  <si>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</si>
  <si>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</si>
  <si>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</si>
  <si>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</si>
  <si>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</si>
  <si>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</si>
  <si>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</si>
  <si>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</si>
  <si>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</si>
  <si>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</si>
  <si>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</si>
  <si>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</si>
  <si>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</si>
  <si>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</si>
  <si>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</si>
  <si>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</si>
  <si>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</si>
  <si>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</si>
  <si>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</si>
  <si>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</si>
  <si>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</si>
  <si>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</si>
  <si>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</si>
  <si>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</si>
  <si>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</si>
  <si>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</si>
  <si>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</si>
  <si>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</si>
  <si>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</si>
  <si>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</si>
  <si>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</si>
  <si>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</si>
  <si>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</si>
  <si>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</si>
  <si>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</si>
  <si>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</si>
  <si>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</si>
  <si>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</si>
  <si>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</si>
  <si>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</si>
  <si>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</si>
  <si>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</si>
  <si>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</si>
  <si>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</si>
  <si>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</si>
  <si>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</si>
  <si>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</si>
  <si>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</si>
  <si>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</si>
  <si>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</si>
  <si>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</si>
  <si>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</si>
  <si>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</si>
  <si>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</si>
  <si>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</si>
  <si>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</si>
  <si>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</si>
  <si>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</si>
  <si>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</si>
  <si>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</si>
  <si>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</si>
  <si>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</si>
  <si>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</si>
  <si>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</si>
  <si>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</si>
  <si>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</si>
  <si>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</si>
  <si>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</si>
  <si>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</si>
  <si>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</si>
  <si>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</si>
  <si>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</si>
  <si>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</si>
  <si>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</si>
  <si>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</si>
  <si>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</si>
  <si>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</si>
  <si>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</si>
  <si>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</si>
  <si>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</si>
  <si>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</si>
  <si>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</si>
  <si>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</si>
  <si>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</si>
  <si>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</si>
  <si>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</si>
  <si>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</si>
  <si>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</si>
  <si>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</si>
  <si>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</si>
  <si>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</si>
  <si>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</si>
  <si>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</si>
  <si>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</si>
  <si>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</si>
  <si>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</si>
  <si>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</si>
  <si>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</si>
  <si>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</si>
  <si>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</si>
  <si>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</si>
  <si>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</si>
  <si>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</si>
  <si>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</si>
  <si>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</si>
  <si>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</si>
  <si>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</si>
  <si>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</si>
  <si>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</si>
  <si>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</si>
  <si>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</si>
  <si>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</si>
  <si>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</si>
  <si>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</si>
  <si>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</si>
  <si>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</si>
  <si>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</si>
  <si>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</si>
  <si>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</si>
  <si>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</si>
  <si>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</si>
  <si>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</si>
  <si>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</si>
  <si>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</si>
  <si>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</si>
  <si>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</si>
  <si>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</si>
  <si>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</si>
  <si>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</si>
  <si>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</si>
  <si>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</si>
  <si>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</si>
  <si>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</si>
  <si>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</si>
  <si>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</si>
  <si>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</si>
  <si>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</si>
  <si>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</si>
  <si>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</si>
  <si>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</si>
  <si>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</si>
  <si>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</si>
  <si>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</si>
  <si>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</si>
  <si>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</si>
  <si>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</si>
  <si>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</si>
  <si>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</si>
  <si>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</si>
  <si>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</si>
  <si>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</si>
  <si>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</si>
  <si>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</si>
  <si>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</si>
  <si>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</si>
  <si>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</si>
  <si>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</si>
  <si>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</si>
  <si>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</si>
  <si>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</si>
  <si>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</si>
  <si>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</si>
  <si>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</si>
  <si>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</si>
  <si>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</si>
  <si>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</si>
  <si>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</si>
  <si>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</si>
  <si>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</si>
  <si>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</si>
  <si>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</si>
  <si>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</si>
  <si>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</si>
  <si>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</si>
  <si>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</si>
  <si>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</si>
  <si>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</si>
  <si>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</si>
  <si>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</si>
  <si>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</si>
  <si>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</si>
  <si>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</si>
  <si>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</si>
  <si>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</si>
  <si>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</si>
  <si>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</si>
  <si>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</si>
  <si>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</si>
  <si>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</si>
  <si>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</si>
  <si>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</si>
  <si>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</si>
  <si>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</si>
  <si>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</si>
  <si>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</si>
  <si>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</si>
  <si>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</si>
  <si>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</si>
  <si>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</si>
  <si>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</si>
  <si>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</si>
  <si>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</si>
  <si>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</si>
  <si>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</si>
  <si>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</si>
  <si>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</si>
  <si>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</si>
  <si>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</si>
  <si>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</si>
  <si>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</si>
  <si>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</si>
  <si>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</si>
  <si>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</si>
  <si>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</si>
  <si>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</si>
  <si>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</si>
  <si>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</si>
  <si>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</si>
  <si>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</si>
  <si>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</si>
  <si>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</si>
  <si>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</si>
  <si>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</si>
  <si>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</si>
  <si>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</si>
  <si>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</si>
  <si>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</si>
  <si>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</si>
  <si>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</si>
  <si>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</si>
  <si>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</si>
  <si>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</si>
  <si>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</si>
  <si>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</si>
  <si>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</si>
  <si>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</si>
  <si>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</si>
  <si>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</si>
  <si>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</si>
  <si>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</si>
  <si>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</si>
  <si>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</si>
  <si>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</si>
  <si>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</si>
  <si>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</si>
  <si>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</si>
  <si>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</si>
  <si>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</si>
  <si>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</si>
  <si>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</si>
  <si>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</si>
  <si>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</si>
  <si>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</si>
  <si>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</si>
  <si>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</si>
  <si>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</si>
  <si>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</si>
  <si>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</si>
  <si>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</si>
  <si>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</si>
  <si>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</si>
  <si>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</si>
  <si>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</si>
  <si>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</si>
  <si>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</si>
  <si>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</si>
  <si>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</si>
  <si>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</si>
  <si>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</si>
  <si>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</si>
  <si>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</si>
  <si>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</si>
  <si>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</si>
  <si>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</si>
  <si>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</si>
  <si>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</si>
  <si>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</si>
  <si>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</si>
  <si>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</si>
  <si>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</si>
  <si>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</si>
  <si>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</si>
  <si>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</si>
  <si>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</si>
  <si>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</si>
  <si>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</si>
  <si>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</si>
  <si>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</si>
  <si>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</si>
  <si>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</si>
  <si>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</si>
  <si>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</si>
  <si>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</si>
  <si>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</si>
  <si>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</si>
  <si>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</si>
  <si>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</si>
  <si>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</si>
  <si>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</si>
  <si>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</si>
  <si>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</si>
  <si>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</si>
  <si>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</si>
  <si>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</si>
  <si>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</si>
  <si>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</si>
  <si>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</si>
  <si>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</si>
  <si>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</si>
  <si>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</si>
  <si>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</si>
  <si>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</si>
  <si>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</si>
  <si>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</si>
  <si>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</si>
  <si>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</si>
  <si>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</si>
  <si>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</si>
  <si>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</si>
  <si>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</si>
  <si>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</si>
  <si>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</si>
  <si>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</si>
  <si>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</si>
  <si>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</si>
  <si>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</si>
  <si>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</si>
  <si>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</si>
  <si>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</si>
  <si>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</si>
  <si>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</si>
  <si>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</si>
  <si>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</si>
  <si>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</si>
  <si>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</si>
  <si>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</si>
  <si>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</si>
  <si>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</si>
  <si>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</si>
  <si>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</si>
  <si>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</si>
  <si>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</si>
  <si>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</si>
  <si>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</si>
  <si>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</si>
  <si>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</si>
  <si>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</si>
  <si>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</si>
  <si>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</si>
  <si>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</si>
  <si>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</si>
  <si>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</si>
  <si>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</si>
  <si>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</si>
  <si>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</si>
  <si>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</si>
  <si>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</si>
  <si>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</si>
  <si>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</si>
  <si>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</si>
  <si>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</si>
  <si>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</si>
  <si>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</si>
  <si>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</si>
  <si>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</si>
  <si>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</si>
  <si>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</si>
  <si>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</si>
  <si>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</si>
  <si>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</si>
  <si>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</si>
  <si>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</si>
  <si>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</si>
  <si>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</si>
  <si>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</si>
  <si>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</si>
  <si>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</si>
  <si>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</si>
  <si>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</si>
  <si>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</si>
  <si>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</si>
  <si>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</si>
  <si>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</si>
  <si>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</si>
  <si>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</si>
  <si>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</si>
  <si>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</si>
  <si>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</si>
  <si>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</si>
  <si>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</si>
  <si>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</si>
  <si>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</si>
  <si>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</si>
  <si>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</si>
  <si>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</si>
  <si>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</si>
  <si>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</si>
  <si>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</si>
  <si>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</si>
  <si>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</si>
  <si>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</si>
  <si>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</si>
  <si>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</si>
  <si>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</si>
  <si>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</si>
  <si>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</si>
  <si>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</si>
  <si>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</si>
  <si>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</si>
  <si>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</si>
  <si>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</si>
  <si>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</si>
  <si>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</si>
  <si>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</si>
  <si>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</si>
  <si>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</si>
  <si>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</si>
  <si>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</si>
  <si>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</si>
  <si>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</si>
  <si>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</si>
  <si>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</si>
  <si>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</si>
  <si>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</si>
  <si>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</si>
  <si>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</si>
  <si>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</si>
  <si>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</si>
  <si>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</si>
  <si>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</si>
  <si>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</si>
  <si>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</si>
  <si>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</si>
  <si>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</si>
  <si>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</si>
  <si>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</si>
  <si>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</si>
  <si>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</si>
  <si>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</si>
  <si>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</si>
  <si>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</si>
  <si>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</si>
  <si>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</si>
  <si>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</si>
  <si>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</si>
  <si>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</si>
  <si>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</si>
  <si>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</si>
  <si>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</si>
  <si>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</si>
  <si>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</si>
  <si>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</si>
  <si>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</si>
  <si>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</si>
  <si>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</si>
  <si>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</si>
  <si>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</si>
  <si>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</si>
  <si>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</si>
  <si>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</si>
  <si>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</si>
  <si>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</si>
  <si>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</si>
  <si>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</si>
  <si>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</si>
  <si>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</si>
  <si>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</si>
  <si>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</si>
  <si>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</si>
  <si>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</si>
  <si>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</si>
  <si>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</si>
  <si>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</si>
  <si>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</si>
  <si>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</si>
  <si>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</si>
  <si>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</si>
  <si>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</si>
  <si>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</si>
  <si>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</si>
  <si>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</si>
  <si>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</si>
  <si>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</si>
  <si>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</si>
  <si>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</si>
  <si>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</si>
  <si>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</si>
  <si>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</si>
  <si>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</si>
  <si>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</si>
  <si>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</si>
  <si>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</si>
  <si>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</si>
  <si>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</si>
  <si>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</si>
  <si>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</si>
  <si>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</si>
  <si>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</si>
  <si>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</si>
  <si>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</si>
  <si>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</si>
  <si>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</si>
  <si>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</si>
  <si>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</si>
  <si>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</si>
  <si>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</si>
  <si>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</si>
  <si>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</si>
  <si>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</si>
  <si>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</si>
  <si>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</si>
  <si>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</si>
  <si>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</si>
  <si>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</si>
  <si>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</si>
  <si>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</si>
  <si>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</si>
  <si>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</si>
  <si>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</si>
  <si>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</si>
  <si>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</si>
  <si>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</si>
  <si>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</si>
  <si>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</si>
  <si>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</si>
  <si>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</si>
  <si>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</si>
  <si>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</si>
  <si>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</si>
  <si>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</si>
  <si>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</si>
  <si>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</si>
  <si>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</si>
  <si>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</si>
  <si>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</si>
  <si>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</si>
  <si>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</si>
  <si>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</si>
  <si>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</si>
  <si>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</si>
  <si>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</si>
  <si>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</si>
  <si>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</si>
  <si>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</si>
  <si>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</si>
  <si>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</si>
  <si>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</si>
  <si>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</si>
  <si>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</si>
  <si>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</si>
  <si>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</si>
  <si>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</si>
  <si>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</si>
  <si>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</si>
  <si>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</si>
  <si>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</si>
  <si>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</si>
  <si>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</si>
  <si>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</si>
  <si>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</si>
  <si>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</si>
  <si>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</si>
  <si>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</si>
  <si>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</si>
  <si>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</si>
  <si>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</si>
  <si>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</si>
  <si>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</si>
  <si>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</si>
  <si>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</si>
  <si>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</si>
  <si>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</si>
  <si>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</si>
  <si>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</si>
  <si>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</si>
  <si>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</si>
  <si>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</si>
  <si>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</si>
  <si>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</si>
  <si>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</si>
  <si>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</si>
  <si>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</si>
  <si>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</si>
  <si>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</si>
  <si>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</si>
  <si>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</si>
  <si>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</si>
  <si>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</si>
  <si>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</si>
  <si>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</si>
  <si>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</si>
  <si>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</si>
  <si>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</si>
  <si>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</si>
  <si>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</si>
  <si>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</si>
  <si>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</si>
  <si>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</si>
  <si>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</si>
  <si>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</si>
  <si>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</si>
  <si>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</si>
  <si>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</si>
  <si>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</si>
  <si>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</si>
  <si>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</si>
  <si>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</si>
  <si>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</si>
  <si>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</si>
  <si>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</si>
  <si>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</si>
  <si>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</si>
  <si>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</si>
  <si>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</si>
  <si>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</si>
  <si>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</si>
  <si>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</si>
  <si>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</si>
  <si>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</si>
  <si>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</si>
  <si>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</si>
  <si>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</si>
  <si>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</si>
  <si>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</si>
  <si>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</si>
  <si>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</si>
  <si>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</si>
  <si>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</si>
  <si>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</si>
  <si>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</si>
  <si>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</si>
  <si>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</si>
  <si>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</si>
  <si>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</si>
  <si>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</si>
  <si>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</si>
  <si>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</si>
  <si>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</si>
  <si>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</si>
  <si>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</si>
  <si>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</si>
  <si>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</si>
  <si>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</si>
  <si>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</si>
  <si>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</si>
  <si>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</si>
  <si>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</si>
  <si>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</si>
  <si>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</si>
  <si>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</si>
  <si>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</si>
  <si>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</si>
  <si>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</si>
  <si>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</si>
  <si>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</si>
  <si>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</si>
  <si>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</si>
  <si>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</si>
  <si>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</si>
  <si>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</si>
  <si>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</si>
  <si>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</si>
  <si>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</si>
  <si>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</si>
  <si>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</si>
  <si>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</si>
  <si>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</si>
  <si>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</si>
  <si>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</si>
  <si>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</si>
  <si>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</si>
  <si>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</si>
  <si>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</si>
  <si>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</si>
  <si>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</si>
  <si>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</si>
  <si>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</si>
  <si>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</si>
  <si>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</si>
  <si>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</si>
  <si>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</si>
  <si>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</si>
  <si>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</si>
  <si>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</si>
  <si>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</si>
  <si>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</si>
  <si>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</si>
  <si>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</si>
  <si>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</si>
  <si>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</si>
  <si>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</si>
  <si>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</si>
  <si>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</si>
  <si>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</si>
  <si>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</si>
  <si>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</si>
  <si>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</si>
  <si>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</si>
  <si>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</si>
  <si>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</si>
  <si>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</si>
  <si>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</si>
  <si>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</si>
  <si>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</si>
  <si>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</si>
  <si>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</si>
  <si>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</si>
  <si>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</si>
  <si>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</si>
  <si>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</si>
  <si>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</si>
  <si>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</si>
  <si>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</si>
  <si>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</si>
  <si>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</si>
  <si>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</si>
  <si>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</si>
  <si>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</si>
  <si>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</si>
  <si>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</si>
  <si>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</si>
  <si>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</si>
  <si>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</si>
  <si>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</si>
  <si>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</si>
  <si>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</si>
  <si>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</si>
  <si>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</si>
  <si>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</si>
  <si>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</si>
  <si>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</si>
  <si>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</si>
  <si>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</si>
  <si>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</si>
  <si>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</si>
  <si>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</si>
  <si>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</si>
  <si>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</si>
  <si>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</si>
  <si>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</si>
  <si>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</si>
  <si>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</si>
  <si>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</si>
  <si>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</si>
  <si>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</si>
  <si>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</si>
  <si>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</si>
  <si>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</si>
  <si>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</si>
  <si>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</si>
  <si>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</si>
  <si>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</si>
  <si>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</si>
  <si>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</si>
  <si>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</si>
  <si>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</si>
  <si>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</si>
  <si>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</si>
  <si>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</si>
  <si>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</si>
  <si>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</si>
  <si>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</si>
  <si>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</si>
  <si>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</si>
  <si>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</si>
  <si>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</si>
  <si>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</si>
  <si>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</si>
  <si>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</si>
  <si>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</si>
  <si>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</si>
  <si>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</si>
  <si>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</si>
  <si>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</si>
  <si>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</si>
  <si>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</si>
  <si>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</si>
  <si>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</si>
  <si>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</si>
  <si>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</si>
  <si>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</si>
  <si>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</si>
  <si>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</si>
  <si>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</si>
  <si>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</si>
  <si>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</si>
  <si>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</si>
  <si>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</si>
  <si>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</si>
  <si>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</si>
  <si>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</si>
  <si>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</si>
  <si>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</si>
  <si>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</si>
  <si>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</si>
  <si>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</si>
  <si>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</si>
  <si>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</si>
  <si>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</si>
  <si>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</si>
  <si>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</si>
  <si>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</si>
  <si>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</si>
  <si>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</si>
  <si>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</si>
  <si>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</si>
  <si>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</si>
  <si>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</si>
  <si>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</si>
  <si>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</si>
  <si>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</si>
  <si>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</si>
  <si>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</si>
  <si>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</si>
  <si>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</si>
  <si>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</si>
  <si>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</si>
  <si>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</si>
  <si>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</si>
  <si>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</si>
  <si>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</si>
  <si>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</si>
  <si>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</si>
  <si>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</si>
  <si>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</si>
  <si>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</si>
  <si>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</si>
  <si>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</si>
  <si>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</si>
  <si>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</si>
  <si>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</si>
  <si>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</si>
  <si>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</si>
  <si>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</si>
  <si>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</si>
  <si>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</si>
  <si>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</si>
  <si>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</si>
  <si>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</si>
  <si>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</si>
  <si>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</si>
  <si>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</si>
  <si>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</si>
  <si>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</si>
  <si>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</si>
  <si>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</si>
  <si>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</si>
  <si>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</si>
  <si>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</si>
  <si>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</si>
  <si>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</si>
  <si>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</si>
  <si>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</si>
  <si>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</si>
  <si>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</si>
  <si>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</si>
  <si>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</si>
  <si>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</si>
  <si>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</si>
  <si>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</si>
  <si>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</si>
  <si>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</si>
  <si>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</si>
  <si>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</si>
  <si>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</si>
  <si>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</si>
  <si>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</si>
  <si>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</si>
  <si>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</si>
  <si>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</si>
  <si>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</si>
  <si>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</si>
  <si>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</si>
  <si>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</si>
  <si>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</si>
  <si>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</si>
  <si>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</si>
  <si>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</si>
  <si>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</si>
  <si>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</si>
  <si>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</si>
  <si>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</si>
  <si>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</si>
  <si>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</si>
  <si>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</si>
  <si>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</si>
  <si>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</si>
  <si>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</si>
  <si>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</si>
  <si>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</si>
  <si>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</si>
  <si>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</si>
  <si>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</si>
  <si>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</si>
  <si>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</si>
  <si>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</si>
  <si>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</si>
  <si>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</si>
  <si>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</si>
  <si>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</si>
  <si>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</si>
  <si>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</si>
  <si>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</si>
  <si>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</si>
  <si>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</si>
  <si>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</si>
  <si>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</si>
  <si>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</si>
  <si>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</si>
  <si>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</si>
  <si>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</si>
  <si>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</si>
  <si>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</si>
  <si>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</si>
  <si>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</si>
  <si>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</si>
  <si>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</si>
  <si>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</si>
  <si>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</si>
  <si>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</si>
  <si>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</si>
  <si>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</si>
  <si>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</si>
  <si>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</si>
  <si>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</si>
  <si>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</si>
  <si>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</si>
  <si>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</si>
  <si>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</si>
  <si>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</si>
  <si>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</si>
  <si>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</si>
  <si>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</si>
  <si>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</si>
  <si>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</si>
  <si>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</si>
  <si>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</si>
  <si>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</si>
  <si>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</si>
  <si>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</si>
  <si>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</si>
  <si>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</si>
  <si>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</si>
  <si>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</si>
  <si>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</si>
  <si>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</si>
  <si>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</si>
  <si>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</si>
  <si>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</si>
  <si>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</si>
  <si>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</si>
  <si>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</si>
  <si>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</si>
  <si>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</si>
  <si>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</si>
  <si>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</si>
  <si>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</si>
  <si>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</si>
  <si>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</si>
  <si>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</si>
  <si>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</si>
  <si>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</si>
  <si>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</si>
  <si>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</si>
  <si>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</si>
  <si>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</si>
  <si>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</si>
  <si>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</si>
  <si>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</si>
  <si>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</si>
  <si>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</si>
  <si>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</si>
  <si>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</si>
  <si>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</si>
  <si>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</si>
  <si>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</si>
  <si>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</si>
  <si>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</si>
  <si>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</si>
  <si>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</si>
  <si>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</si>
  <si>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</si>
  <si>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</si>
  <si>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</si>
  <si>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</si>
  <si>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</si>
  <si>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</si>
  <si>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</si>
  <si>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</si>
  <si>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</si>
  <si>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</si>
  <si>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</si>
  <si>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</si>
  <si>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</si>
  <si>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</si>
  <si>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</si>
  <si>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</si>
  <si>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</si>
  <si>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</si>
  <si>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</si>
  <si>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</si>
  <si>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</si>
  <si>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</si>
  <si>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</si>
  <si>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</si>
  <si>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</si>
  <si>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</si>
  <si>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</si>
  <si>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</si>
  <si>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</si>
  <si>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</si>
  <si>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</si>
  <si>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</si>
  <si>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</si>
  <si>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</si>
  <si>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</si>
  <si>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</si>
  <si>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</si>
  <si>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</si>
  <si>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</si>
  <si>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</si>
  <si>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</si>
  <si>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</si>
  <si>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</si>
  <si>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</si>
  <si>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</si>
  <si>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</si>
  <si>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</si>
  <si>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</si>
  <si>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</si>
  <si>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</si>
  <si>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</si>
  <si>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</si>
  <si>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</si>
  <si>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</si>
  <si>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</si>
  <si>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</si>
  <si>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</si>
  <si>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</si>
  <si>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</si>
  <si>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</si>
  <si>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</si>
  <si>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</si>
  <si>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</si>
  <si>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</si>
  <si>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</si>
  <si>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</si>
  <si>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</si>
  <si>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</si>
  <si>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</si>
  <si>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</si>
  <si>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</si>
  <si>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</si>
  <si>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</si>
  <si>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</si>
  <si>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</si>
  <si>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</si>
  <si>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</si>
  <si>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</si>
  <si>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</si>
  <si>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</si>
  <si>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</si>
  <si>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</si>
  <si>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</si>
  <si>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</si>
  <si>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</si>
  <si>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</si>
  <si>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</si>
  <si>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</si>
  <si>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</si>
  <si>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</si>
  <si>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</si>
  <si>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</si>
  <si>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</si>
  <si>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</si>
  <si>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</si>
  <si>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</si>
  <si>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</si>
  <si>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</si>
  <si>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</si>
  <si>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</si>
  <si>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</si>
  <si>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</si>
  <si>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</si>
  <si>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</si>
  <si>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</si>
  <si>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</si>
  <si>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</si>
  <si>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</si>
  <si>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</si>
  <si>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</si>
  <si>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</si>
  <si>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</si>
  <si>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</si>
  <si>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</si>
  <si>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</si>
  <si>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</si>
  <si>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</si>
  <si>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</si>
  <si>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</si>
  <si>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</si>
  <si>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</si>
  <si>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</si>
  <si>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</si>
  <si>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</si>
  <si>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</si>
  <si>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</si>
  <si>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</si>
  <si>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</si>
  <si>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</si>
  <si>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</si>
  <si>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</si>
  <si>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</si>
  <si>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</si>
  <si>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</si>
  <si>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</si>
  <si>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</si>
  <si>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</si>
  <si>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</si>
  <si>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</si>
  <si>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</si>
  <si>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</si>
  <si>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</si>
  <si>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</si>
  <si>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</si>
  <si>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</si>
  <si>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</si>
  <si>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</si>
  <si>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</si>
  <si>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</si>
  <si>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</si>
  <si>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</si>
  <si>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</si>
  <si>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</si>
  <si>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</si>
  <si>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</si>
  <si>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</si>
  <si>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</si>
  <si>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</si>
  <si>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</si>
  <si>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</si>
  <si>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</si>
  <si>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</si>
  <si>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</si>
  <si>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</si>
  <si>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</si>
  <si>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</si>
  <si>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</si>
  <si>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</si>
  <si>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</si>
  <si>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</si>
  <si>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</si>
  <si>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</si>
  <si>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</si>
  <si>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</si>
  <si>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</si>
  <si>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</si>
  <si>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</si>
  <si>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</si>
  <si>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</si>
  <si>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</si>
  <si>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</si>
  <si>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</si>
  <si>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</si>
  <si>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</si>
  <si>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</si>
  <si>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</si>
  <si>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</si>
  <si>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</si>
  <si>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</si>
  <si>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</si>
  <si>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</si>
  <si>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</si>
  <si>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</si>
  <si>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</si>
  <si>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</si>
  <si>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</si>
  <si>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</si>
  <si>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</si>
  <si>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</si>
  <si>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</si>
  <si>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</si>
  <si>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</si>
  <si>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</si>
  <si>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</si>
  <si>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</si>
  <si>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</si>
  <si>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</si>
  <si>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</si>
  <si>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</si>
  <si>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</si>
  <si>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</si>
  <si>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</si>
  <si>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</si>
  <si>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</si>
  <si>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</si>
  <si>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</si>
  <si>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</si>
  <si>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</si>
  <si>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</si>
  <si>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</si>
  <si>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</si>
  <si>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</si>
  <si>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</si>
  <si>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</si>
  <si>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</si>
  <si>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</si>
  <si>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</si>
  <si>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</si>
  <si>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</si>
  <si>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</si>
  <si>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</si>
  <si>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</si>
  <si>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</si>
  <si>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</si>
  <si>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</si>
  <si>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</si>
  <si>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</si>
  <si>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</si>
  <si>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</si>
  <si>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</si>
  <si>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</si>
  <si>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</si>
  <si>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</si>
  <si>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</si>
  <si>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</si>
  <si>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</si>
  <si>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</si>
  <si>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</si>
  <si>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</si>
  <si>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</si>
  <si>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</si>
  <si>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</si>
  <si>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</si>
  <si>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</si>
  <si>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</si>
  <si>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</si>
  <si>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</si>
  <si>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</si>
  <si>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</si>
  <si>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</si>
  <si>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</si>
  <si>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</si>
  <si>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</si>
  <si>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</si>
  <si>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</si>
  <si>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</si>
  <si>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</si>
  <si>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</si>
  <si>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</si>
  <si>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</si>
  <si>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</si>
  <si>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</si>
  <si>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</si>
  <si>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</si>
  <si>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</si>
  <si>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</si>
  <si>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</si>
  <si>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</si>
  <si>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</si>
  <si>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</si>
  <si>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</si>
  <si>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</si>
  <si>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</si>
  <si>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</si>
  <si>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</si>
  <si>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</si>
  <si>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</si>
  <si>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</si>
  <si>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</si>
  <si>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</si>
  <si>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</si>
  <si>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</si>
  <si>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</si>
  <si>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</si>
  <si>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</si>
  <si>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</si>
  <si>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</si>
  <si>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</si>
  <si>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</si>
  <si>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</si>
  <si>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</si>
  <si>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</si>
  <si>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</si>
  <si>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</si>
  <si>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</si>
  <si>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</si>
  <si>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</si>
  <si>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</si>
  <si>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</si>
  <si>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</si>
  <si>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</si>
  <si>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</si>
  <si>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</si>
  <si>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</si>
  <si>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</si>
  <si>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</si>
  <si>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</si>
  <si>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</si>
  <si>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</si>
  <si>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</si>
  <si>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</si>
  <si>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</si>
  <si>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</si>
  <si>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</si>
  <si>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</si>
  <si>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</si>
  <si>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</si>
  <si>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</si>
  <si>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</si>
  <si>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</si>
  <si>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</si>
  <si>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</si>
  <si>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</si>
  <si>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</si>
  <si>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</si>
  <si>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</si>
  <si>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</si>
  <si>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</si>
  <si>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</si>
  <si>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</si>
  <si>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</si>
  <si>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</si>
  <si>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</si>
  <si>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</si>
  <si>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</si>
  <si>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</si>
  <si>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</si>
  <si>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</si>
  <si>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</si>
  <si>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</si>
  <si>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</si>
  <si>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</si>
  <si>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</si>
  <si>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</si>
  <si>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</si>
  <si>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</si>
  <si>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</si>
  <si>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</si>
  <si>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</si>
  <si>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</si>
  <si>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</si>
  <si>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</si>
  <si>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</si>
  <si>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</si>
  <si>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</si>
  <si>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</si>
  <si>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</si>
  <si>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</si>
  <si>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</si>
  <si>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</si>
  <si>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</si>
  <si>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</si>
  <si>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</si>
  <si>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</si>
  <si>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</si>
  <si>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</si>
  <si>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</si>
  <si>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</si>
  <si>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</si>
  <si>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</si>
  <si>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</si>
  <si>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</si>
  <si>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</si>
  <si>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</si>
  <si>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</si>
  <si>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</si>
  <si>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</si>
  <si>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</si>
  <si>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</si>
  <si>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</si>
  <si>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</si>
  <si>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</si>
  <si>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</si>
  <si>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</si>
  <si>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</si>
  <si>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</si>
  <si>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</si>
  <si>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</si>
  <si>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</si>
  <si>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</si>
  <si>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</si>
  <si>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</si>
  <si>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</si>
  <si>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</si>
  <si>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</si>
  <si>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</si>
  <si>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</si>
  <si>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</si>
  <si>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</si>
  <si>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</si>
  <si>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</si>
  <si>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</si>
  <si>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</si>
  <si>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</si>
  <si>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</si>
  <si>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</si>
  <si>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</si>
  <si>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</si>
  <si>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</si>
  <si>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</si>
  <si>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</si>
  <si>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</si>
  <si>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</si>
  <si>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</si>
  <si>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</si>
  <si>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</si>
  <si>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</si>
  <si>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</si>
  <si>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</si>
  <si>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</si>
  <si>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</si>
  <si>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</si>
  <si>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</si>
  <si>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</si>
  <si>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</si>
  <si>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</si>
  <si>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</si>
  <si>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</si>
  <si>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</si>
  <si>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</si>
  <si>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</si>
  <si>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</si>
  <si>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</si>
  <si>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</si>
  <si>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</si>
  <si>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</si>
  <si>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</si>
  <si>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</si>
  <si>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</si>
  <si>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</si>
  <si>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</si>
  <si>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</si>
  <si>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</si>
  <si>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</si>
  <si>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</si>
  <si>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</si>
  <si>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</si>
  <si>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</si>
  <si>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</si>
  <si>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</si>
  <si>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</si>
  <si>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</si>
  <si>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</si>
  <si>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</si>
  <si>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</si>
  <si>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</si>
  <si>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</si>
  <si>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</si>
  <si>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</si>
  <si>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</si>
  <si>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</si>
  <si>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</si>
  <si>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</si>
  <si>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</si>
  <si>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</si>
  <si>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</si>
  <si>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</si>
  <si>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</si>
  <si>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</si>
  <si>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</si>
  <si>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</si>
  <si>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</si>
  <si>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</si>
  <si>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</si>
  <si>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</si>
  <si>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</si>
  <si>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</si>
  <si>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</si>
  <si>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</si>
  <si>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</si>
  <si>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</si>
  <si>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</si>
  <si>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</si>
  <si>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</si>
  <si>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</si>
  <si>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</si>
  <si>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</si>
  <si>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</si>
  <si>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</si>
  <si>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</si>
  <si>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</si>
  <si>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</si>
  <si>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</si>
  <si>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</si>
  <si>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</si>
  <si>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</si>
  <si>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</si>
  <si>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</si>
  <si>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</si>
  <si>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</si>
  <si>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</si>
  <si>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</si>
  <si>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</si>
  <si>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</si>
  <si>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</si>
  <si>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</si>
  <si>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</si>
  <si>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</si>
  <si>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</si>
  <si>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</si>
  <si>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</si>
  <si>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</si>
  <si>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</si>
  <si>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</si>
  <si>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</si>
  <si>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</si>
  <si>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</si>
  <si>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</si>
  <si>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</si>
  <si>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</si>
  <si>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</si>
  <si>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</si>
  <si>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</si>
  <si>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</si>
  <si>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</si>
  <si>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</si>
  <si>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</si>
  <si>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</si>
  <si>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</si>
  <si>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</si>
  <si>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</si>
  <si>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</si>
  <si>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</si>
  <si>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</si>
  <si>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</si>
  <si>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</si>
  <si>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</si>
  <si>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</si>
  <si>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</si>
  <si>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</si>
  <si>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</si>
  <si>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</si>
  <si>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</si>
  <si>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</si>
  <si>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</si>
  <si>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</si>
  <si>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</si>
  <si>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</si>
  <si>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</si>
  <si>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</si>
  <si>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</si>
  <si>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</si>
  <si>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</si>
  <si>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</si>
  <si>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</si>
  <si>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</si>
  <si>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</si>
  <si>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</si>
  <si>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</si>
  <si>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</si>
  <si>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</si>
  <si>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</si>
  <si>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</si>
  <si>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</si>
  <si>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</si>
  <si>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</si>
  <si>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</si>
  <si>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</si>
  <si>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</si>
  <si>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</si>
  <si>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</si>
  <si>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</si>
  <si>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</si>
  <si>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</si>
  <si>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</si>
  <si>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</si>
  <si>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</si>
  <si>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</si>
  <si>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</si>
  <si>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</si>
  <si>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</si>
  <si>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</si>
  <si>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</si>
  <si>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</si>
  <si>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</si>
  <si>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</si>
  <si>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</si>
  <si>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</si>
  <si>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</si>
  <si>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</si>
  <si>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</si>
  <si>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</si>
  <si>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</si>
  <si>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</si>
  <si>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</si>
  <si>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</si>
  <si>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</si>
  <si>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</si>
  <si>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</si>
  <si>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</si>
  <si>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</si>
  <si>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</si>
  <si>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</si>
  <si>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</si>
  <si>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</si>
  <si>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</si>
  <si>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</si>
  <si>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</si>
  <si>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</si>
  <si>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</si>
  <si>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</si>
  <si>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</si>
  <si>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</si>
  <si>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</si>
  <si>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</si>
  <si>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</si>
  <si>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</si>
  <si>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</si>
  <si>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</si>
  <si>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</si>
  <si>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</si>
  <si>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</si>
  <si>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</si>
  <si>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</si>
  <si>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</si>
  <si>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</si>
  <si>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</si>
  <si>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</si>
  <si>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</si>
  <si>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</si>
  <si>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</si>
  <si>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</si>
  <si>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</si>
  <si>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</si>
  <si>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</si>
  <si>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</si>
  <si>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</si>
  <si>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</si>
  <si>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</si>
  <si>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</si>
  <si>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</si>
  <si>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</si>
  <si>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</si>
  <si>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</si>
  <si>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</si>
  <si>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</si>
  <si>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</si>
  <si>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</si>
  <si>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</si>
  <si>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</si>
  <si>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</si>
  <si>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</si>
  <si>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</si>
  <si>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</si>
  <si>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</si>
  <si>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</si>
  <si>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</si>
  <si>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</si>
  <si>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</si>
  <si>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</si>
  <si>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</si>
  <si>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</si>
  <si>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</si>
  <si>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</si>
  <si>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</si>
  <si>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</si>
  <si>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</si>
  <si>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</si>
  <si>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</si>
  <si>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</si>
  <si>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</si>
  <si>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</si>
  <si>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</si>
  <si>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</si>
  <si>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</si>
  <si>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</si>
  <si>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</si>
  <si>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</si>
  <si>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</si>
  <si>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</si>
  <si>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</si>
  <si>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</si>
  <si>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</si>
  <si>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</si>
  <si>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</si>
  <si>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</si>
  <si>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</si>
  <si>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</si>
  <si>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</si>
  <si>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</si>
  <si>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</si>
  <si>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</si>
  <si>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</si>
  <si>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</si>
  <si>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</si>
  <si>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</si>
  <si>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</si>
  <si>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</si>
  <si>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</si>
  <si>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</si>
  <si>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</si>
  <si>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</si>
  <si>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</si>
  <si>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</si>
  <si>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</si>
  <si>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</si>
  <si>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</si>
  <si>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</si>
  <si>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</si>
  <si>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</si>
  <si>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</si>
  <si>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</si>
  <si>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</si>
  <si>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</si>
  <si>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</si>
  <si>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</si>
  <si>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</si>
  <si>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</si>
  <si>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</si>
  <si>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</si>
  <si>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</si>
  <si>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</si>
  <si>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</si>
  <si>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</si>
  <si>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</si>
  <si>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</si>
  <si>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</si>
  <si>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</si>
  <si>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</si>
  <si>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</si>
  <si>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</si>
  <si>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</si>
  <si>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</si>
  <si>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</si>
  <si>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</si>
  <si>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</si>
  <si>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</si>
  <si>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</si>
  <si>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</si>
  <si>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</si>
  <si>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</si>
  <si>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</si>
  <si>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</si>
  <si>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</si>
  <si>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</si>
  <si>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</si>
  <si>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</si>
  <si>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</si>
  <si>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</si>
  <si>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</si>
  <si>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</si>
  <si>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</si>
  <si>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</si>
  <si>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</si>
  <si>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</si>
  <si>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</si>
  <si>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</si>
  <si>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</si>
  <si>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</si>
  <si>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</si>
  <si>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</si>
  <si>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</si>
  <si>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</si>
  <si>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</si>
  <si>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</si>
  <si>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</si>
  <si>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</si>
  <si>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</si>
  <si>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</si>
  <si>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</si>
  <si>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</si>
  <si>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</si>
  <si>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</si>
  <si>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</si>
  <si>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</si>
  <si>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</si>
  <si>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</si>
  <si>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</si>
  <si>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</si>
  <si>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</si>
  <si>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</si>
  <si>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</si>
  <si>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</si>
  <si>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</si>
  <si>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</si>
  <si>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</si>
  <si>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</si>
  <si>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</si>
  <si>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</si>
  <si>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</si>
  <si>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</si>
  <si>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</si>
  <si>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</si>
  <si>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</si>
  <si>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</si>
  <si>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</si>
  <si>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</si>
  <si>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</si>
  <si>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</si>
  <si>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</si>
  <si>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</si>
  <si>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</si>
  <si>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</si>
  <si>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</si>
  <si>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</si>
  <si>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</si>
  <si>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</si>
  <si>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</si>
  <si>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</si>
  <si>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</si>
  <si>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</si>
  <si>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</si>
  <si>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</si>
  <si>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</si>
  <si>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</si>
  <si>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</si>
  <si>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</si>
  <si>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</si>
  <si>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</si>
  <si>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</si>
  <si>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</si>
  <si>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</si>
  <si>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</si>
  <si>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</si>
  <si>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</si>
  <si>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</si>
  <si>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</si>
  <si>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</si>
  <si>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</si>
  <si>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</si>
  <si>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</si>
  <si>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</si>
  <si>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</si>
  <si>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</si>
  <si>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</si>
  <si>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</si>
  <si>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</si>
  <si>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</si>
  <si>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</si>
  <si>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</si>
  <si>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</si>
  <si>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</si>
  <si>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</si>
  <si>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</si>
  <si>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</si>
  <si>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</si>
  <si>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</si>
  <si>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</si>
  <si>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</si>
  <si>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</si>
  <si>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</si>
  <si>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</si>
  <si>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</si>
  <si>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</si>
  <si>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</si>
  <si>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</si>
  <si>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</si>
  <si>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</si>
  <si>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</si>
  <si>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</si>
  <si>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</si>
  <si>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</si>
  <si>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</si>
  <si>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</si>
  <si>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</si>
  <si>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</si>
  <si>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</si>
  <si>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</si>
  <si>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</si>
  <si>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</si>
  <si>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</si>
  <si>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</si>
  <si>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</si>
  <si>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</si>
  <si>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</si>
  <si>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</si>
  <si>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</si>
  <si>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</si>
  <si>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</si>
  <si>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</si>
  <si>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</si>
  <si>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</si>
  <si>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</si>
  <si>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</si>
  <si>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</si>
  <si>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</si>
  <si>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</si>
  <si>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</si>
  <si>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</si>
  <si>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</si>
  <si>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</si>
  <si>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</si>
  <si>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</si>
  <si>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</si>
  <si>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</si>
  <si>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</si>
  <si>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</si>
  <si>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</si>
  <si>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</si>
  <si>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</si>
  <si>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</si>
  <si>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</si>
  <si>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</si>
  <si>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</si>
  <si>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</si>
  <si>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</si>
  <si>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</si>
  <si>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</si>
  <si>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</si>
  <si>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</si>
  <si>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</si>
  <si>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</si>
  <si>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</si>
  <si>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</si>
  <si>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</si>
  <si>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</si>
  <si>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</si>
  <si>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</si>
  <si>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</si>
  <si>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</si>
  <si>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</si>
  <si>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</si>
  <si>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</si>
  <si>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</si>
  <si>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</si>
  <si>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</si>
  <si>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</si>
  <si>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</si>
  <si>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</si>
  <si>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</si>
  <si>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</si>
  <si>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</si>
  <si>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</si>
  <si>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</si>
  <si>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</si>
  <si>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</si>
  <si>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</si>
  <si>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</si>
  <si>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</si>
  <si>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</si>
  <si>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</si>
  <si>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</si>
  <si>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</si>
  <si>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</si>
  <si>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</si>
  <si>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</si>
  <si>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</si>
  <si>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</si>
  <si>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</si>
  <si>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</si>
  <si>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</si>
  <si>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</si>
  <si>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</si>
  <si>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</si>
  <si>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</si>
  <si>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</si>
  <si>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</si>
  <si>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</si>
  <si>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</si>
  <si>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</si>
  <si>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</si>
  <si>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</si>
  <si>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</si>
  <si>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</si>
  <si>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</si>
  <si>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</si>
  <si>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</si>
  <si>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</si>
  <si>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</si>
  <si>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</si>
  <si>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</si>
  <si>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</si>
  <si>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</si>
  <si>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</si>
  <si>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</si>
  <si>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</si>
  <si>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</si>
  <si>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</si>
  <si>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</si>
  <si>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</si>
  <si>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</si>
  <si>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</si>
  <si>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</si>
  <si>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</si>
  <si>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</si>
  <si>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</si>
  <si>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</si>
  <si>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</si>
  <si>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</si>
  <si>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</si>
  <si>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</si>
  <si>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</si>
  <si>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</si>
  <si>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</si>
  <si>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</si>
  <si>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</si>
  <si>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</si>
  <si>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</si>
  <si>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</si>
  <si>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</si>
  <si>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</si>
  <si>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</si>
  <si>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</si>
  <si>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</si>
  <si>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</si>
  <si>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</si>
  <si>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</si>
  <si>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</si>
  <si>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</si>
  <si>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</si>
  <si>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</si>
  <si>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</si>
  <si>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</si>
  <si>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</si>
  <si>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</si>
  <si>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</si>
  <si>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</si>
  <si>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</si>
  <si>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</si>
  <si>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</si>
  <si>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</si>
  <si>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</si>
  <si>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</si>
  <si>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</si>
  <si>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</si>
  <si>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</si>
  <si>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</si>
  <si>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</si>
  <si>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</si>
  <si>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</si>
  <si>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</si>
  <si>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</si>
  <si>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</si>
  <si>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</si>
  <si>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</si>
  <si>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</si>
  <si>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</si>
  <si>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</si>
  <si>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</si>
  <si>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</si>
  <si>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</si>
  <si>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</si>
  <si>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</si>
  <si>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</si>
  <si>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</si>
  <si>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</si>
  <si>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</si>
  <si>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</si>
  <si>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</si>
  <si>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</si>
  <si>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</si>
  <si>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</si>
  <si>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</si>
  <si>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</si>
  <si>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</si>
  <si>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</si>
  <si>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</si>
  <si>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</si>
  <si>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</si>
  <si>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</si>
  <si>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</si>
  <si>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</si>
  <si>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</si>
  <si>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</si>
  <si>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</si>
  <si>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</si>
  <si>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</si>
  <si>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</si>
  <si>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</si>
  <si>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</si>
  <si>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</si>
  <si>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</si>
  <si>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</si>
  <si>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</si>
  <si>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</si>
  <si>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</si>
  <si>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</si>
  <si>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</si>
  <si>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</si>
  <si>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</si>
  <si>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</si>
  <si>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</si>
  <si>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</si>
  <si>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</si>
  <si>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</si>
  <si>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</si>
  <si>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</si>
  <si>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</si>
  <si>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</si>
  <si>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</si>
  <si>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</si>
  <si>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</si>
  <si>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</si>
  <si>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</si>
  <si>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</si>
  <si>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</si>
  <si>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</si>
  <si>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</si>
  <si>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</si>
  <si>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</si>
  <si>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</si>
  <si>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</si>
  <si>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</si>
  <si>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</si>
  <si>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</si>
  <si>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</si>
  <si>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</si>
  <si>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</si>
  <si>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</si>
  <si>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</si>
  <si>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</si>
  <si>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</si>
  <si>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</si>
  <si>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</si>
  <si>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</si>
  <si>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</si>
  <si>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</si>
  <si>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</si>
  <si>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</si>
  <si>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</si>
  <si>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</si>
  <si>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</si>
  <si>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</si>
  <si>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</si>
  <si>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</si>
  <si>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</si>
  <si>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</si>
  <si>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</si>
  <si>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</si>
  <si>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</si>
  <si>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</si>
  <si>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</si>
  <si>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</si>
  <si>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</si>
  <si>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</si>
  <si>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</si>
  <si>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</si>
  <si>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</si>
  <si>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</si>
  <si>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</si>
  <si>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</si>
  <si>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</si>
  <si>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</si>
  <si>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</si>
  <si>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</si>
  <si>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</si>
  <si>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</si>
  <si>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</si>
  <si>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</si>
  <si>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</si>
  <si>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</si>
  <si>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</si>
  <si>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</si>
  <si>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</si>
  <si>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</si>
  <si>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</si>
  <si>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</si>
  <si>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</si>
  <si>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</si>
  <si>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</si>
  <si>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</si>
  <si>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</si>
  <si>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</si>
  <si>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</si>
  <si>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</si>
  <si>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</si>
  <si>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</si>
  <si>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</si>
  <si>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</si>
  <si>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</si>
  <si>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</si>
  <si>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</si>
  <si>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</si>
  <si>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</si>
  <si>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</si>
  <si>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</si>
  <si>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</si>
  <si>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</si>
  <si>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</si>
  <si>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</si>
  <si>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</si>
  <si>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</si>
  <si>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</si>
  <si>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</si>
  <si>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</si>
  <si>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</si>
  <si>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</si>
  <si>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</si>
  <si>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</si>
  <si>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</si>
  <si>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</si>
  <si>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</si>
  <si>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</si>
  <si>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</si>
  <si>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</si>
  <si>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</si>
  <si>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</si>
  <si>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</si>
  <si>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</si>
  <si>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</si>
  <si>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</si>
  <si>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</si>
  <si>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</si>
  <si>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</si>
  <si>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</si>
  <si>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</si>
  <si>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</si>
  <si>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</si>
  <si>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</si>
  <si>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</si>
  <si>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</si>
  <si>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</si>
  <si>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</si>
  <si>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</si>
  <si>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</si>
  <si>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</si>
  <si>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</si>
  <si>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</si>
  <si>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</si>
  <si>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</si>
  <si>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</si>
  <si>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</si>
  <si>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</si>
  <si>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</si>
  <si>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</si>
  <si>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</si>
  <si>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</si>
  <si>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</si>
  <si>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</si>
  <si>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</si>
  <si>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</si>
  <si>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</si>
  <si>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</si>
  <si>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</si>
  <si>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</si>
  <si>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</si>
  <si>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</si>
  <si>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</si>
  <si>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</si>
  <si>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</si>
  <si>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</si>
  <si>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</si>
  <si>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</si>
  <si>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</si>
  <si>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</si>
  <si>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</si>
  <si>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</si>
  <si>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</si>
  <si>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</si>
  <si>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</si>
  <si>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</si>
  <si>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</si>
  <si>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</si>
  <si>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</si>
  <si>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</si>
  <si>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</si>
  <si>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</si>
  <si>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</si>
  <si>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</si>
  <si>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</si>
  <si>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</si>
  <si>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</si>
  <si>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</si>
  <si>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</si>
  <si>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</si>
  <si>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</si>
  <si>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</si>
  <si>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</si>
  <si>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</si>
  <si>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</si>
  <si>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</si>
  <si>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</si>
  <si>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</si>
  <si>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</si>
  <si>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</si>
  <si>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</si>
  <si>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</si>
  <si>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</si>
  <si>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</si>
  <si>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</si>
  <si>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</si>
  <si>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</si>
  <si>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</si>
  <si>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</si>
  <si>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</si>
  <si>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</si>
  <si>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</si>
  <si>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</si>
  <si>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</si>
  <si>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</si>
  <si>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</si>
  <si>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</si>
  <si>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</si>
  <si>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</si>
  <si>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</si>
  <si>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</si>
  <si>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</si>
  <si>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</si>
  <si>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</si>
  <si>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</si>
  <si>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</si>
  <si>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</si>
  <si>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</si>
  <si>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</si>
  <si>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</si>
  <si>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</si>
  <si>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</si>
  <si>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</si>
  <si>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</si>
  <si>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</si>
  <si>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</si>
  <si>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</si>
  <si>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</si>
  <si>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</si>
  <si>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</si>
  <si>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</si>
  <si>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</si>
  <si>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</si>
  <si>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</si>
  <si>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</si>
  <si>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</si>
  <si>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</si>
  <si>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</si>
  <si>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</si>
  <si>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</si>
  <si>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</si>
  <si>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</si>
  <si>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</si>
  <si>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</si>
  <si>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</si>
  <si>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</si>
  <si>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</si>
  <si>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</si>
  <si>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</si>
  <si>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</si>
  <si>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</si>
  <si>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</si>
  <si>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</si>
  <si>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</si>
  <si>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</si>
  <si>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</si>
  <si>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</si>
  <si>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</si>
  <si>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</si>
  <si>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</si>
  <si>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</si>
  <si>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</si>
  <si>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</si>
  <si>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</si>
  <si>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</si>
  <si>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</si>
  <si>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</si>
  <si>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</si>
  <si>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</si>
  <si>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</si>
  <si>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</si>
  <si>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</si>
  <si>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</si>
  <si>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</si>
  <si>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</si>
  <si>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</si>
  <si>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</si>
  <si>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</si>
  <si>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</si>
  <si>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</si>
  <si>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</si>
  <si>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</si>
  <si>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</si>
  <si>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</si>
  <si>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</si>
  <si>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</si>
  <si>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</si>
  <si>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</si>
  <si>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</si>
  <si>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</si>
  <si>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</si>
  <si>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</si>
  <si>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</si>
  <si>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</si>
  <si>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</si>
  <si>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</si>
  <si>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</si>
  <si>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</si>
  <si>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</si>
  <si>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</si>
  <si>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</si>
  <si>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</si>
  <si>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</si>
  <si>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</si>
  <si>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</si>
  <si>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</si>
  <si>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</si>
  <si>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</si>
  <si>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</si>
  <si>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</si>
  <si>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</si>
  <si>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</si>
  <si>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</si>
  <si>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</si>
  <si>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</si>
  <si>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</si>
  <si>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</si>
  <si>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</si>
  <si>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</si>
  <si>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</si>
  <si>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</si>
  <si>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</si>
  <si>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</si>
  <si>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</si>
  <si>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</si>
  <si>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</si>
  <si>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</si>
  <si>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</si>
  <si>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</si>
  <si>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</si>
  <si>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</si>
  <si>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</si>
  <si>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</si>
  <si>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</si>
  <si>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</si>
  <si>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</si>
  <si>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</si>
  <si>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</si>
  <si>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</si>
  <si>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</si>
  <si>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</si>
  <si>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</si>
  <si>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</si>
  <si>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</si>
  <si>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</si>
  <si>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</si>
  <si>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</si>
  <si>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</si>
  <si>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</si>
  <si>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</si>
  <si>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</si>
  <si>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</si>
  <si>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</si>
  <si>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</si>
  <si>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</si>
  <si>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</si>
  <si>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</si>
  <si>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</si>
  <si>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</si>
  <si>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</si>
  <si>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</si>
  <si>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</si>
  <si>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</si>
  <si>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</si>
  <si>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</si>
  <si>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</si>
  <si>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</si>
  <si>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</si>
  <si>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</si>
  <si>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</si>
  <si>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</si>
  <si>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</si>
  <si>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</si>
  <si>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</si>
  <si>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</si>
  <si>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</si>
  <si>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</si>
  <si>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</si>
  <si>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</si>
  <si>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</si>
  <si>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</si>
  <si>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</si>
  <si>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</si>
  <si>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</si>
  <si>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</si>
  <si>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</si>
  <si>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</si>
  <si>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</si>
  <si>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</si>
  <si>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</si>
  <si>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</si>
  <si>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</si>
  <si>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</si>
  <si>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</si>
  <si>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</si>
  <si>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</si>
  <si>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</si>
  <si>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</si>
  <si>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</si>
  <si>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</si>
  <si>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</si>
  <si>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</si>
  <si>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</si>
  <si>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</si>
  <si>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</si>
  <si>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</si>
  <si>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</si>
  <si>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</si>
  <si>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</si>
  <si>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</si>
  <si>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</si>
  <si>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</si>
  <si>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</si>
  <si>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</si>
  <si>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</si>
  <si>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</si>
  <si>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</si>
  <si>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</si>
  <si>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</si>
  <si>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</si>
  <si>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</si>
  <si>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</si>
  <si>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</si>
  <si>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</si>
  <si>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</si>
  <si>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</si>
  <si>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</si>
  <si>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</si>
  <si>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</si>
  <si>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</si>
  <si>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</si>
  <si>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</si>
  <si>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</si>
  <si>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</si>
  <si>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</si>
  <si>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</si>
  <si>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</si>
  <si>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</si>
  <si>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</si>
  <si>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</si>
  <si>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</si>
  <si>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</si>
  <si>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</si>
  <si>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</si>
  <si>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</si>
  <si>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</si>
  <si>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</si>
  <si>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</si>
  <si>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</si>
  <si>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</si>
  <si>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</si>
  <si>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</si>
  <si>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</si>
  <si>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</si>
  <si>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</si>
  <si>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</si>
  <si>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</si>
  <si>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</si>
  <si>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</si>
  <si>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</si>
  <si>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</si>
  <si>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</si>
  <si>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</si>
  <si>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</si>
  <si>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</si>
  <si>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</si>
  <si>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</si>
  <si>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</si>
  <si>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</si>
  <si>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</si>
  <si>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</si>
  <si>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</si>
  <si>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</si>
  <si>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</si>
  <si>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</si>
  <si>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</si>
  <si>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</si>
  <si>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</si>
  <si>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</si>
  <si>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</si>
  <si>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</si>
  <si>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</si>
  <si>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</si>
  <si>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</si>
  <si>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</si>
  <si>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</si>
  <si>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</si>
  <si>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</si>
  <si>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</si>
  <si>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</si>
  <si>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</si>
  <si>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</si>
  <si>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</si>
  <si>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</si>
  <si>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</si>
  <si>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</si>
  <si>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</si>
  <si>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</si>
  <si>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</si>
  <si>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</si>
  <si>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</si>
  <si>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</si>
  <si>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</si>
  <si>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</si>
  <si>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</si>
  <si>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</si>
  <si>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</si>
  <si>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</si>
  <si>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</si>
  <si>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</si>
  <si>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</si>
  <si>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</si>
  <si>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</si>
  <si>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</si>
  <si>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</si>
  <si>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</si>
  <si>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</si>
  <si>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</si>
  <si>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</si>
  <si>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</si>
  <si>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</si>
  <si>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</si>
  <si>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</si>
  <si>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</si>
  <si>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</si>
  <si>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</si>
  <si>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</si>
  <si>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</si>
  <si>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</si>
  <si>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</si>
  <si>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</si>
  <si>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</si>
  <si>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</si>
  <si>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</si>
  <si>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</si>
  <si>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</si>
  <si>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</si>
  <si>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</si>
  <si>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</si>
  <si>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</si>
  <si>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</si>
  <si>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</si>
  <si>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</si>
  <si>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</si>
  <si>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</si>
  <si>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</si>
  <si>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</si>
  <si>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</si>
  <si>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</si>
  <si>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</si>
  <si>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</si>
  <si>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</si>
  <si>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</si>
  <si>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</si>
  <si>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</si>
  <si>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</si>
  <si>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</si>
  <si>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</si>
  <si>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</si>
  <si>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</si>
  <si>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</si>
  <si>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</si>
  <si>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</si>
  <si>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</si>
  <si>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</si>
  <si>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</si>
  <si>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</si>
  <si>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</si>
  <si>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</si>
  <si>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</si>
  <si>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</si>
  <si>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</si>
  <si>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</si>
  <si>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</si>
  <si>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</si>
  <si>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</si>
  <si>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</si>
  <si>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</si>
  <si>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</si>
  <si>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</si>
  <si>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</si>
  <si>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</si>
  <si>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</si>
  <si>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</si>
  <si>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</si>
  <si>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</si>
  <si>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</si>
  <si>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</si>
  <si>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</si>
  <si>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</si>
  <si>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</si>
  <si>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</si>
  <si>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</si>
  <si>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</si>
  <si>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</si>
  <si>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</si>
  <si>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</si>
  <si>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</si>
  <si>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</si>
  <si>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</si>
  <si>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</si>
  <si>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</si>
  <si>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</si>
  <si>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</si>
  <si>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</si>
  <si>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</si>
  <si>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</si>
  <si>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</si>
  <si>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</si>
  <si>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</si>
  <si>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</si>
  <si>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</si>
  <si>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</si>
  <si>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</si>
  <si>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</si>
  <si>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</si>
  <si>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</si>
  <si>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</si>
  <si>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</si>
  <si>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</si>
  <si>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</si>
  <si>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</si>
  <si>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</si>
  <si>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</si>
  <si>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</si>
  <si>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</si>
  <si>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</si>
  <si>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</si>
  <si>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</si>
  <si>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</si>
  <si>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</si>
  <si>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</si>
  <si>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</si>
  <si>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</si>
  <si>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</si>
  <si>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</si>
  <si>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</si>
  <si>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</si>
  <si>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</si>
  <si>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</si>
  <si>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</si>
  <si>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</si>
  <si>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</si>
  <si>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</si>
  <si>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</si>
  <si>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</si>
  <si>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</si>
  <si>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</si>
  <si>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</si>
  <si>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</si>
  <si>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</si>
  <si>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</si>
  <si>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</si>
  <si>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</si>
  <si>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</si>
  <si>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</si>
  <si>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</si>
  <si>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</si>
  <si>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</si>
  <si>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</si>
  <si>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</si>
  <si>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</si>
  <si>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</si>
  <si>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</si>
  <si>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</si>
  <si>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</si>
  <si>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</si>
  <si>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</si>
  <si>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</si>
  <si>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</si>
  <si>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</si>
  <si>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</si>
  <si>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</si>
  <si>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</si>
  <si>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</si>
  <si>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</si>
  <si>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</si>
  <si>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</si>
  <si>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</si>
  <si>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</si>
  <si>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</si>
  <si>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</si>
  <si>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</si>
  <si>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</si>
  <si>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</si>
  <si>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</si>
  <si>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</si>
  <si>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</si>
  <si>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</si>
  <si>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</si>
  <si>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</si>
  <si>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</si>
  <si>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</si>
  <si>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</si>
  <si>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</si>
  <si>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</si>
  <si>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</si>
  <si>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</si>
  <si>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</si>
  <si>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</si>
  <si>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</si>
  <si>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</si>
  <si>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</si>
  <si>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</si>
  <si>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</si>
  <si>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</si>
  <si>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</si>
  <si>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</si>
  <si>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</si>
  <si>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</si>
  <si>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</si>
  <si>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</si>
  <si>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</si>
  <si>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</si>
  <si>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</si>
  <si>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</si>
  <si>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</si>
  <si>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</si>
  <si>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</si>
  <si>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</si>
  <si>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</si>
  <si>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</si>
  <si>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</si>
  <si>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</si>
  <si>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</si>
  <si>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</si>
  <si>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</si>
  <si>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</si>
  <si>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</si>
  <si>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</si>
  <si>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</si>
  <si>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</si>
  <si>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</si>
  <si>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</si>
  <si>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</si>
  <si>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</si>
  <si>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</si>
  <si>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</si>
  <si>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</si>
  <si>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</si>
  <si>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</si>
  <si>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</si>
  <si>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</si>
  <si>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</si>
  <si>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</si>
  <si>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</si>
  <si>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</si>
  <si>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</si>
  <si>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</si>
  <si>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</si>
  <si>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</si>
  <si>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</si>
  <si>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</si>
  <si>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</si>
  <si>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</si>
  <si>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</si>
  <si>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</si>
  <si>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</si>
  <si>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</si>
  <si>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</si>
  <si>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</si>
  <si>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</si>
  <si>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</si>
  <si>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</si>
  <si>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</si>
  <si>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</si>
  <si>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</si>
  <si>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</si>
  <si>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</si>
  <si>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</si>
  <si>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</si>
  <si>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</si>
  <si>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</si>
  <si>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</si>
  <si>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</si>
  <si>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</si>
  <si>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</si>
  <si>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</si>
  <si>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</si>
  <si>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</si>
  <si>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</si>
  <si>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</si>
  <si>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</si>
  <si>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</si>
  <si>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</si>
  <si>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</si>
  <si>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</si>
  <si>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</si>
  <si>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</si>
  <si>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</si>
  <si>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</si>
  <si>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</si>
  <si>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</si>
  <si>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</si>
  <si>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</si>
  <si>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</si>
  <si>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</si>
  <si>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</si>
  <si>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</si>
  <si>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</si>
  <si>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</si>
  <si>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</si>
  <si>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</si>
  <si>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</si>
  <si>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</si>
  <si>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</si>
  <si>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</si>
  <si>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</si>
  <si>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</si>
  <si>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</si>
  <si>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</si>
  <si>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</si>
  <si>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</si>
  <si>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</si>
  <si>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</si>
  <si>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</si>
  <si>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</si>
  <si>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</si>
  <si>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</si>
  <si>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</si>
  <si>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</si>
  <si>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</si>
  <si>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</si>
  <si>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</si>
  <si>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</si>
  <si>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</si>
  <si>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</si>
  <si>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</si>
  <si>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</si>
  <si>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</si>
  <si>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</si>
  <si>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</si>
  <si>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</si>
  <si>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</si>
  <si>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</si>
  <si>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</si>
  <si>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</si>
  <si>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</si>
  <si>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</si>
  <si>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</si>
  <si>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</si>
  <si>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</si>
  <si>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</si>
  <si>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</si>
  <si>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</si>
  <si>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</si>
  <si>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</si>
  <si>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</si>
  <si>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</si>
  <si>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</si>
  <si>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</si>
  <si>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</si>
  <si>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</si>
  <si>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</si>
  <si>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</si>
  <si>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</si>
  <si>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</si>
  <si>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</si>
  <si>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</si>
  <si>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</si>
  <si>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</si>
  <si>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</si>
  <si>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</si>
  <si>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</si>
  <si>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</si>
  <si>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</si>
  <si>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</si>
  <si>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</si>
  <si>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</si>
  <si>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</si>
  <si>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</si>
  <si>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</si>
  <si>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</si>
  <si>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</si>
  <si>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</si>
  <si>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</si>
  <si>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</si>
  <si>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</si>
  <si>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</si>
  <si>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</si>
  <si>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</si>
  <si>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</si>
  <si>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</si>
  <si>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</si>
  <si>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</si>
  <si>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</si>
  <si>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</si>
  <si>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</si>
  <si>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</si>
  <si>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</si>
  <si>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</si>
  <si>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</si>
  <si>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</si>
  <si>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</si>
  <si>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</si>
  <si>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</si>
  <si>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</si>
  <si>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</si>
  <si>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</si>
  <si>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</si>
  <si>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</si>
  <si>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</si>
  <si>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</si>
  <si>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</si>
  <si>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</si>
  <si>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</si>
  <si>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</si>
  <si>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</si>
  <si>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</si>
  <si>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</si>
  <si>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</si>
  <si>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</si>
  <si>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</si>
  <si>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</si>
  <si>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</si>
  <si>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</si>
  <si>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</si>
  <si>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</si>
  <si>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</si>
  <si>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</si>
  <si>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</si>
  <si>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</si>
  <si>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</si>
  <si>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</si>
  <si>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</si>
  <si>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</si>
  <si>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</si>
  <si>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</si>
  <si>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</si>
  <si>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</si>
  <si>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</si>
  <si>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</si>
  <si>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</si>
  <si>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</si>
  <si>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</si>
  <si>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</si>
  <si>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</si>
  <si>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</si>
  <si>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</si>
  <si>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</si>
  <si>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</si>
  <si>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</si>
  <si>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</si>
  <si>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</si>
  <si>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</si>
  <si>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</si>
  <si>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</si>
  <si>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</si>
  <si>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</si>
  <si>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</si>
  <si>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</si>
  <si>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</si>
  <si>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</si>
  <si>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</si>
  <si>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</si>
  <si>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</si>
  <si>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</si>
  <si>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</si>
  <si>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</si>
  <si>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</si>
  <si>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</si>
  <si>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</si>
  <si>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</si>
  <si>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</si>
  <si>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</si>
  <si>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</si>
  <si>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</si>
  <si>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</si>
  <si>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</si>
  <si>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</si>
  <si>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</si>
  <si>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</si>
  <si>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</si>
  <si>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</si>
  <si>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</si>
  <si>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</si>
  <si>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</si>
  <si>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</si>
  <si>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</si>
  <si>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</si>
  <si>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</si>
  <si>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</si>
  <si>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</si>
  <si>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</si>
  <si>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</si>
  <si>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</si>
  <si>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</si>
  <si>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</si>
  <si>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</si>
  <si>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</si>
  <si>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</si>
  <si>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</si>
  <si>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</si>
  <si>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</si>
  <si>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</si>
  <si>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</si>
  <si>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</si>
  <si>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</si>
  <si>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</si>
  <si>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</si>
  <si>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</si>
  <si>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</si>
  <si>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</si>
  <si>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</si>
  <si>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</si>
  <si>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</si>
  <si>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</si>
  <si>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</si>
  <si>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</si>
  <si>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</si>
  <si>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</si>
  <si>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</si>
  <si>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</si>
  <si>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</si>
  <si>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</si>
  <si>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</si>
  <si>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</si>
  <si>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</si>
  <si>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</si>
  <si>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</si>
  <si>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</si>
  <si>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</si>
  <si>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</si>
  <si>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</si>
  <si>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</si>
  <si>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</si>
  <si>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</si>
  <si>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</si>
  <si>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</si>
  <si>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</si>
  <si>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</si>
  <si>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</si>
  <si>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</si>
  <si>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</si>
  <si>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</si>
  <si>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</si>
  <si>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</si>
  <si>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</si>
  <si>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</si>
  <si>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</si>
  <si>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</si>
  <si>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</si>
  <si>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</si>
  <si>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</si>
  <si>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</si>
  <si>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</si>
  <si>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</si>
  <si>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</si>
  <si>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</si>
  <si>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</si>
  <si>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</si>
  <si>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</si>
  <si>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</si>
  <si>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</si>
  <si>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</si>
  <si>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</si>
  <si>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</si>
  <si>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</si>
  <si>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</si>
  <si>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</si>
  <si>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</si>
  <si>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</si>
  <si>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</si>
  <si>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</si>
  <si>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</si>
  <si>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</si>
  <si>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</si>
  <si>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</si>
  <si>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</si>
  <si>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</si>
  <si>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</si>
  <si>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</si>
  <si>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</si>
  <si>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</si>
  <si>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</si>
  <si>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</si>
  <si>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</si>
  <si>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</si>
  <si>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</si>
  <si>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</si>
  <si>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</si>
  <si>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</si>
  <si>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</si>
  <si>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</si>
  <si>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</si>
  <si>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</si>
  <si>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</si>
  <si>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</si>
  <si>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</si>
  <si>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</si>
  <si>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</si>
  <si>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</si>
  <si>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</si>
  <si>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</si>
  <si>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</si>
  <si>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</si>
  <si>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</si>
  <si>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</si>
  <si>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</si>
  <si>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</si>
  <si>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</si>
  <si>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</si>
  <si>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</si>
  <si>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</si>
  <si>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</si>
  <si>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</si>
  <si>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</si>
  <si>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</si>
  <si>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</si>
  <si>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</si>
  <si>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</si>
  <si>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</si>
  <si>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</si>
  <si>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</si>
  <si>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</si>
  <si>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</si>
  <si>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</si>
  <si>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</si>
  <si>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</si>
  <si>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</si>
  <si>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</si>
  <si>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</si>
  <si>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</si>
  <si>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</si>
  <si>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</si>
  <si>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</si>
  <si>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</si>
  <si>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</si>
  <si>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</si>
  <si>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</si>
  <si>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</si>
  <si>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</si>
  <si>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</si>
  <si>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</si>
  <si>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</si>
  <si>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</si>
  <si>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</si>
  <si>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</si>
  <si>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</si>
  <si>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</si>
  <si>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</si>
  <si>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</si>
  <si>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</si>
  <si>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</si>
  <si>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</si>
  <si>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</si>
  <si>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</si>
  <si>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</si>
  <si>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</si>
  <si>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</si>
  <si>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</si>
  <si>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</si>
  <si>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</si>
  <si>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</si>
  <si>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</si>
  <si>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</si>
  <si>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</si>
  <si>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</si>
  <si>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</si>
  <si>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</si>
  <si>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</si>
  <si>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</si>
  <si>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</si>
  <si>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</si>
  <si>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</si>
  <si>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</si>
  <si>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</si>
  <si>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</si>
  <si>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</si>
  <si>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</si>
  <si>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</si>
  <si>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</si>
  <si>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</si>
  <si>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</si>
  <si>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</si>
  <si>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</si>
  <si>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</si>
  <si>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</si>
  <si>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</si>
  <si>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</si>
  <si>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</si>
  <si>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</si>
  <si>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</si>
  <si>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</si>
  <si>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</si>
  <si>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</si>
  <si>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</si>
  <si>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</si>
  <si>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</si>
  <si>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</si>
  <si>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</si>
  <si>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</si>
  <si>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</si>
  <si>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</si>
  <si>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</si>
  <si>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</si>
  <si>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</si>
  <si>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</si>
  <si>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</si>
  <si>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</si>
  <si>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</si>
  <si>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</si>
  <si>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</si>
  <si>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</si>
  <si>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</si>
  <si>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</si>
  <si>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</si>
  <si>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</si>
  <si>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</si>
  <si>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</si>
  <si>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</si>
  <si>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</si>
  <si>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</si>
  <si>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</si>
  <si>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</si>
  <si>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</si>
  <si>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</si>
  <si>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</si>
  <si>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</si>
  <si>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</si>
  <si>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</si>
  <si>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</si>
  <si>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</si>
  <si>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</si>
  <si>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</si>
  <si>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</si>
  <si>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</si>
  <si>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</si>
  <si>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</si>
  <si>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</si>
  <si>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</si>
  <si>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</si>
  <si>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</si>
  <si>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</si>
  <si>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</si>
  <si>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</si>
  <si>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</si>
  <si>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</si>
  <si>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</si>
  <si>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</si>
  <si>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</si>
  <si>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</si>
  <si>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</si>
  <si>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</si>
  <si>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</si>
  <si>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</si>
  <si>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</si>
  <si>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</si>
  <si>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</si>
  <si>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</si>
  <si>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</si>
  <si>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</si>
  <si>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</si>
  <si>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</si>
  <si>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</si>
  <si>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</si>
  <si>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</si>
  <si>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</si>
  <si>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</si>
  <si>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</si>
  <si>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</si>
  <si>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</si>
  <si>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</si>
  <si>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</si>
  <si>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</si>
  <si>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</si>
  <si>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</si>
  <si>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</si>
  <si>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</si>
  <si>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</si>
  <si>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</si>
  <si>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</si>
  <si>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</si>
  <si>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</si>
  <si>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</si>
  <si>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</si>
  <si>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</si>
  <si>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</si>
  <si>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</si>
  <si>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</si>
  <si>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</si>
  <si>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</si>
  <si>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</si>
  <si>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</si>
  <si>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</si>
  <si>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</si>
  <si>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</si>
  <si>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</si>
  <si>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</si>
  <si>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</si>
  <si>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</si>
  <si>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</si>
  <si>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</si>
  <si>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</si>
  <si>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</si>
  <si>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</si>
  <si>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</si>
  <si>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</si>
  <si>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</si>
  <si>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</si>
  <si>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</si>
  <si>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</si>
  <si>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</si>
  <si>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</si>
  <si>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</si>
  <si>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</si>
  <si>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</si>
  <si>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</si>
  <si>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</si>
  <si>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</si>
  <si>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</si>
  <si>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</si>
  <si>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</si>
  <si>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</si>
  <si>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</si>
  <si>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</si>
  <si>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</si>
  <si>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</si>
  <si>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</si>
  <si>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</si>
  <si>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</si>
  <si>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</si>
  <si>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</si>
  <si>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</si>
  <si>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</si>
  <si>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</si>
  <si>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</si>
  <si>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</si>
  <si>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</si>
  <si>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</si>
  <si>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</si>
  <si>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</si>
  <si>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</si>
  <si>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</si>
  <si>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</si>
  <si>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</si>
  <si>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</si>
  <si>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</si>
  <si>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</si>
  <si>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</si>
  <si>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</si>
  <si>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</si>
  <si>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</si>
  <si>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</si>
  <si>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</si>
  <si>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</si>
  <si>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</si>
  <si>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</si>
  <si>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</si>
  <si>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</si>
  <si>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</si>
  <si>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</si>
  <si>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</si>
  <si>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</si>
  <si>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</si>
  <si>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</si>
  <si>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</si>
  <si>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</si>
  <si>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</si>
  <si>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</si>
  <si>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</si>
  <si>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</si>
  <si>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</si>
  <si>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</si>
  <si>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</si>
  <si>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</si>
  <si>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</si>
  <si>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</si>
  <si>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</si>
  <si>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</si>
  <si>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</si>
  <si>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</si>
  <si>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</si>
  <si>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</si>
  <si>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</si>
  <si>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</si>
  <si>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</si>
  <si>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</si>
  <si>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</si>
  <si>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</si>
  <si>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</si>
  <si>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</si>
  <si>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</si>
  <si>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</si>
  <si>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</si>
  <si>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</si>
  <si>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</si>
  <si>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</si>
  <si>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</si>
  <si>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</si>
  <si>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</si>
  <si>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</si>
  <si>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</si>
  <si>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</si>
  <si>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</si>
  <si>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</si>
  <si>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</si>
  <si>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</si>
  <si>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</si>
  <si>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</si>
  <si>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</si>
  <si>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</si>
  <si>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</si>
  <si>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</si>
  <si>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</si>
  <si>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</si>
  <si>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</si>
  <si>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</si>
  <si>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</si>
  <si>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</si>
  <si>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</si>
  <si>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</si>
  <si>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</si>
  <si>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</si>
  <si>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</si>
  <si>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</si>
  <si>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</si>
  <si>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</si>
  <si>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</si>
  <si>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</si>
  <si>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</si>
  <si>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</si>
  <si>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</si>
  <si>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</si>
  <si>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</si>
  <si>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</si>
  <si>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</si>
  <si>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</si>
  <si>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</si>
  <si>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</si>
  <si>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</si>
  <si>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</si>
  <si>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</si>
  <si>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</si>
  <si>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</si>
  <si>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</si>
  <si>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</si>
  <si>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</si>
  <si>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</si>
  <si>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</si>
  <si>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</si>
  <si>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</si>
  <si>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</si>
  <si>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</si>
  <si>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</si>
  <si>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</si>
  <si>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</si>
  <si>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</si>
  <si>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</si>
  <si>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</si>
  <si>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</si>
  <si>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</si>
  <si>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</si>
  <si>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</si>
  <si>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</si>
  <si>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</si>
  <si>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</si>
  <si>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</si>
  <si>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</si>
  <si>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</si>
  <si>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</si>
  <si>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</si>
  <si>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</si>
  <si>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</si>
  <si>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</si>
  <si>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</si>
  <si>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</si>
  <si>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</si>
  <si>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</si>
  <si>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</si>
  <si>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</si>
  <si>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</si>
  <si>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</si>
  <si>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</si>
  <si>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</si>
  <si>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</si>
  <si>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</si>
  <si>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</si>
  <si>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</si>
  <si>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</si>
  <si>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</si>
  <si>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</si>
  <si>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</si>
  <si>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</si>
  <si>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</si>
  <si>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</si>
  <si>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</si>
  <si>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</si>
  <si>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</si>
  <si>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</si>
  <si>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</si>
  <si>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</si>
  <si>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</si>
  <si>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</si>
  <si>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</si>
  <si>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</si>
  <si>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</si>
  <si>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</si>
  <si>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</si>
  <si>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</si>
  <si>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</si>
  <si>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</si>
  <si>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</si>
  <si>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</si>
  <si>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</si>
  <si>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</si>
  <si>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</si>
  <si>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</si>
  <si>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</si>
  <si>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</si>
  <si>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</si>
  <si>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</si>
  <si>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</si>
  <si>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</si>
  <si>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</si>
  <si>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</si>
  <si>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</si>
  <si>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</si>
  <si>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</si>
  <si>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</si>
  <si>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</si>
  <si>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</si>
  <si>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</si>
  <si>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</si>
  <si>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</si>
  <si>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</si>
  <si>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</si>
  <si>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</si>
  <si>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</si>
  <si>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</si>
  <si>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</si>
  <si>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</si>
  <si>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</si>
  <si>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</si>
  <si>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</si>
  <si>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</si>
  <si>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</si>
  <si>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</si>
  <si>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</si>
  <si>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</si>
  <si>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</si>
  <si>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</si>
  <si>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</si>
  <si>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</si>
  <si>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</si>
  <si>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</si>
  <si>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</si>
  <si>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</si>
  <si>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</si>
  <si>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</si>
  <si>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</si>
  <si>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</si>
  <si>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</si>
  <si>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</si>
  <si>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</si>
  <si>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</si>
  <si>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</si>
  <si>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</si>
  <si>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</si>
  <si>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</si>
  <si>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</si>
  <si>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</si>
  <si>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</si>
  <si>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</si>
  <si>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</si>
  <si>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</si>
  <si>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</si>
  <si>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</si>
  <si>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</si>
  <si>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</si>
  <si>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</si>
  <si>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</si>
  <si>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</si>
  <si>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</si>
  <si>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</si>
  <si>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</si>
  <si>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</si>
  <si>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</si>
  <si>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</si>
  <si>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</si>
  <si>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</si>
  <si>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</si>
  <si>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</si>
  <si>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</si>
  <si>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</si>
  <si>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</si>
  <si>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</si>
  <si>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</si>
  <si>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</si>
  <si>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</si>
  <si>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</si>
  <si>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</si>
  <si>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</si>
  <si>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</si>
  <si>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</si>
  <si>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</si>
  <si>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</si>
  <si>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</si>
  <si>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</si>
  <si>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</si>
  <si>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</si>
  <si>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</si>
  <si>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</si>
  <si>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</si>
  <si>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</si>
  <si>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</si>
  <si>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</si>
  <si>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</si>
  <si>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</si>
  <si>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</si>
  <si>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</si>
  <si>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</si>
  <si>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</si>
  <si>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</si>
  <si>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</si>
  <si>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</si>
  <si>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</si>
  <si>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</si>
  <si>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</si>
  <si>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</si>
  <si>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</si>
  <si>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</si>
  <si>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</si>
  <si>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</si>
  <si>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</si>
  <si>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</si>
  <si>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</si>
  <si>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</si>
  <si>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</si>
  <si>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</si>
  <si>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</si>
  <si>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</si>
  <si>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</si>
  <si>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</si>
  <si>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</si>
  <si>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</si>
  <si>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</si>
  <si>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</si>
  <si>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</si>
  <si>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</si>
  <si>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</si>
  <si>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</si>
  <si>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</si>
  <si>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</si>
  <si>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</si>
  <si>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</si>
  <si>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</si>
  <si>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</si>
  <si>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</si>
  <si>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</si>
  <si>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</si>
  <si>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</si>
  <si>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</si>
  <si>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</si>
  <si>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</si>
  <si>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</si>
  <si>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</si>
  <si>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</si>
  <si>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</si>
  <si>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</si>
  <si>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</si>
  <si>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</si>
  <si>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</si>
  <si>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</si>
  <si>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</si>
  <si>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</si>
  <si>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</si>
  <si>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</si>
  <si>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</si>
  <si>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</si>
  <si>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</si>
  <si>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</si>
  <si>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</si>
  <si>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</si>
  <si>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</si>
  <si>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</si>
  <si>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</si>
  <si>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</si>
  <si>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</si>
  <si>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</si>
  <si>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</si>
  <si>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</si>
  <si>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</si>
  <si>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</si>
  <si>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</si>
  <si>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</si>
  <si>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</si>
  <si>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</si>
  <si>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</si>
  <si>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</si>
  <si>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</si>
  <si>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</si>
  <si>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</si>
  <si>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</si>
  <si>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</si>
  <si>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</si>
  <si>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</si>
  <si>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</si>
  <si>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</si>
  <si>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</si>
  <si>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</si>
  <si>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</si>
  <si>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</si>
  <si>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</si>
  <si>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</si>
  <si>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</si>
  <si>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</si>
  <si>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</si>
  <si>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</si>
  <si>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</si>
  <si>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</si>
  <si>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</si>
  <si>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</si>
  <si>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</si>
  <si>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</si>
  <si>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</si>
  <si>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</si>
  <si>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</si>
  <si>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</si>
  <si>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</si>
  <si>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</si>
  <si>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</si>
  <si>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</si>
  <si>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</si>
  <si>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</si>
  <si>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</si>
  <si>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</si>
  <si>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</si>
  <si>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</si>
  <si>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</si>
  <si>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</si>
  <si>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</si>
  <si>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</si>
  <si>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</si>
  <si>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</si>
  <si>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</si>
  <si>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</si>
  <si>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</si>
  <si>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</si>
  <si>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</si>
  <si>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</si>
  <si>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</si>
  <si>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</si>
  <si>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</si>
  <si>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</si>
  <si>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</si>
  <si>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</si>
  <si>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</si>
  <si>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</si>
  <si>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</si>
  <si>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</si>
  <si>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</si>
  <si>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</si>
  <si>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</si>
  <si>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</si>
  <si>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</si>
  <si>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</si>
  <si>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</si>
  <si>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</si>
  <si>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</si>
  <si>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</si>
  <si>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</si>
  <si>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</si>
  <si>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</si>
  <si>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</si>
  <si>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</si>
  <si>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</si>
  <si>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</si>
  <si>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</si>
  <si>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</si>
  <si>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</si>
  <si>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</si>
  <si>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</si>
  <si>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</si>
  <si>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</si>
  <si>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</si>
  <si>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</si>
  <si>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</si>
  <si>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</si>
  <si>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</si>
  <si>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</si>
  <si>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</si>
  <si>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</si>
  <si>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</si>
  <si>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</si>
  <si>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</si>
  <si>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</si>
  <si>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</si>
  <si>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</si>
  <si>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</si>
  <si>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</si>
  <si>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</si>
  <si>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</si>
  <si>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</si>
  <si>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</si>
  <si>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</si>
  <si>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</si>
  <si>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</si>
  <si>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</si>
  <si>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</si>
  <si>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</si>
  <si>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</si>
  <si>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</si>
  <si>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</si>
  <si>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</si>
  <si>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</si>
  <si>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</si>
  <si>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</si>
  <si>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</si>
  <si>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</si>
  <si>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</si>
  <si>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</si>
  <si>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</si>
  <si>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</si>
  <si>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</si>
  <si>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</si>
  <si>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</si>
  <si>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</si>
  <si>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</si>
  <si>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</si>
  <si>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</si>
  <si>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</si>
  <si>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</si>
  <si>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</si>
  <si>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</si>
  <si>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</si>
  <si>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</si>
  <si>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</si>
  <si>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</si>
  <si>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</si>
  <si>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</si>
  <si>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</si>
  <si>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</si>
  <si>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</si>
  <si>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</si>
  <si>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</si>
  <si>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</si>
  <si>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</si>
  <si>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</si>
  <si>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</si>
  <si>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</si>
  <si>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</si>
  <si>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</si>
  <si>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</si>
  <si>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</si>
  <si>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</si>
  <si>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</si>
  <si>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</si>
  <si>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</si>
  <si>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</si>
  <si>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</si>
  <si>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</si>
  <si>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</si>
  <si>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</si>
  <si>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</si>
  <si>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</si>
  <si>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</si>
  <si>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</si>
  <si>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</si>
  <si>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</si>
  <si>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</si>
  <si>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</si>
  <si>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</si>
  <si>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</si>
  <si>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</si>
  <si>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</si>
  <si>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</si>
  <si>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</si>
  <si>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</si>
  <si>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</si>
  <si>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</si>
  <si>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</si>
  <si>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</si>
  <si>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</si>
  <si>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</si>
  <si>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</si>
  <si>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</si>
  <si>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</si>
  <si>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</si>
  <si>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</si>
  <si>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</si>
  <si>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</si>
  <si>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</si>
  <si>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</si>
  <si>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</si>
  <si>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</si>
  <si>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</si>
  <si>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</si>
  <si>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</si>
  <si>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</si>
  <si>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</si>
  <si>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</si>
  <si>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</si>
  <si>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</si>
  <si>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</si>
  <si>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</si>
  <si>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</si>
  <si>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</si>
  <si>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</si>
  <si>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</si>
  <si>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</si>
  <si>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</si>
  <si>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</si>
  <si>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</si>
  <si>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</si>
  <si>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</si>
  <si>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</si>
  <si>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</si>
  <si>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</si>
  <si>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</si>
  <si>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</si>
  <si>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</si>
  <si>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</si>
  <si>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</si>
  <si>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</si>
  <si>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</si>
  <si>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</si>
  <si>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</si>
  <si>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</si>
  <si>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</si>
  <si>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</si>
  <si>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</si>
  <si>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</si>
  <si>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</si>
  <si>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</si>
  <si>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</si>
  <si>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</si>
  <si>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</si>
  <si>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</si>
  <si>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</si>
  <si>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</si>
  <si>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</si>
  <si>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</si>
  <si>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</si>
  <si>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</si>
  <si>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</si>
  <si>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</si>
  <si>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</si>
  <si>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</si>
  <si>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</si>
  <si>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</si>
  <si>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</si>
  <si>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</si>
  <si>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</si>
  <si>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</si>
  <si>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</si>
  <si>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</si>
  <si>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</si>
  <si>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</si>
  <si>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</si>
  <si>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</si>
  <si>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</si>
  <si>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</si>
  <si>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</si>
  <si>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</si>
  <si>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</si>
  <si>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</si>
  <si>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</si>
  <si>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</si>
  <si>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</si>
  <si>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</si>
  <si>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</si>
  <si>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</si>
  <si>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</si>
  <si>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</si>
  <si>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</si>
  <si>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</si>
  <si>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</si>
  <si>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</si>
  <si>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</si>
  <si>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</si>
  <si>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</si>
  <si>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</si>
  <si>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</si>
  <si>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</si>
  <si>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</si>
  <si>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</si>
  <si>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</si>
  <si>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</si>
  <si>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</si>
  <si>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</si>
  <si>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</si>
  <si>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</si>
  <si>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</si>
  <si>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</si>
  <si>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</si>
  <si>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</si>
  <si>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</si>
  <si>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</si>
  <si>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</si>
  <si>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</si>
  <si>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</si>
  <si>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</si>
  <si>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</si>
  <si>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</si>
  <si>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</si>
  <si>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</si>
  <si>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</si>
  <si>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</si>
  <si>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</si>
  <si>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</si>
  <si>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</si>
  <si>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</si>
  <si>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</si>
  <si>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</si>
  <si>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</si>
  <si>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</si>
  <si>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</si>
  <si>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</si>
  <si>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</si>
  <si>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</si>
  <si>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</si>
  <si>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</si>
  <si>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</si>
  <si>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</si>
  <si>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</si>
  <si>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</si>
  <si>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</si>
  <si>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</si>
  <si>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</si>
  <si>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</si>
  <si>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</si>
  <si>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</si>
  <si>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</si>
  <si>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</si>
  <si>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</si>
  <si>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</si>
  <si>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</si>
  <si>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</si>
  <si>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</si>
  <si>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</si>
  <si>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</si>
  <si>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</si>
  <si>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</si>
  <si>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</si>
  <si>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</si>
  <si>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</si>
  <si>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</si>
  <si>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</si>
  <si>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</si>
  <si>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</si>
  <si>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</si>
  <si>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</si>
  <si>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</si>
  <si>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</si>
  <si>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</si>
  <si>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</si>
  <si>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</si>
  <si>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</si>
  <si>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</si>
  <si>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</si>
  <si>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</si>
  <si>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</si>
  <si>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</si>
  <si>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</si>
  <si>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</si>
  <si>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</si>
  <si>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</si>
  <si>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</si>
  <si>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</si>
  <si>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</si>
  <si>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</si>
  <si>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</si>
  <si>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</si>
  <si>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</si>
  <si>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</si>
  <si>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</si>
  <si>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</si>
  <si>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</si>
  <si>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</si>
  <si>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</si>
  <si>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</si>
  <si>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</si>
  <si>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</si>
  <si>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</si>
  <si>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</si>
  <si>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</si>
  <si>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</si>
  <si>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</si>
  <si>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</si>
  <si>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</si>
  <si>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</si>
  <si>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</si>
  <si>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</si>
  <si>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</si>
  <si>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</si>
  <si>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</si>
  <si>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</si>
  <si>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</si>
  <si>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</si>
  <si>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</si>
  <si>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</si>
  <si>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</si>
  <si>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</si>
  <si>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</si>
  <si>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</si>
  <si>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</si>
  <si>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</si>
  <si>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</si>
  <si>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</si>
  <si>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</si>
  <si>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</si>
  <si>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</si>
  <si>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</si>
  <si>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</si>
  <si>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</si>
  <si>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</si>
  <si>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</si>
  <si>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</si>
  <si>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</si>
  <si>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</si>
  <si>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</si>
  <si>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</si>
  <si>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</si>
  <si>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</si>
  <si>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</si>
  <si>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</si>
  <si>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</si>
  <si>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</si>
  <si>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</si>
  <si>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</si>
  <si>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</si>
  <si>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</si>
  <si>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</si>
  <si>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</si>
  <si>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</si>
  <si>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</si>
  <si>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</si>
  <si>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</si>
  <si>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</si>
  <si>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</si>
  <si>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</si>
  <si>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</si>
  <si>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</si>
  <si>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</si>
  <si>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</si>
  <si>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</si>
  <si>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</si>
  <si>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</si>
  <si>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</si>
  <si>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</si>
  <si>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</si>
  <si>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</si>
  <si>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</si>
  <si>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</si>
  <si>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</si>
  <si>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</si>
  <si>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</si>
  <si>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</si>
  <si>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</si>
  <si>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</si>
  <si>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</si>
  <si>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</si>
  <si>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</si>
  <si>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</si>
  <si>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</si>
  <si>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</si>
  <si>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</si>
  <si>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</si>
  <si>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</si>
  <si>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</si>
  <si>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</si>
  <si>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</si>
  <si>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</si>
  <si>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</si>
  <si>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</si>
  <si>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</si>
  <si>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</si>
  <si>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</si>
  <si>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</si>
  <si>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</si>
  <si>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</si>
  <si>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</si>
  <si>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</si>
  <si>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</si>
  <si>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</si>
  <si>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</si>
  <si>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</si>
  <si>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</si>
  <si>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</si>
  <si>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</si>
  <si>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</si>
  <si>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</si>
  <si>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</si>
  <si>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</si>
  <si>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</si>
  <si>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</si>
  <si>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</si>
  <si>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</si>
  <si>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</si>
  <si>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</si>
  <si>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</si>
  <si>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</si>
  <si>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</si>
  <si>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</si>
  <si>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</si>
  <si>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</si>
  <si>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</si>
  <si>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</si>
  <si>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</si>
  <si>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</si>
  <si>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</si>
  <si>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</si>
  <si>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</si>
  <si>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</si>
  <si>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</si>
  <si>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</si>
  <si>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</si>
  <si>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</si>
  <si>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</si>
  <si>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</si>
  <si>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</si>
  <si>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</si>
  <si>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</si>
  <si>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</si>
  <si>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</si>
  <si>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</si>
  <si>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</si>
  <si>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</si>
  <si>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</si>
  <si>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</si>
  <si>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</si>
  <si>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</si>
  <si>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</si>
  <si>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</si>
  <si>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</si>
  <si>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</si>
  <si>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</si>
  <si>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</si>
  <si>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</si>
  <si>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</si>
  <si>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</si>
  <si>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</si>
  <si>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</si>
  <si>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</si>
  <si>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</si>
  <si>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</si>
  <si>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</si>
  <si>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</si>
  <si>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</si>
  <si>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</si>
  <si>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</si>
  <si>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</si>
  <si>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</si>
  <si>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</si>
  <si>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</si>
  <si>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</si>
  <si>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</si>
  <si>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</si>
  <si>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</si>
  <si>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</si>
  <si>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</si>
  <si>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</si>
  <si>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</si>
  <si>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</si>
  <si>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</si>
  <si>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</si>
  <si>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</si>
  <si>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</si>
  <si>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</si>
  <si>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</si>
  <si>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</si>
  <si>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</si>
  <si>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</si>
  <si>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</si>
  <si>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</si>
  <si>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</si>
  <si>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</si>
  <si>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</si>
  <si>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</si>
  <si>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</si>
  <si>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</si>
  <si>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</si>
  <si>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</si>
  <si>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</si>
  <si>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</si>
  <si>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</si>
  <si>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</si>
  <si>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</si>
  <si>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</si>
  <si>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</si>
  <si>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</si>
  <si>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</si>
  <si>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</si>
  <si>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</si>
  <si>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</si>
  <si>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</si>
  <si>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</si>
  <si>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</si>
  <si>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</si>
  <si>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</si>
  <si>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</si>
  <si>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</si>
  <si>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</si>
  <si>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</si>
  <si>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</si>
  <si>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</si>
  <si>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</si>
  <si>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</si>
  <si>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</si>
  <si>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</si>
  <si>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</si>
  <si>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</si>
  <si>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</si>
  <si>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</si>
  <si>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</si>
  <si>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</si>
  <si>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</si>
  <si>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</si>
  <si>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</si>
  <si>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</si>
  <si>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</si>
  <si>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</si>
  <si>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</si>
  <si>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</si>
  <si>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</si>
  <si>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</si>
  <si>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</si>
  <si>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</si>
  <si>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</si>
  <si>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</si>
  <si>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</si>
  <si>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</si>
  <si>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</si>
  <si>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</si>
  <si>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</si>
  <si>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</si>
  <si>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</si>
  <si>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</si>
  <si>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</si>
  <si>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</si>
  <si>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</si>
  <si>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</si>
  <si>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</si>
  <si>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</si>
  <si>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</si>
  <si>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</si>
  <si>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</si>
  <si>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</si>
  <si>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</si>
  <si>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</si>
  <si>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</si>
  <si>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</si>
  <si>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</si>
  <si>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</si>
  <si>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</si>
  <si>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</si>
  <si>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</si>
  <si>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</si>
  <si>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</si>
  <si>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</si>
  <si>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</si>
  <si>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</si>
  <si>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</si>
  <si>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</si>
  <si>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</si>
  <si>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</si>
  <si>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</si>
  <si>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</si>
  <si>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</si>
  <si>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</si>
  <si>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</si>
  <si>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</si>
  <si>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</si>
  <si>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</si>
  <si>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</si>
  <si>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</si>
  <si>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</si>
  <si>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</si>
  <si>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</si>
  <si>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</si>
  <si>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</si>
  <si>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</si>
  <si>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</si>
  <si>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</si>
  <si>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</si>
  <si>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</si>
  <si>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</si>
  <si>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</si>
  <si>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</si>
  <si>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</si>
  <si>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</si>
  <si>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</si>
  <si>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</si>
  <si>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</si>
  <si>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</si>
  <si>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</si>
  <si>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</si>
  <si>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</si>
  <si>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</si>
  <si>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</si>
  <si>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</si>
  <si>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</si>
  <si>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</si>
  <si>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</si>
  <si>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</si>
  <si>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</si>
  <si>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</si>
  <si>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</si>
  <si>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</si>
  <si>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</si>
  <si>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</si>
  <si>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</si>
  <si>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</si>
  <si>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</si>
  <si>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</si>
  <si>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</si>
  <si>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</si>
  <si>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</si>
  <si>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</si>
  <si>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</si>
  <si>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</si>
  <si>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</si>
  <si>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</si>
  <si>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</si>
  <si>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</si>
  <si>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</si>
  <si>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</si>
  <si>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</si>
  <si>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</si>
  <si>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</si>
  <si>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</si>
  <si>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</si>
  <si>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</si>
  <si>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</si>
  <si>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</si>
  <si>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</si>
  <si>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</si>
  <si>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</si>
  <si>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</si>
  <si>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</si>
  <si>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</si>
  <si>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</si>
  <si>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</si>
  <si>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</si>
  <si>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</si>
  <si>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</si>
  <si>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</si>
  <si>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</si>
  <si>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</si>
  <si>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</si>
  <si>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</si>
  <si>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</si>
  <si>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</si>
  <si>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</si>
  <si>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</si>
  <si>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</si>
  <si>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</si>
  <si>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</si>
  <si>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</si>
  <si>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</si>
  <si>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</si>
  <si>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</si>
  <si>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</si>
  <si>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</si>
  <si>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</si>
  <si>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</si>
  <si>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</si>
  <si>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</si>
  <si>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</si>
  <si>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</si>
  <si>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</si>
  <si>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</si>
  <si>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</si>
  <si>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</si>
  <si>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</si>
  <si>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</si>
  <si>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</si>
  <si>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</si>
  <si>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</si>
  <si>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</si>
  <si>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</si>
  <si>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</si>
  <si>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</si>
  <si>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</si>
  <si>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</si>
  <si>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</si>
  <si>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</si>
  <si>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</si>
  <si>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</si>
  <si>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</si>
  <si>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</si>
  <si>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</si>
  <si>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</si>
  <si>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</si>
  <si>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</si>
  <si>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</si>
  <si>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</si>
  <si>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</si>
  <si>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</si>
  <si>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</si>
  <si>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</si>
  <si>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</si>
  <si>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</si>
  <si>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</si>
  <si>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</si>
  <si>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</si>
  <si>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</si>
  <si>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</si>
  <si>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</si>
  <si>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</si>
  <si>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</si>
  <si>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</si>
  <si>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</si>
  <si>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</si>
  <si>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</si>
  <si>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</si>
  <si>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</si>
  <si>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</si>
  <si>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</si>
  <si>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</si>
  <si>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</si>
  <si>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</si>
  <si>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</si>
  <si>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</si>
  <si>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</si>
  <si>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</si>
  <si>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</si>
  <si>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</si>
  <si>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</si>
  <si>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</si>
  <si>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</si>
  <si>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</si>
  <si>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</si>
  <si>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</si>
  <si>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</si>
  <si>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</si>
  <si>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</si>
  <si>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</si>
  <si>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</si>
  <si>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</si>
  <si>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</si>
  <si>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</si>
  <si>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</si>
  <si>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</si>
  <si>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</si>
  <si>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</si>
  <si>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</si>
  <si>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</si>
  <si>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</si>
  <si>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</si>
  <si>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</si>
  <si>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</si>
  <si>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</si>
  <si>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</si>
  <si>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</si>
  <si>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</si>
  <si>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</si>
  <si>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</si>
  <si>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</si>
  <si>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</si>
  <si>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</si>
  <si>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</si>
  <si>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</si>
  <si>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</si>
  <si>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</si>
  <si>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</si>
  <si>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</si>
  <si>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</si>
  <si>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</si>
  <si>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</si>
  <si>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</si>
  <si>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</si>
  <si>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</si>
  <si>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</si>
  <si>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</si>
  <si>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</si>
  <si>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</si>
  <si>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</si>
  <si>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</si>
  <si>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</si>
  <si>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</si>
  <si>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</si>
  <si>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</si>
  <si>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</si>
  <si>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</si>
  <si>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</si>
  <si>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</si>
  <si>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</si>
  <si>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</si>
  <si>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</si>
  <si>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</si>
  <si>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</si>
  <si>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</si>
  <si>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</si>
  <si>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</si>
  <si>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</si>
  <si>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</si>
  <si>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</si>
  <si>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</si>
  <si>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</si>
  <si>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</si>
  <si>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</si>
  <si>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</si>
  <si>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</si>
  <si>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</si>
  <si>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</si>
  <si>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</si>
  <si>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</si>
  <si>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</si>
  <si>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</si>
  <si>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</si>
  <si>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</si>
  <si>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</si>
  <si>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</si>
  <si>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</si>
  <si>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</si>
  <si>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</si>
  <si>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</si>
  <si>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</si>
  <si>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</si>
  <si>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</si>
  <si>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</si>
  <si>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</si>
  <si>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</si>
  <si>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</si>
  <si>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</si>
  <si>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</si>
  <si>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</si>
  <si>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</si>
  <si>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</si>
  <si>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</si>
  <si>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</si>
  <si>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</si>
  <si>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</si>
  <si>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</si>
  <si>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</si>
  <si>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</si>
  <si>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</si>
  <si>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</si>
  <si>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</si>
  <si>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</si>
  <si>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</si>
  <si>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</si>
  <si>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</si>
  <si>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</si>
  <si>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</si>
  <si>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</si>
  <si>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</si>
  <si>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</si>
  <si>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</si>
  <si>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</si>
  <si>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</si>
  <si>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</si>
  <si>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</si>
  <si>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</si>
  <si>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</si>
  <si>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</si>
  <si>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</si>
  <si>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</si>
  <si>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</si>
  <si>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</si>
  <si>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</si>
  <si>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</si>
  <si>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</si>
  <si>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</si>
  <si>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</si>
  <si>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</si>
  <si>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</si>
  <si>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</si>
  <si>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</si>
  <si>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</si>
  <si>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</si>
  <si>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</si>
  <si>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</si>
  <si>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</si>
  <si>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</si>
  <si>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</si>
  <si>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</si>
  <si>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</si>
  <si>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</si>
  <si>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</si>
  <si>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</si>
  <si>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</si>
  <si>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</si>
  <si>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</si>
  <si>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</si>
  <si>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</si>
  <si>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</si>
  <si>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</si>
  <si>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</si>
  <si>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</si>
  <si>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</si>
  <si>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</si>
  <si>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</si>
  <si>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</si>
  <si>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</si>
  <si>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</si>
  <si>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</si>
  <si>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</si>
  <si>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</si>
  <si>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</si>
  <si>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</si>
  <si>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</si>
  <si>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</si>
  <si>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</si>
  <si>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</si>
  <si>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</si>
  <si>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</si>
  <si>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</si>
  <si>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</si>
  <si>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</si>
  <si>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</si>
  <si>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</si>
  <si>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</si>
  <si>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</si>
  <si>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</si>
  <si>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</si>
  <si>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</si>
  <si>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</si>
  <si>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</si>
  <si>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</si>
  <si>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</si>
  <si>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</si>
  <si>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</si>
  <si>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</si>
  <si>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</si>
  <si>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</si>
  <si>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</si>
  <si>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</si>
  <si>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</si>
  <si>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</si>
  <si>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</si>
  <si>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</si>
  <si>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</si>
  <si>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</si>
  <si>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</si>
  <si>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</si>
  <si>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</si>
  <si>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</si>
  <si>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</si>
  <si>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</si>
  <si>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</si>
  <si>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</si>
  <si>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</si>
  <si>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</si>
  <si>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</si>
  <si>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</si>
  <si>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</si>
  <si>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</si>
  <si>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</si>
  <si>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</si>
  <si>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</si>
  <si>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</si>
  <si>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</si>
  <si>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</si>
  <si>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</si>
  <si>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</si>
  <si>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</si>
  <si>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</si>
  <si>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</si>
  <si>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</si>
  <si>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</si>
  <si>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</si>
  <si>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</si>
  <si>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</si>
  <si>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</si>
  <si>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</si>
  <si>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</si>
  <si>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</si>
  <si>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</si>
  <si>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</si>
  <si>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</si>
  <si>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</si>
  <si>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</si>
  <si>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</si>
  <si>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</si>
  <si>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</si>
  <si>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</si>
  <si>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</si>
  <si>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</si>
  <si>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</si>
  <si>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</si>
  <si>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</si>
  <si>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</si>
  <si>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</si>
  <si>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</si>
  <si>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</si>
  <si>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</si>
  <si>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</si>
  <si>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</si>
  <si>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</si>
  <si>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</si>
  <si>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</si>
  <si>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</si>
  <si>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</si>
  <si>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</si>
  <si>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</si>
  <si>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</si>
  <si>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</si>
  <si>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</si>
  <si>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</si>
  <si>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</si>
  <si>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</si>
  <si>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</si>
  <si>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</si>
  <si>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</si>
  <si>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</si>
  <si>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</si>
  <si>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</si>
  <si>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</si>
  <si>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</si>
  <si>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</si>
  <si>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</si>
  <si>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</si>
  <si>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</si>
  <si>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</si>
  <si>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</si>
  <si>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</si>
  <si>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</si>
  <si>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</si>
  <si>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</si>
  <si>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</si>
  <si>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</si>
  <si>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</si>
  <si>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</si>
  <si>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</si>
  <si>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</si>
  <si>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</si>
  <si>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</si>
  <si>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</si>
  <si>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</si>
  <si>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</si>
  <si>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</si>
  <si>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</si>
  <si>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</si>
  <si>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</si>
  <si>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</si>
  <si>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</si>
  <si>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</si>
  <si>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</si>
  <si>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</si>
  <si>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</si>
  <si>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</si>
  <si>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</si>
  <si>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</si>
  <si>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</si>
  <si>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</si>
  <si>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</si>
  <si>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</si>
  <si>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</si>
  <si>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</si>
  <si>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</si>
  <si>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</si>
  <si>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</si>
  <si>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</si>
  <si>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</si>
  <si>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</si>
  <si>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</si>
  <si>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</si>
  <si>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</si>
  <si>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</si>
  <si>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</si>
  <si>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</si>
  <si>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</si>
  <si>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</si>
  <si>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</si>
  <si>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</si>
  <si>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</si>
  <si>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</si>
  <si>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</si>
  <si>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</si>
  <si>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</si>
  <si>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</si>
  <si>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</si>
  <si>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</si>
  <si>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</si>
  <si>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</si>
  <si>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</si>
  <si>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</si>
  <si>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</si>
  <si>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</si>
  <si>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</si>
  <si>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</si>
  <si>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</si>
  <si>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</si>
  <si>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</si>
  <si>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</si>
  <si>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</si>
  <si>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</si>
  <si>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</si>
  <si>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</si>
  <si>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</si>
  <si>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</si>
  <si>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</si>
  <si>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</si>
  <si>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</si>
  <si>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</si>
  <si>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</si>
  <si>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</si>
  <si>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</si>
  <si>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</si>
  <si>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</si>
  <si>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</si>
  <si>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</si>
  <si>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</si>
  <si>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</si>
  <si>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</si>
  <si>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</si>
  <si>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</si>
  <si>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</si>
  <si>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</si>
  <si>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</si>
  <si>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</si>
  <si>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</si>
  <si>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</si>
  <si>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</si>
  <si>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</si>
  <si>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</si>
  <si>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</si>
  <si>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</si>
  <si>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</si>
  <si>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</si>
  <si>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</si>
  <si>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</si>
  <si>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</si>
  <si>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</si>
  <si>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</si>
  <si>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</si>
  <si>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</si>
  <si>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</si>
  <si>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</si>
  <si>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</si>
  <si>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</si>
  <si>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</si>
  <si>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</si>
  <si>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</si>
  <si>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</si>
  <si>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</si>
  <si>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</si>
  <si>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</si>
  <si>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</si>
  <si>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</si>
  <si>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</si>
  <si>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</si>
  <si>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</si>
  <si>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</si>
  <si>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</si>
  <si>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</si>
  <si>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</si>
  <si>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</si>
  <si>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</si>
  <si>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</si>
  <si>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</si>
  <si>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</si>
  <si>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</si>
  <si>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</si>
  <si>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</si>
  <si>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</si>
  <si>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</si>
  <si>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</si>
  <si>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</si>
  <si>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</si>
  <si>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</si>
  <si>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</si>
  <si>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</si>
  <si>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</si>
  <si>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</si>
  <si>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</si>
  <si>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</si>
  <si>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</si>
  <si>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</si>
  <si>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</si>
  <si>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</si>
  <si>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</si>
  <si>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</si>
  <si>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</si>
  <si>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</si>
  <si>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</si>
  <si>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</si>
  <si>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</si>
  <si>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</si>
  <si>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</si>
  <si>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</si>
  <si>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</si>
  <si>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</si>
  <si>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</si>
  <si>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</si>
  <si>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</si>
  <si>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</si>
  <si>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</si>
  <si>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</si>
  <si>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</si>
  <si>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</si>
  <si>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</si>
  <si>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</si>
  <si>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</si>
  <si>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</si>
  <si>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</si>
  <si>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</si>
  <si>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</si>
  <si>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</si>
  <si>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</si>
  <si>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</si>
  <si>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</si>
  <si>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</si>
  <si>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</si>
  <si>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</si>
  <si>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</si>
  <si>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</si>
  <si>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</si>
  <si>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</si>
  <si>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</si>
  <si>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</si>
  <si>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</si>
  <si>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</si>
  <si>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</si>
  <si>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</si>
  <si>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</si>
  <si>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</si>
  <si>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</si>
  <si>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</si>
  <si>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</si>
  <si>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</si>
  <si>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</si>
  <si>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</si>
  <si>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</si>
  <si>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</si>
  <si>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</si>
  <si>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</si>
  <si>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</si>
  <si>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</si>
  <si>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</si>
  <si>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</si>
  <si>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</si>
  <si>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</si>
  <si>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</si>
  <si>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</si>
  <si>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</si>
  <si>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</si>
  <si>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</si>
  <si>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</si>
  <si>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</si>
  <si>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</si>
  <si>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</si>
  <si>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</si>
  <si>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</si>
  <si>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</si>
  <si>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</si>
  <si>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</si>
  <si>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</si>
  <si>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</si>
  <si>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</si>
  <si>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</si>
  <si>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</si>
  <si>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</si>
  <si>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</si>
  <si>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</si>
  <si>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</si>
  <si>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</si>
  <si>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</si>
  <si>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</si>
  <si>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</si>
  <si>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</si>
  <si>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</si>
  <si>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</si>
  <si>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</si>
  <si>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</si>
  <si>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</si>
  <si>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</si>
  <si>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</si>
  <si>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</si>
  <si>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</si>
  <si>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</si>
  <si>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</si>
  <si>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</si>
  <si>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</si>
  <si>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</si>
  <si>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</si>
  <si>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</si>
  <si>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</si>
  <si>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</si>
  <si>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</si>
  <si>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</si>
  <si>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</si>
  <si>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</si>
  <si>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</si>
  <si>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</si>
  <si>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</si>
  <si>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</si>
  <si>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</si>
  <si>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</si>
  <si>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</si>
  <si>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</si>
  <si>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</si>
  <si>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</si>
  <si>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</si>
  <si>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</si>
  <si>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</si>
  <si>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</si>
  <si>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</si>
  <si>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</si>
  <si>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</si>
  <si>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</si>
  <si>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</si>
  <si>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</si>
  <si>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</si>
  <si>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</si>
  <si>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</si>
  <si>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</si>
  <si>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</si>
  <si>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</si>
  <si>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</si>
  <si>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</si>
  <si>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</si>
  <si>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</si>
  <si>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</si>
  <si>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</si>
  <si>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</si>
  <si>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</si>
  <si>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</si>
  <si>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</si>
  <si>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</si>
  <si>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</si>
  <si>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</si>
  <si>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</si>
  <si>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</si>
  <si>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</si>
  <si>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</si>
  <si>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</si>
  <si>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</si>
  <si>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</si>
  <si>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</si>
  <si>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</si>
  <si>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</si>
  <si>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</si>
  <si>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</si>
  <si>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</si>
  <si>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</si>
  <si>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</si>
  <si>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</si>
  <si>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</si>
  <si>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</si>
  <si>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</si>
  <si>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</si>
  <si>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</si>
  <si>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</si>
  <si>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</si>
  <si>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</si>
  <si>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</si>
  <si>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</si>
  <si>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</si>
  <si>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</si>
  <si>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</si>
  <si>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</si>
  <si>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</si>
  <si>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</si>
  <si>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</si>
  <si>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</si>
  <si>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</si>
  <si>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</si>
  <si>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</si>
  <si>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</si>
  <si>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</si>
  <si>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</si>
  <si>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</si>
  <si>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</si>
  <si>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</si>
  <si>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</si>
  <si>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</si>
  <si>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</si>
  <si>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</si>
  <si>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</si>
  <si>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</si>
  <si>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</si>
  <si>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</si>
  <si>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</si>
  <si>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</si>
  <si>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</si>
  <si>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</si>
  <si>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</si>
  <si>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</si>
  <si>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</si>
  <si>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</si>
  <si>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</si>
  <si>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</si>
  <si>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</si>
  <si>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</si>
  <si>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</si>
  <si>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</si>
  <si>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</si>
  <si>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</si>
  <si>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</si>
  <si>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</si>
  <si>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</si>
  <si>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</si>
  <si>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</si>
  <si>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</si>
  <si>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</si>
  <si>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</si>
  <si>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</si>
  <si>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</si>
  <si>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</si>
  <si>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</si>
  <si>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</si>
  <si>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</si>
  <si>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</si>
  <si>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</si>
  <si>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</si>
  <si>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</si>
  <si>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</si>
  <si>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</si>
  <si>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</si>
  <si>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</si>
  <si>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</si>
  <si>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</si>
  <si>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</si>
  <si>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</si>
  <si>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</si>
  <si>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</si>
  <si>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</si>
  <si>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</si>
  <si>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</si>
  <si>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</si>
  <si>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</si>
  <si>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</si>
  <si>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</si>
  <si>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</si>
  <si>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</si>
  <si>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</si>
  <si>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</si>
  <si>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</si>
  <si>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</si>
  <si>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</si>
  <si>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</si>
  <si>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</si>
  <si>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</si>
  <si>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</si>
  <si>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</si>
  <si>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</si>
  <si>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</si>
  <si>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</si>
  <si>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</si>
  <si>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</si>
  <si>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</si>
  <si>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</si>
  <si>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</si>
  <si>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</si>
  <si>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</si>
  <si>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</si>
  <si>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</si>
  <si>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</si>
  <si>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</si>
  <si>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</si>
  <si>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</si>
  <si>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</si>
  <si>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</si>
  <si>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</si>
  <si>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</si>
  <si>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</si>
  <si>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</si>
  <si>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</si>
  <si>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</si>
  <si>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</si>
  <si>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</si>
  <si>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</si>
  <si>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</si>
  <si>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</si>
  <si>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</si>
  <si>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</si>
  <si>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</si>
  <si>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</si>
  <si>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</si>
  <si>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</si>
  <si>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</si>
  <si>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</si>
  <si>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</si>
  <si>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</si>
  <si>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</si>
  <si>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</si>
  <si>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</si>
  <si>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</si>
  <si>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</si>
  <si>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</si>
  <si>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</si>
  <si>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</si>
  <si>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</si>
  <si>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</si>
  <si>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</si>
  <si>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</si>
  <si>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</si>
  <si>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</si>
  <si>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</si>
  <si>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</si>
  <si>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</si>
  <si>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</si>
  <si>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</si>
  <si>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</si>
  <si>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</si>
  <si>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</si>
  <si>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</si>
  <si>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</si>
  <si>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</si>
  <si>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</si>
  <si>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</si>
  <si>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</si>
  <si>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</si>
  <si>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</si>
  <si>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</si>
  <si>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</si>
  <si>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</si>
  <si>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</si>
  <si>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</si>
  <si>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</si>
  <si>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</si>
  <si>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</si>
  <si>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</si>
  <si>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</si>
  <si>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</si>
  <si>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</si>
  <si>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</si>
  <si>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</si>
  <si>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</si>
  <si>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</si>
  <si>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</si>
  <si>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</si>
  <si>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</si>
  <si>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</si>
  <si>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</si>
  <si>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</si>
  <si>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</si>
  <si>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</si>
  <si>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</si>
  <si>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</si>
  <si>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</si>
  <si>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</si>
  <si>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</si>
  <si>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</si>
  <si>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</si>
  <si>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</si>
  <si>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</si>
  <si>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</si>
  <si>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</si>
  <si>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</si>
  <si>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</si>
  <si>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</si>
  <si>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</si>
  <si>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</si>
  <si>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</si>
  <si>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</si>
  <si>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</si>
  <si>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</si>
  <si>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</si>
  <si>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</si>
  <si>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</si>
  <si>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</si>
  <si>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</si>
  <si>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</si>
  <si>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</si>
  <si>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</si>
  <si>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</si>
  <si>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</si>
  <si>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</si>
  <si>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</si>
  <si>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</si>
  <si>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</si>
  <si>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</si>
  <si>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</si>
  <si>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</si>
  <si>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</si>
  <si>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</si>
  <si>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</si>
  <si>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</si>
  <si>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</si>
  <si>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</si>
  <si>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</si>
  <si>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</si>
  <si>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</si>
  <si>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</si>
  <si>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</si>
  <si>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</si>
  <si>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</si>
  <si>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</si>
  <si>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</si>
  <si>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</si>
  <si>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</si>
  <si>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</si>
  <si>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</si>
  <si>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</si>
  <si>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</si>
  <si>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</si>
  <si>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</si>
  <si>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</si>
  <si>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</si>
  <si>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</si>
  <si>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</si>
  <si>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</si>
  <si>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</si>
  <si>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</si>
  <si>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</si>
  <si>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</si>
  <si>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</si>
  <si>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</si>
  <si>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</si>
  <si>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</si>
  <si>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</si>
  <si>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</si>
  <si>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</si>
  <si>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</si>
  <si>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</si>
  <si>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</si>
  <si>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</si>
  <si>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</si>
  <si>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</si>
  <si>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</si>
  <si>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</si>
  <si>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</si>
  <si>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</si>
  <si>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</si>
  <si>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</si>
  <si>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</si>
  <si>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</si>
  <si>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</si>
  <si>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</si>
  <si>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</si>
  <si>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</si>
  <si>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</si>
  <si>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</si>
  <si>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</si>
  <si>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</si>
  <si>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</si>
  <si>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</si>
  <si>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</si>
  <si>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</si>
  <si>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</si>
  <si>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</si>
  <si>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</si>
  <si>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</si>
  <si>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</si>
  <si>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</si>
  <si>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</si>
  <si>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</si>
  <si>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</si>
  <si>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</si>
  <si>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</si>
  <si>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</si>
  <si>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</si>
  <si>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</si>
  <si>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</si>
  <si>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</si>
  <si>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</si>
  <si>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</si>
  <si>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</si>
  <si>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</si>
  <si>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</si>
  <si>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</si>
  <si>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</si>
  <si>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</si>
  <si>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</si>
  <si>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</si>
  <si>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</si>
  <si>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</si>
  <si>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</si>
  <si>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</si>
  <si>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</si>
  <si>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</si>
  <si>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</si>
  <si>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</si>
  <si>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</si>
  <si>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</si>
  <si>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</si>
  <si>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</si>
  <si>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</si>
  <si>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</si>
  <si>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</si>
  <si>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</si>
  <si>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</si>
  <si>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</si>
  <si>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</si>
  <si>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</si>
  <si>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</si>
  <si>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</si>
  <si>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</si>
  <si>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</si>
  <si>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</si>
  <si>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</si>
  <si>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</si>
  <si>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</si>
  <si>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</si>
  <si>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</si>
  <si>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</si>
  <si>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</si>
  <si>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</si>
  <si>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</si>
  <si>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</si>
  <si>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</si>
  <si>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</si>
  <si>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</si>
  <si>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</si>
  <si>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</si>
  <si>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</si>
  <si>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</si>
  <si>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</si>
  <si>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</si>
  <si>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</si>
  <si>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</si>
  <si>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</si>
  <si>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</si>
  <si>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</si>
  <si>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</si>
  <si>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</si>
  <si>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</si>
  <si>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</si>
  <si>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</si>
  <si>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</si>
  <si>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</si>
  <si>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</si>
  <si>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</si>
  <si>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</si>
  <si>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</si>
  <si>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</si>
  <si>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</si>
  <si>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</si>
  <si>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</si>
  <si>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</si>
  <si>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</si>
  <si>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</si>
  <si>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</si>
  <si>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</si>
  <si>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</si>
  <si>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</si>
  <si>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</si>
  <si>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</si>
  <si>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</si>
  <si>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</si>
  <si>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</si>
  <si>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</si>
  <si>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</si>
  <si>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</si>
  <si>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</si>
  <si>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</si>
  <si>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</si>
  <si>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</si>
  <si>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</si>
  <si>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</si>
  <si>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</si>
  <si>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</si>
  <si>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</si>
  <si>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</si>
  <si>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</si>
  <si>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</si>
  <si>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</si>
  <si>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</si>
  <si>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</si>
  <si>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</si>
  <si>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</si>
  <si>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</si>
  <si>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</si>
  <si>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</si>
  <si>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</si>
  <si>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</si>
  <si>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</si>
  <si>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</si>
  <si>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</si>
  <si>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</si>
  <si>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</si>
  <si>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</si>
  <si>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</si>
  <si>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</si>
  <si>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</si>
  <si>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</si>
  <si>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</si>
  <si>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</si>
  <si>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</si>
  <si>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</si>
  <si>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</si>
  <si>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</si>
  <si>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</si>
  <si>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</si>
  <si>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</si>
  <si>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</si>
  <si>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</si>
  <si>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</si>
  <si>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</si>
  <si>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</si>
  <si>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</si>
  <si>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</si>
  <si>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</si>
  <si>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</si>
  <si>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</si>
  <si>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</si>
  <si>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</si>
  <si>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</si>
  <si>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</si>
  <si>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</si>
  <si>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</si>
  <si>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</si>
  <si>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</si>
  <si>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</si>
  <si>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</si>
  <si>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</si>
  <si>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</si>
  <si>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</si>
  <si>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</si>
  <si>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</si>
  <si>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</si>
  <si>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</si>
  <si>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</si>
  <si>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</si>
  <si>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</si>
  <si>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</si>
  <si>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</si>
  <si>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</si>
  <si>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</si>
  <si>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</si>
  <si>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</si>
  <si>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</si>
  <si>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</si>
  <si>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</si>
  <si>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</si>
  <si>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</si>
  <si>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</si>
  <si>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</si>
  <si>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</si>
  <si>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</si>
  <si>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</si>
  <si>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</si>
  <si>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</si>
  <si>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</si>
  <si>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</si>
  <si>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</si>
  <si>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</si>
  <si>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</si>
  <si>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</si>
  <si>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</si>
  <si>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</si>
  <si>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</si>
  <si>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</si>
  <si>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</si>
  <si>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</si>
  <si>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</si>
  <si>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</si>
  <si>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</si>
  <si>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</si>
  <si>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</si>
  <si>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</si>
  <si>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</si>
  <si>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</si>
  <si>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</si>
  <si>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</si>
  <si>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</si>
  <si>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</si>
  <si>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</si>
  <si>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</si>
  <si>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</si>
  <si>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</si>
  <si>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</si>
  <si>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</si>
  <si>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</si>
  <si>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</si>
  <si>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</si>
  <si>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</si>
  <si>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</si>
  <si>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</si>
  <si>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</si>
  <si>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</si>
  <si>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</si>
  <si>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</si>
  <si>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</si>
  <si>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</si>
  <si>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</si>
  <si>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</si>
  <si>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</si>
  <si>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</si>
  <si>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</si>
  <si>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</si>
  <si>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</si>
  <si>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</si>
  <si>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</si>
  <si>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</si>
  <si>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</si>
  <si>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</si>
  <si>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</si>
  <si>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</si>
  <si>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</si>
  <si>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</si>
  <si>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</si>
  <si>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</si>
  <si>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</si>
  <si>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</si>
  <si>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</si>
  <si>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</si>
  <si>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</si>
  <si>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</si>
  <si>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</si>
  <si>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</si>
  <si>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</si>
  <si>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</si>
  <si>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</si>
  <si>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</si>
  <si>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</si>
  <si>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</si>
  <si>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</si>
  <si>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</si>
  <si>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</si>
  <si>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</si>
  <si>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</si>
  <si>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</si>
  <si>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</si>
  <si>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</si>
  <si>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</si>
  <si>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</si>
  <si>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</si>
  <si>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</si>
  <si>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</si>
  <si>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</si>
  <si>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</si>
  <si>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</si>
  <si>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</si>
  <si>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</si>
  <si>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</si>
  <si>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</si>
  <si>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</si>
  <si>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</si>
  <si>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</si>
  <si>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</si>
  <si>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</si>
  <si>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</si>
  <si>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</si>
  <si>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</si>
  <si>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</si>
  <si>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</si>
  <si>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</si>
  <si>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</si>
  <si>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</si>
  <si>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</si>
  <si>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</si>
  <si>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</si>
  <si>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</si>
  <si>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</si>
  <si>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</si>
  <si>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</si>
  <si>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</si>
  <si>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</si>
  <si>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</si>
  <si>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</si>
  <si>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</si>
  <si>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</si>
  <si>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</si>
  <si>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</si>
  <si>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</si>
  <si>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</si>
  <si>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</si>
  <si>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</si>
  <si>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</si>
  <si>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</si>
  <si>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</si>
  <si>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</si>
  <si>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</si>
  <si>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</si>
  <si>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</si>
  <si>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</si>
  <si>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</si>
  <si>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</si>
  <si>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</si>
  <si>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</si>
  <si>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</si>
  <si>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</si>
  <si>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</si>
  <si>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</si>
  <si>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</si>
  <si>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</si>
  <si>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</si>
  <si>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</si>
  <si>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</si>
  <si>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</si>
  <si>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</si>
  <si>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</si>
  <si>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</si>
  <si>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</si>
  <si>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</si>
  <si>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</si>
  <si>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</si>
  <si>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</si>
  <si>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</si>
  <si>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</si>
  <si>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</si>
  <si>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</si>
  <si>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</si>
  <si>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</si>
  <si>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</si>
  <si>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</si>
  <si>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</si>
  <si>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</si>
  <si>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</si>
  <si>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</si>
  <si>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</si>
  <si>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</si>
  <si>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</si>
  <si>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</si>
  <si>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</si>
  <si>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</si>
  <si>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</si>
  <si>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</si>
  <si>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</si>
  <si>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</si>
  <si>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</si>
  <si>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</si>
  <si>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</si>
  <si>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</si>
  <si>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</si>
  <si>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</si>
  <si>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</si>
  <si>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</si>
  <si>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</si>
  <si>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</si>
  <si>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</si>
  <si>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</si>
  <si>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</si>
  <si>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</si>
  <si>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</si>
  <si>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</si>
  <si>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</si>
  <si>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</si>
  <si>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</si>
  <si>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</si>
  <si>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</si>
  <si>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</si>
  <si>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</si>
  <si>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</si>
  <si>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</si>
  <si>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</si>
  <si>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</si>
  <si>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</si>
  <si>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</si>
  <si>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</si>
  <si>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</si>
  <si>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</si>
  <si>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</si>
  <si>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</si>
  <si>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</si>
  <si>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</si>
  <si>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</si>
  <si>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</si>
  <si>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</si>
  <si>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</si>
  <si>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</si>
  <si>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</si>
  <si>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</si>
  <si>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</si>
  <si>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</si>
  <si>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</si>
  <si>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</si>
  <si>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</si>
  <si>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</si>
  <si>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</si>
  <si>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</si>
  <si>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</si>
  <si>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</si>
  <si>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</si>
  <si>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</si>
  <si>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</si>
  <si>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</si>
  <si>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</si>
  <si>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</si>
  <si>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</si>
  <si>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</si>
  <si>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</si>
  <si>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</si>
  <si>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</si>
  <si>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</si>
  <si>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</si>
  <si>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</si>
  <si>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</si>
  <si>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</si>
  <si>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</si>
  <si>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</si>
  <si>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</si>
  <si>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</si>
  <si>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</si>
  <si>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</si>
  <si>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</si>
  <si>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</si>
  <si>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</si>
  <si>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</si>
  <si>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</si>
  <si>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</si>
  <si>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</si>
  <si>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</si>
  <si>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</si>
  <si>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</si>
  <si>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</si>
  <si>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</si>
  <si>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</si>
  <si>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</si>
  <si>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</si>
  <si>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</si>
  <si>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</si>
  <si>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</si>
  <si>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</si>
  <si>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</si>
  <si>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</si>
  <si>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</si>
  <si>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</si>
  <si>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</si>
  <si>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</si>
  <si>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</si>
  <si>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</si>
  <si>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</si>
  <si>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</si>
  <si>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</si>
  <si>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</si>
  <si>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</si>
  <si>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</si>
  <si>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</si>
  <si>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</si>
  <si>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</si>
  <si>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</si>
  <si>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</si>
  <si>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</si>
  <si>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</si>
  <si>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</si>
  <si>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</si>
  <si>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</si>
  <si>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</si>
  <si>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</si>
  <si>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</si>
  <si>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</si>
  <si>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</si>
  <si>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</si>
  <si>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</si>
  <si>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</si>
  <si>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</si>
  <si>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</si>
  <si>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</si>
  <si>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</si>
  <si>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</si>
  <si>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</si>
  <si>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</si>
  <si>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</si>
  <si>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</si>
  <si>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</si>
  <si>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</si>
  <si>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</si>
  <si>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</si>
  <si>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</si>
  <si>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</si>
  <si>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</si>
  <si>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</si>
  <si>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</si>
  <si>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</si>
  <si>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</si>
  <si>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</si>
  <si>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</si>
  <si>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</si>
  <si>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</si>
  <si>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</si>
  <si>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</si>
  <si>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</si>
  <si>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</si>
  <si>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</si>
  <si>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</si>
  <si>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</si>
  <si>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</si>
  <si>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</si>
  <si>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</si>
  <si>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</si>
  <si>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</si>
  <si>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</si>
  <si>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</si>
  <si>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</si>
  <si>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</si>
  <si>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</si>
  <si>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</si>
  <si>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</si>
  <si>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</si>
  <si>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</si>
  <si>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</si>
  <si>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</si>
  <si>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</si>
  <si>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</si>
  <si>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</si>
  <si>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</si>
  <si>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</si>
  <si>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</si>
  <si>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</si>
  <si>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</si>
  <si>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</si>
  <si>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</si>
  <si>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</si>
  <si>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</si>
  <si>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</si>
  <si>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</si>
  <si>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</si>
  <si>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</si>
  <si>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</si>
  <si>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</si>
  <si>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</si>
  <si>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</si>
  <si>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</si>
  <si>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</si>
  <si>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</si>
  <si>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</si>
  <si>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</si>
  <si>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</si>
  <si>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</si>
  <si>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</si>
  <si>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</si>
  <si>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</si>
  <si>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</si>
  <si>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</si>
  <si>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</si>
  <si>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</si>
  <si>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</si>
  <si>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</si>
  <si>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</si>
  <si>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</si>
  <si>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</si>
  <si>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</si>
  <si>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</si>
  <si>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</si>
  <si>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</si>
  <si>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</si>
  <si>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</si>
  <si>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</si>
  <si>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</si>
  <si>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</si>
  <si>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</si>
  <si>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</si>
  <si>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</si>
  <si>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</si>
  <si>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</si>
  <si>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</si>
  <si>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</si>
  <si>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</si>
  <si>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</si>
  <si>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</si>
  <si>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</si>
  <si>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</si>
  <si>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</si>
  <si>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</si>
  <si>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</si>
  <si>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</si>
  <si>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</si>
  <si>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</si>
  <si>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</si>
  <si>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</si>
  <si>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</si>
  <si>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</si>
  <si>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</si>
  <si>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</si>
  <si>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</si>
  <si>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</si>
  <si>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</si>
  <si>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</si>
  <si>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</si>
  <si>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</si>
  <si>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</si>
  <si>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</si>
  <si>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</si>
  <si>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</si>
  <si>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</si>
  <si>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</si>
  <si>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</si>
  <si>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</si>
  <si>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</si>
  <si>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</si>
  <si>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</si>
  <si>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</si>
  <si>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</si>
  <si>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</si>
  <si>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</si>
  <si>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</si>
  <si>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</si>
  <si>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</si>
  <si>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</si>
  <si>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</si>
  <si>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</si>
  <si>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</si>
  <si>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</si>
  <si>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</si>
  <si>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</si>
  <si>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</si>
  <si>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</si>
  <si>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</si>
  <si>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</si>
  <si>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</si>
  <si>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</si>
  <si>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</si>
  <si>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</si>
  <si>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</si>
  <si>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</si>
  <si>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</si>
  <si>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</si>
  <si>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</si>
  <si>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</si>
  <si>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</si>
  <si>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</si>
  <si>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</si>
  <si>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</si>
  <si>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</si>
  <si>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</si>
  <si>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</si>
  <si>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</si>
  <si>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</si>
  <si>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</si>
  <si>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</si>
  <si>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</si>
  <si>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</si>
  <si>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</si>
  <si>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</si>
  <si>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</si>
  <si>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</si>
  <si>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</si>
  <si>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</si>
  <si>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</si>
  <si>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</si>
  <si>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</si>
  <si>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</si>
  <si>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</si>
  <si>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</si>
  <si>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</si>
  <si>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</si>
  <si>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</si>
  <si>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</si>
  <si>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</si>
  <si>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</si>
  <si>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</si>
  <si>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</si>
  <si>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</si>
  <si>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</si>
  <si>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</si>
  <si>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</si>
  <si>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</si>
  <si>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</si>
  <si>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</si>
  <si>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</si>
  <si>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</si>
  <si>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</si>
  <si>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</si>
  <si>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</si>
  <si>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</si>
  <si>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</si>
  <si>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</si>
  <si>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</si>
  <si>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</si>
  <si>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</si>
  <si>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</si>
  <si>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</si>
  <si>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</si>
  <si>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</si>
  <si>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</si>
  <si>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</si>
  <si>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</si>
  <si>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</si>
  <si>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</si>
  <si>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</si>
  <si>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</si>
  <si>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</si>
  <si>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</si>
  <si>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</si>
  <si>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</si>
  <si>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</si>
  <si>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</si>
  <si>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</si>
  <si>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</si>
  <si>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</si>
  <si>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</si>
  <si>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</si>
  <si>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</si>
  <si>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</si>
  <si>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</si>
  <si>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</si>
  <si>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</si>
  <si>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</si>
  <si>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</si>
  <si>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</si>
  <si>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</si>
  <si>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</si>
  <si>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</si>
  <si>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</si>
  <si>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</si>
  <si>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</si>
  <si>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</si>
  <si>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</si>
  <si>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</si>
  <si>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</si>
  <si>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</si>
  <si>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</si>
  <si>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</si>
  <si>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</si>
  <si>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</si>
  <si>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</si>
  <si>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</si>
  <si>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</si>
  <si>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</si>
  <si>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</si>
  <si>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</si>
  <si>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</si>
  <si>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</si>
  <si>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</si>
  <si>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</si>
  <si>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</si>
  <si>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</si>
  <si>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</si>
  <si>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</si>
  <si>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</si>
  <si>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</si>
  <si>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</si>
  <si>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</si>
  <si>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</si>
  <si>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</si>
  <si>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</si>
  <si>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</si>
  <si>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</si>
  <si>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</si>
  <si>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</si>
  <si>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</si>
  <si>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</si>
  <si>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</si>
  <si>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</si>
  <si>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</si>
  <si>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</si>
  <si>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</si>
  <si>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</si>
  <si>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</si>
  <si>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</si>
  <si>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</si>
  <si>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</si>
  <si>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</si>
  <si>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</si>
  <si>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</si>
  <si>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</si>
  <si>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</si>
  <si>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</si>
  <si>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</si>
  <si>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</si>
  <si>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</si>
  <si>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</si>
  <si>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</si>
  <si>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</si>
  <si>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</si>
  <si>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</si>
  <si>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</si>
  <si>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</si>
  <si>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</si>
  <si>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</si>
  <si>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</si>
  <si>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</si>
  <si>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</si>
  <si>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</si>
  <si>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</si>
  <si>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</si>
  <si>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</si>
  <si>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</si>
  <si>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</si>
  <si>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</si>
  <si>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</si>
  <si>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</si>
  <si>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</si>
  <si>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</si>
  <si>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</si>
  <si>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</si>
  <si>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</si>
  <si>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</si>
  <si>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</si>
  <si>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</si>
  <si>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</si>
  <si>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</si>
  <si>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</si>
  <si>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</si>
  <si>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</si>
  <si>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</si>
  <si>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</si>
  <si>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</si>
  <si>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</si>
  <si>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</si>
  <si>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</si>
  <si>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</si>
  <si>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</si>
  <si>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</si>
  <si>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</si>
  <si>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</si>
  <si>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</si>
  <si>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</si>
  <si>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</si>
  <si>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</si>
  <si>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</si>
  <si>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</si>
  <si>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</si>
  <si>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</si>
  <si>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</si>
  <si>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</si>
  <si>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</si>
  <si>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</si>
  <si>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</si>
  <si>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</si>
  <si>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</si>
  <si>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</si>
  <si>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</si>
  <si>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</si>
  <si>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</si>
  <si>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</si>
  <si>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</si>
  <si>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</si>
  <si>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</si>
  <si>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</si>
  <si>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</si>
  <si>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</si>
  <si>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</si>
  <si>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</si>
  <si>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</si>
  <si>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</si>
  <si>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</si>
  <si>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</si>
  <si>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</si>
  <si>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</si>
  <si>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</si>
  <si>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</si>
  <si>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</si>
  <si>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</si>
  <si>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</si>
  <si>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</si>
  <si>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</si>
  <si>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</si>
  <si>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</si>
  <si>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</si>
  <si>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</si>
  <si>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</si>
  <si>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</si>
  <si>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</si>
  <si>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</si>
  <si>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</si>
  <si>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</si>
  <si>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</si>
  <si>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</si>
  <si>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</si>
  <si>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</si>
  <si>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</si>
  <si>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</si>
  <si>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</si>
  <si>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</si>
  <si>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</si>
  <si>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</si>
  <si>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</si>
  <si>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</si>
  <si>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</si>
  <si>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</si>
  <si>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</si>
  <si>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</si>
  <si>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</si>
  <si>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</si>
  <si>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</si>
  <si>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</si>
  <si>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</si>
  <si>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</si>
  <si>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</si>
  <si>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</si>
  <si>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</si>
  <si>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</si>
  <si>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</si>
  <si>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</si>
  <si>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</si>
  <si>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</si>
  <si>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</si>
  <si>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</si>
  <si>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</si>
  <si>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</si>
  <si>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</si>
  <si>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</si>
  <si>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</si>
  <si>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</si>
  <si>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</si>
  <si>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</si>
  <si>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</si>
  <si>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</si>
  <si>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</si>
  <si>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</si>
  <si>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</si>
  <si>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</si>
  <si>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</si>
  <si>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</si>
  <si>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</si>
  <si>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</si>
  <si>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</si>
  <si>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</si>
  <si>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</si>
  <si>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</si>
  <si>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</si>
  <si>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</si>
  <si>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</si>
  <si>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</si>
  <si>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</si>
  <si>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</si>
  <si>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</si>
  <si>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</si>
  <si>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</si>
  <si>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</si>
  <si>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</si>
  <si>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</si>
  <si>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</si>
  <si>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</si>
  <si>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</si>
  <si>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</si>
  <si>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</si>
  <si>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</si>
  <si>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</si>
  <si>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</si>
  <si>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</si>
  <si>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</si>
  <si>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</si>
  <si>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</si>
  <si>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</si>
  <si>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</si>
  <si>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</si>
  <si>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</si>
  <si>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</si>
  <si>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</si>
  <si>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</si>
  <si>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</si>
  <si>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</si>
  <si>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</si>
  <si>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</si>
  <si>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</si>
  <si>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</si>
  <si>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</si>
  <si>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</si>
  <si>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</si>
  <si>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</si>
  <si>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</si>
  <si>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</si>
  <si>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</si>
  <si>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</si>
  <si>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</si>
  <si>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</si>
  <si>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</si>
  <si>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</si>
  <si>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</si>
  <si>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</si>
  <si>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</si>
  <si>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</si>
  <si>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</si>
  <si>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</si>
  <si>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</si>
  <si>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</si>
  <si>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</si>
  <si>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</si>
  <si>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</si>
  <si>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</si>
  <si>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</si>
  <si>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</si>
  <si>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</si>
  <si>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</si>
  <si>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</si>
  <si>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</si>
  <si>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</si>
  <si>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</si>
  <si>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</si>
  <si>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</si>
  <si>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</si>
  <si>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</si>
  <si>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</si>
  <si>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</si>
  <si>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</si>
  <si>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</si>
  <si>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</si>
  <si>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</si>
  <si>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</si>
  <si>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</si>
  <si>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</si>
  <si>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</si>
  <si>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</si>
  <si>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</si>
  <si>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</si>
  <si>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</si>
  <si>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</si>
  <si>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</si>
  <si>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</si>
  <si>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</si>
  <si>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</si>
  <si>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</si>
  <si>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</si>
  <si>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</si>
  <si>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</si>
  <si>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</si>
  <si>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</si>
  <si>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</si>
  <si>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</si>
  <si>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</si>
  <si>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</si>
  <si>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</si>
  <si>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</si>
  <si>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</si>
  <si>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</si>
  <si>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</si>
  <si>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</si>
  <si>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</si>
  <si>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</si>
  <si>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</si>
  <si>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</si>
  <si>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</si>
  <si>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</si>
  <si>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</si>
  <si>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</si>
  <si>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</si>
  <si>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</si>
  <si>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</si>
  <si>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</si>
  <si>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</si>
  <si>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</si>
  <si>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</si>
  <si>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</si>
  <si>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</si>
  <si>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</si>
  <si>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</si>
  <si>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</si>
  <si>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</si>
  <si>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</si>
  <si>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</si>
  <si>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</si>
  <si>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</si>
  <si>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</si>
  <si>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</si>
  <si>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</si>
  <si>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</si>
  <si>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</si>
  <si>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</si>
  <si>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</si>
  <si>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</si>
  <si>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</si>
  <si>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</si>
  <si>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</si>
  <si>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</si>
  <si>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</si>
  <si>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</si>
  <si>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</si>
  <si>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</si>
  <si>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</si>
  <si>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</si>
  <si>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</si>
  <si>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</si>
  <si>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</si>
  <si>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</si>
  <si>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</si>
  <si>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</si>
  <si>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</si>
  <si>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</si>
  <si>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</si>
  <si>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</si>
  <si>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</si>
  <si>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</si>
  <si>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</si>
  <si>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</si>
  <si>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</si>
  <si>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</si>
  <si>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</si>
  <si>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</si>
  <si>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</si>
  <si>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</si>
  <si>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</si>
  <si>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</si>
  <si>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</si>
  <si>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</si>
  <si>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</si>
  <si>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</si>
  <si>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</si>
  <si>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</si>
  <si>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</si>
  <si>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</si>
  <si>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</si>
  <si>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</si>
  <si>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</si>
  <si>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</si>
  <si>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</si>
  <si>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</si>
  <si>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</si>
  <si>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</si>
  <si>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</si>
  <si>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</si>
  <si>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</si>
  <si>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</si>
  <si>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</si>
  <si>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</si>
  <si>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</si>
  <si>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</si>
  <si>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</si>
  <si>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</si>
  <si>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</si>
  <si>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</si>
  <si>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</si>
  <si>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</si>
  <si>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</si>
  <si>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</si>
  <si>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</si>
  <si>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</si>
  <si>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</si>
  <si>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</si>
  <si>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</si>
  <si>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</si>
  <si>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</si>
  <si>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</si>
  <si>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</si>
  <si>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</si>
  <si>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</si>
  <si>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</si>
  <si>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</si>
  <si>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</si>
  <si>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</si>
  <si>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</si>
  <si>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</si>
  <si>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</si>
  <si>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</si>
  <si>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</si>
  <si>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</si>
  <si>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</si>
  <si>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</si>
  <si>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</si>
  <si>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</si>
  <si>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</si>
  <si>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</si>
  <si>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</si>
  <si>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</si>
  <si>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</si>
  <si>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</si>
  <si>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</si>
  <si>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</si>
  <si>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</si>
  <si>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</si>
  <si>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</si>
  <si>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</si>
  <si>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</si>
  <si>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</si>
  <si>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</si>
  <si>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</si>
  <si>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</si>
  <si>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</si>
  <si>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</si>
  <si>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</si>
  <si>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</si>
  <si>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</si>
  <si>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</si>
  <si>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</si>
  <si>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</si>
  <si>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</si>
  <si>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</si>
  <si>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</si>
  <si>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</si>
  <si>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</si>
  <si>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</si>
  <si>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</si>
  <si>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</si>
  <si>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</si>
  <si>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</si>
  <si>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</si>
  <si>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</si>
  <si>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</si>
  <si>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</si>
  <si>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</si>
  <si>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</si>
  <si>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</si>
  <si>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</si>
  <si>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</si>
  <si>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</si>
  <si>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</si>
  <si>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</si>
  <si>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</si>
  <si>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</si>
  <si>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</si>
  <si>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</si>
  <si>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</si>
  <si>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</si>
  <si>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</si>
  <si>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</si>
  <si>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</si>
  <si>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</si>
  <si>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</si>
  <si>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</si>
  <si>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</si>
  <si>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</si>
  <si>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</si>
  <si>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</si>
  <si>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</si>
  <si>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</si>
  <si>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</si>
  <si>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</si>
  <si>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</si>
  <si>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</si>
  <si>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</si>
  <si>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</si>
  <si>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</si>
  <si>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</si>
  <si>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</si>
  <si>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</si>
  <si>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</si>
  <si>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</si>
  <si>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</si>
  <si>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</si>
  <si>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</si>
  <si>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</si>
  <si>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</si>
  <si>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</si>
  <si>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</si>
  <si>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</si>
  <si>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</si>
  <si>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</si>
  <si>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</si>
  <si>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</si>
  <si>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</si>
  <si>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</si>
  <si>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</si>
  <si>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</si>
  <si>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</si>
  <si>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</si>
  <si>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</si>
  <si>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</si>
  <si>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</si>
  <si>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</si>
  <si>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</si>
  <si>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</si>
  <si>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</si>
  <si>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</si>
  <si>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</si>
  <si>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</si>
  <si>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</si>
  <si>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</si>
  <si>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</si>
  <si>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</si>
  <si>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</si>
  <si>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</si>
  <si>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</si>
  <si>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</si>
  <si>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</si>
  <si>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</si>
  <si>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</si>
  <si>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</si>
  <si>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</si>
  <si>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</si>
  <si>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</si>
  <si>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</si>
  <si>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</si>
  <si>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</si>
  <si>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</si>
  <si>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</si>
  <si>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</si>
  <si>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</si>
  <si>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</si>
  <si>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</si>
  <si>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</si>
  <si>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</si>
  <si>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</si>
  <si>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</si>
  <si>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</si>
  <si>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</si>
  <si>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</si>
  <si>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</si>
  <si>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</si>
  <si>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</si>
  <si>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</si>
  <si>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</si>
  <si>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</si>
  <si>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</si>
  <si>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</si>
  <si>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</si>
  <si>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</si>
  <si>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</si>
  <si>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</si>
  <si>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</si>
  <si>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</si>
  <si>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</si>
  <si>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</si>
  <si>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</si>
  <si>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</si>
  <si>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</si>
  <si>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</si>
  <si>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</si>
  <si>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</si>
  <si>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</si>
  <si>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</si>
  <si>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</si>
  <si>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</si>
  <si>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</si>
  <si>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</si>
  <si>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</si>
  <si>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</si>
  <si>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</si>
  <si>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</si>
  <si>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</si>
  <si>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</si>
  <si>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</si>
  <si>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</si>
  <si>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</si>
  <si>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</si>
  <si>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</si>
  <si>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</si>
  <si>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</si>
  <si>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</si>
  <si>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</si>
  <si>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</si>
  <si>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</si>
  <si>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</si>
  <si>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</si>
  <si>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</si>
  <si>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</si>
  <si>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</si>
  <si>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</si>
  <si>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</si>
  <si>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</si>
  <si>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</si>
  <si>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</si>
  <si>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</si>
  <si>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</si>
  <si>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</si>
  <si>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</si>
  <si>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</si>
  <si>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</si>
  <si>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</si>
  <si>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</si>
  <si>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</si>
  <si>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</si>
  <si>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</si>
  <si>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</si>
  <si>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</si>
  <si>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</si>
  <si>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</si>
  <si>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</si>
  <si>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</si>
  <si>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</si>
  <si>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</si>
  <si>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</si>
  <si>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</si>
  <si>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</si>
  <si>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</si>
  <si>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</si>
  <si>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</si>
  <si>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</si>
  <si>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</si>
  <si>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</si>
  <si>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</si>
  <si>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</si>
  <si>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</si>
  <si>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</si>
  <si>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</si>
  <si>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</si>
  <si>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</si>
  <si>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</si>
  <si>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</si>
  <si>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</si>
  <si>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</si>
  <si>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</si>
  <si>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</si>
  <si>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</si>
  <si>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</si>
  <si>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</si>
  <si>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</si>
  <si>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</si>
  <si>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</si>
  <si>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</si>
  <si>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</si>
  <si>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</si>
  <si>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</si>
  <si>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</si>
  <si>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</si>
  <si>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</si>
  <si>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</si>
  <si>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</si>
  <si>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</si>
  <si>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</si>
  <si>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</si>
  <si>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</si>
  <si>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</si>
  <si>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</si>
  <si>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</si>
  <si>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</si>
  <si>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</si>
  <si>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</si>
  <si>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</si>
  <si>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</si>
  <si>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</si>
  <si>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</si>
  <si>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</si>
  <si>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</si>
  <si>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</si>
  <si>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</si>
  <si>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</si>
  <si>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</si>
  <si>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</si>
  <si>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</si>
  <si>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</si>
  <si>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</si>
  <si>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</si>
  <si>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</si>
  <si>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</si>
  <si>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</si>
  <si>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</si>
  <si>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</si>
  <si>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</si>
  <si>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</si>
  <si>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</si>
  <si>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</si>
  <si>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</si>
  <si>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</si>
  <si>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</si>
  <si>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</si>
  <si>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</si>
  <si>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</si>
  <si>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</si>
  <si>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</si>
  <si>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</si>
  <si>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</si>
  <si>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</si>
  <si>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</si>
  <si>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</si>
  <si>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</si>
  <si>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</si>
  <si>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</si>
  <si>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</si>
  <si>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</si>
  <si>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</si>
  <si>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</si>
  <si>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</si>
  <si>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</si>
  <si>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</si>
  <si>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</si>
  <si>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</si>
  <si>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</si>
  <si>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</si>
  <si>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</si>
  <si>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</si>
  <si>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</si>
  <si>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</si>
  <si>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</si>
  <si>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</si>
  <si>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</si>
  <si>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</si>
  <si>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</si>
  <si>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</si>
  <si>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</si>
  <si>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</si>
  <si>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</si>
  <si>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</si>
  <si>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</si>
  <si>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</si>
  <si>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</si>
  <si>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</si>
  <si>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</si>
  <si>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</si>
  <si>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</si>
  <si>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</si>
  <si>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</si>
  <si>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</si>
  <si>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</si>
  <si>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</si>
  <si>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</si>
  <si>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</si>
  <si>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</si>
  <si>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</si>
  <si>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</si>
  <si>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</si>
  <si>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</si>
  <si>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</si>
  <si>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</si>
  <si>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</si>
  <si>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</si>
  <si>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</si>
  <si>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</si>
  <si>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</si>
  <si>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</si>
  <si>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</si>
  <si>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</si>
  <si>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</si>
  <si>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</si>
  <si>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</si>
  <si>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</si>
  <si>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</si>
  <si>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</si>
  <si>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</si>
  <si>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</si>
  <si>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</si>
  <si>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</si>
  <si>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</si>
  <si>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</si>
  <si>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</si>
  <si>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</si>
  <si>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</si>
  <si>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</si>
  <si>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</si>
  <si>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</si>
  <si>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</si>
  <si>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</si>
  <si>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</si>
  <si>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</si>
  <si>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</si>
  <si>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</si>
  <si>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</si>
  <si>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</si>
  <si>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</si>
  <si>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</si>
  <si>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</si>
  <si>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</si>
  <si>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</si>
  <si>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</si>
  <si>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</si>
  <si>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</si>
  <si>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</si>
  <si>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</si>
  <si>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</si>
  <si>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</si>
  <si>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</si>
  <si>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</si>
  <si>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</si>
  <si>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</si>
  <si>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</si>
  <si>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</si>
  <si>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</si>
  <si>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</si>
  <si>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</si>
  <si>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</si>
  <si>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</si>
  <si>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</si>
  <si>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</si>
  <si>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</si>
  <si>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</si>
  <si>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</si>
  <si>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</si>
  <si>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</si>
  <si>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</si>
  <si>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</si>
  <si>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</si>
  <si>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</si>
  <si>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</si>
  <si>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</si>
  <si>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</si>
  <si>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</si>
  <si>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</si>
  <si>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</si>
  <si>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</si>
  <si>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</si>
  <si>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</si>
  <si>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</si>
  <si>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</si>
  <si>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</si>
  <si>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</si>
  <si>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</si>
  <si>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</si>
  <si>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</si>
  <si>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</si>
  <si>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</si>
  <si>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</si>
  <si>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</si>
  <si>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</si>
  <si>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</si>
  <si>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</si>
  <si>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</si>
  <si>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</si>
  <si>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</si>
  <si>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</si>
  <si>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</si>
  <si>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</si>
  <si>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</si>
  <si>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</si>
  <si>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</si>
  <si>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</si>
  <si>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</si>
  <si>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</si>
  <si>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</si>
  <si>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</si>
  <si>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</si>
  <si>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</si>
  <si>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</si>
  <si>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</si>
  <si>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</si>
  <si>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</si>
  <si>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</si>
  <si>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</si>
  <si>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</si>
  <si>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</si>
  <si>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</si>
  <si>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</si>
  <si>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</si>
  <si>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</si>
  <si>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</si>
  <si>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</si>
  <si>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</si>
  <si>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</si>
  <si>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</si>
  <si>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</si>
  <si>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</si>
  <si>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</si>
  <si>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</si>
  <si>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</si>
  <si>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</si>
  <si>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</si>
  <si>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</si>
  <si>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</si>
  <si>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</si>
  <si>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</si>
  <si>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</si>
  <si>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</si>
  <si>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</si>
  <si>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</si>
  <si>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</si>
  <si>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</si>
  <si>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</si>
  <si>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</si>
  <si>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</si>
  <si>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</si>
  <si>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</si>
  <si>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</si>
  <si>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</si>
  <si>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</si>
  <si>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</si>
  <si>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</si>
  <si>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</si>
  <si>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</si>
  <si>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</si>
  <si>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</si>
  <si>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</si>
  <si>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</si>
  <si>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</si>
  <si>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</si>
  <si>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</si>
  <si>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</si>
  <si>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</si>
  <si>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</si>
  <si>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</si>
  <si>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</si>
  <si>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</si>
  <si>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</si>
  <si>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</si>
  <si>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</si>
  <si>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</si>
  <si>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</si>
  <si>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</si>
  <si>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</si>
  <si>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</si>
  <si>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</si>
  <si>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</si>
  <si>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</si>
  <si>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</si>
  <si>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</si>
  <si>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</si>
  <si>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</si>
  <si>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</si>
  <si>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</si>
  <si>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</si>
  <si>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</si>
  <si>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</si>
  <si>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</si>
  <si>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</si>
  <si>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</si>
  <si>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</si>
  <si>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</si>
  <si>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</si>
  <si>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</si>
  <si>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</si>
  <si>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</si>
  <si>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</si>
  <si>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</si>
  <si>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</si>
  <si>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</si>
  <si>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</si>
  <si>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</si>
  <si>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</si>
  <si>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</si>
  <si>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</si>
  <si>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</si>
  <si>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</si>
  <si>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</si>
  <si>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</si>
  <si>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</si>
  <si>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</si>
  <si>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</si>
  <si>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</si>
  <si>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</si>
  <si>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</si>
  <si>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</si>
  <si>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</si>
  <si>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</si>
  <si>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</si>
  <si>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</si>
  <si>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</si>
  <si>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</si>
  <si>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</si>
  <si>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</si>
  <si>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</si>
  <si>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</si>
  <si>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</si>
  <si>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</si>
  <si>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</si>
  <si>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</si>
  <si>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</si>
  <si>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</si>
  <si>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</si>
  <si>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</si>
  <si>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</si>
  <si>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</si>
  <si>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</si>
  <si>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</si>
  <si>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</si>
  <si>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</si>
  <si>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</si>
  <si>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</si>
  <si>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</si>
  <si>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</si>
  <si>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</si>
  <si>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</si>
  <si>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</si>
  <si>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</si>
  <si>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</si>
  <si>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</si>
  <si>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</si>
  <si>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</si>
  <si>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</si>
  <si>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</si>
  <si>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</si>
  <si>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</si>
  <si>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</si>
  <si>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</si>
  <si>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</si>
  <si>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</si>
  <si>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</si>
  <si>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</si>
  <si>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</si>
  <si>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</si>
  <si>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</si>
  <si>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</si>
  <si>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</si>
  <si>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</si>
  <si>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</si>
  <si>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</si>
  <si>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</si>
  <si>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</si>
  <si>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</si>
  <si>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</si>
  <si>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</si>
  <si>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</si>
  <si>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</si>
  <si>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</si>
  <si>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</si>
  <si>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</si>
  <si>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</si>
  <si>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</si>
  <si>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</si>
  <si>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</si>
  <si>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</si>
  <si>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</si>
  <si>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</si>
  <si>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</si>
  <si>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</si>
  <si>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</si>
  <si>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</si>
  <si>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</si>
  <si>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</si>
  <si>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</si>
  <si>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</si>
  <si>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</si>
  <si>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</si>
  <si>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</si>
  <si>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</si>
  <si>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</si>
  <si>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</si>
  <si>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</si>
  <si>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</si>
  <si>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</si>
  <si>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</si>
  <si>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</si>
  <si>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</si>
  <si>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</si>
  <si>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</si>
  <si>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</si>
  <si>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</si>
  <si>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</si>
  <si>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</si>
  <si>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</si>
  <si>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</si>
  <si>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</si>
  <si>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</si>
  <si>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</si>
  <si>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</si>
  <si>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</si>
  <si>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</si>
  <si>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</si>
  <si>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</si>
  <si>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</si>
  <si>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</si>
  <si>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</si>
  <si>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</si>
  <si>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</si>
  <si>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</si>
  <si>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</si>
  <si>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</si>
  <si>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</si>
  <si>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</si>
  <si>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</si>
  <si>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</si>
  <si>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</si>
  <si>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</si>
  <si>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</si>
  <si>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</si>
  <si>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</si>
  <si>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</si>
  <si>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</si>
  <si>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</si>
  <si>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</si>
  <si>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</si>
  <si>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</si>
  <si>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</si>
  <si>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</si>
  <si>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</si>
  <si>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</si>
  <si>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</si>
  <si>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</si>
  <si>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</si>
  <si>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</si>
  <si>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</si>
  <si>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</si>
  <si>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</si>
  <si>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</si>
  <si>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</si>
  <si>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</si>
  <si>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</si>
  <si>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</si>
  <si>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</si>
  <si>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</si>
  <si>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</si>
  <si>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</si>
  <si>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</si>
  <si>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</si>
  <si>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</si>
  <si>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</si>
  <si>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</si>
  <si>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</si>
  <si>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</si>
  <si>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</si>
  <si>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</si>
  <si>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</si>
  <si>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</si>
  <si>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</si>
  <si>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</si>
  <si>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</si>
  <si>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</si>
  <si>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</si>
  <si>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</si>
  <si>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</si>
  <si>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</si>
  <si>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</si>
  <si>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</si>
  <si>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</si>
  <si>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</si>
  <si>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</si>
  <si>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</si>
  <si>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</si>
  <si>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</si>
  <si>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</si>
  <si>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</si>
  <si>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</si>
  <si>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</si>
  <si>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</si>
  <si>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</si>
  <si>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</si>
  <si>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</si>
  <si>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</si>
  <si>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</si>
  <si>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</si>
  <si>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</si>
  <si>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</si>
  <si>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</si>
  <si>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</si>
  <si>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</si>
  <si>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</si>
  <si>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</si>
  <si>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</si>
  <si>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</si>
  <si>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</si>
  <si>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</si>
  <si>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</si>
  <si>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</si>
  <si>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</si>
  <si>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</si>
  <si>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</si>
  <si>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</si>
  <si>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</si>
  <si>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</si>
  <si>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</si>
  <si>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</si>
  <si>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</si>
  <si>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</si>
  <si>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</si>
  <si>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</si>
  <si>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</si>
  <si>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</si>
  <si>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</si>
  <si>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</si>
  <si>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</si>
  <si>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</si>
  <si>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</si>
  <si>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</si>
  <si>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</si>
  <si>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</si>
  <si>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</si>
  <si>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</si>
  <si>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</si>
  <si>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</si>
  <si>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</si>
  <si>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</si>
  <si>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</si>
  <si>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</si>
  <si>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</si>
  <si>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</si>
  <si>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</si>
  <si>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</si>
  <si>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</si>
  <si>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</si>
  <si>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</si>
  <si>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</si>
  <si>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</si>
  <si>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</si>
  <si>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</si>
  <si>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</si>
  <si>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</si>
  <si>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</si>
  <si>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</si>
  <si>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</si>
  <si>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</si>
  <si>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</si>
  <si>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</si>
  <si>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</si>
  <si>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</si>
  <si>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</si>
  <si>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</si>
  <si>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</si>
  <si>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</si>
  <si>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</si>
  <si>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</si>
  <si>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</si>
  <si>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</si>
  <si>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</si>
  <si>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</si>
  <si>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</si>
  <si>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</si>
  <si>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</si>
  <si>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</si>
  <si>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</si>
  <si>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</si>
  <si>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</si>
  <si>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</si>
  <si>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</si>
  <si>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</si>
  <si>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</si>
  <si>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</si>
  <si>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</si>
  <si>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</si>
  <si>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</si>
  <si>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</si>
  <si>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</si>
  <si>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</si>
  <si>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</si>
  <si>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</si>
  <si>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</si>
  <si>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</si>
  <si>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</si>
  <si>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</si>
  <si>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</si>
  <si>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</si>
  <si>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</si>
  <si>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</si>
  <si>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</si>
  <si>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</si>
  <si>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</si>
  <si>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</si>
  <si>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</si>
  <si>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</si>
  <si>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</si>
  <si>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</si>
  <si>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</si>
  <si>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</si>
  <si>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</si>
  <si>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</si>
  <si>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</si>
  <si>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</si>
  <si>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</si>
  <si>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</si>
  <si>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</si>
  <si>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</si>
  <si>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</si>
  <si>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</si>
  <si>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</si>
  <si>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</si>
  <si>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</si>
  <si>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</si>
  <si>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</si>
  <si>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</si>
  <si>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</si>
  <si>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</si>
  <si>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</si>
  <si>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</si>
  <si>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</si>
  <si>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</si>
  <si>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</si>
  <si>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</si>
  <si>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</si>
  <si>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</si>
  <si>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</si>
  <si>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</si>
  <si>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</si>
  <si>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</si>
  <si>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</si>
  <si>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</si>
  <si>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</si>
  <si>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</si>
  <si>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</si>
  <si>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</si>
  <si>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</si>
  <si>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</si>
  <si>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</si>
  <si>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</si>
  <si>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</si>
  <si>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</si>
  <si>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</si>
  <si>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</si>
  <si>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</si>
  <si>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</si>
  <si>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</si>
  <si>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</si>
  <si>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</si>
  <si>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</si>
  <si>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</si>
  <si>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</si>
  <si>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</si>
  <si>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</si>
  <si>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</si>
  <si>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</si>
  <si>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</si>
  <si>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</si>
  <si>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</si>
  <si>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</si>
  <si>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</si>
  <si>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</si>
  <si>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</si>
  <si>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</si>
  <si>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</si>
  <si>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</si>
  <si>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</si>
  <si>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</si>
  <si>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</si>
  <si>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</si>
  <si>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</si>
  <si>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</si>
  <si>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</si>
  <si>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</si>
  <si>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</si>
  <si>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</si>
  <si>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</si>
  <si>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</si>
  <si>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</si>
  <si>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</si>
  <si>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</si>
  <si>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</si>
  <si>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</si>
  <si>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</si>
  <si>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</si>
  <si>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</si>
  <si>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</si>
  <si>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</si>
  <si>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</si>
  <si>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</si>
  <si>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</si>
  <si>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</si>
  <si>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</si>
  <si>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</si>
  <si>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</si>
  <si>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</si>
  <si>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</si>
  <si>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</si>
  <si>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</si>
  <si>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</si>
  <si>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</si>
  <si>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</si>
  <si>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</si>
  <si>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</si>
  <si>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</si>
  <si>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</si>
  <si>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</si>
  <si>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</si>
  <si>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</si>
  <si>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</si>
  <si>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</si>
  <si>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</si>
  <si>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</si>
  <si>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</si>
  <si>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</si>
  <si>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</si>
  <si>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</si>
  <si>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</si>
  <si>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</si>
  <si>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</si>
  <si>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</si>
  <si>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</si>
  <si>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</si>
  <si>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</si>
  <si>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</si>
  <si>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</si>
  <si>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</si>
  <si>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</si>
  <si>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</si>
  <si>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</si>
  <si>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</si>
  <si>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</si>
  <si>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</si>
  <si>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</si>
  <si>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</si>
  <si>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</si>
  <si>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</si>
  <si>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</si>
  <si>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</si>
  <si>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</si>
  <si>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</si>
  <si>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</si>
  <si>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</si>
  <si>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</si>
  <si>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</si>
  <si>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</si>
  <si>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</si>
  <si>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</si>
  <si>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</si>
  <si>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</si>
  <si>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</si>
  <si>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</si>
  <si>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</si>
  <si>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</si>
  <si>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</si>
  <si>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</si>
  <si>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</si>
  <si>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</si>
  <si>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</si>
  <si>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</si>
  <si>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</si>
  <si>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</si>
  <si>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</si>
  <si>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</si>
  <si>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</si>
  <si>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</si>
  <si>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</si>
  <si>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</si>
  <si>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</si>
  <si>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</si>
  <si>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</si>
  <si>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</si>
  <si>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</si>
  <si>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</si>
  <si>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</si>
  <si>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</si>
  <si>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</si>
  <si>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</si>
  <si>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</si>
  <si>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</si>
  <si>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</si>
  <si>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</si>
  <si>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</si>
  <si>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</si>
  <si>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</si>
  <si>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</si>
  <si>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</si>
  <si>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</si>
  <si>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</si>
  <si>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</si>
  <si>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</si>
  <si>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</si>
  <si>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</si>
  <si>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</si>
  <si>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</si>
  <si>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</si>
  <si>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</si>
  <si>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</si>
  <si>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</si>
  <si>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</si>
  <si>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</si>
  <si>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</si>
  <si>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</si>
  <si>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</si>
  <si>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</si>
  <si>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</si>
  <si>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</si>
  <si>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</si>
  <si>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</si>
  <si>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</si>
  <si>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</si>
  <si>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</si>
  <si>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</si>
  <si>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</si>
  <si>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</si>
  <si>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</si>
  <si>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</si>
  <si>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</si>
  <si>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</si>
  <si>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</si>
  <si>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</si>
  <si>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</si>
  <si>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</si>
  <si>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</si>
  <si>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</si>
  <si>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</si>
  <si>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</si>
  <si>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</si>
  <si>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</si>
  <si>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</si>
  <si>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</si>
  <si>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</si>
  <si>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</si>
  <si>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</si>
  <si>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</si>
  <si>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</si>
  <si>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</si>
  <si>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</si>
  <si>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</si>
  <si>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</si>
  <si>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</si>
  <si>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</si>
  <si>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</si>
  <si>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</si>
  <si>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</si>
  <si>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</si>
  <si>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</si>
  <si>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</si>
  <si>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</si>
  <si>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</si>
  <si>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</si>
  <si>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</si>
  <si>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</si>
  <si>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</si>
  <si>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</si>
  <si>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</si>
  <si>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</si>
  <si>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</si>
  <si>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</si>
  <si>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</si>
  <si>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</si>
  <si>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</si>
  <si>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</si>
  <si>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</si>
  <si>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</si>
  <si>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</si>
  <si>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</si>
  <si>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</si>
  <si>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</si>
  <si>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</si>
  <si>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</si>
  <si>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</si>
  <si>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</si>
  <si>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</si>
  <si>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</si>
  <si>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</si>
  <si>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</si>
  <si>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</si>
  <si>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</si>
  <si>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</si>
  <si>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</si>
  <si>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</si>
  <si>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</si>
  <si>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</si>
  <si>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</si>
  <si>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</si>
  <si>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</si>
  <si>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</si>
  <si>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</si>
  <si>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</si>
  <si>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</si>
  <si>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</si>
  <si>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</si>
  <si>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</si>
  <si>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</si>
  <si>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</si>
  <si>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</si>
  <si>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</si>
  <si>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</si>
  <si>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</si>
  <si>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</si>
  <si>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</si>
  <si>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</si>
  <si>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</si>
  <si>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</si>
  <si>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</si>
  <si>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</si>
  <si>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</si>
  <si>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</si>
  <si>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</si>
  <si>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</si>
  <si>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</si>
  <si>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</si>
  <si>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</si>
  <si>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</si>
  <si>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</si>
  <si>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</si>
  <si>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</si>
  <si>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</si>
  <si>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</si>
  <si>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</si>
  <si>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</si>
  <si>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</si>
  <si>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</si>
  <si>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</si>
  <si>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</si>
  <si>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</si>
  <si>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</si>
  <si>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</si>
  <si>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</si>
  <si>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</si>
  <si>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</si>
  <si>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</si>
  <si>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</si>
  <si>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</si>
  <si>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</si>
  <si>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</si>
  <si>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</si>
  <si>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</si>
  <si>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</si>
  <si>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</si>
  <si>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</si>
  <si>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</si>
  <si>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</si>
  <si>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</si>
  <si>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</si>
  <si>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</si>
  <si>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</si>
  <si>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</si>
  <si>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</si>
  <si>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</si>
  <si>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</si>
  <si>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</si>
  <si>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</si>
  <si>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</si>
  <si>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</si>
  <si>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</si>
  <si>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</si>
  <si>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</si>
  <si>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</si>
  <si>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</si>
  <si>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</si>
  <si>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</si>
  <si>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</si>
  <si>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</si>
  <si>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</si>
  <si>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</si>
  <si>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</si>
  <si>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</si>
  <si>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</si>
  <si>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</si>
  <si>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</si>
  <si>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</si>
  <si>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</si>
  <si>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</si>
  <si>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</si>
  <si>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</si>
  <si>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</si>
  <si>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</si>
  <si>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</si>
  <si>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</si>
  <si>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</si>
  <si>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</si>
  <si>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</si>
  <si>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</si>
  <si>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</si>
  <si>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</si>
  <si>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</si>
  <si>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</si>
  <si>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</si>
  <si>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</si>
  <si>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</si>
  <si>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</si>
  <si>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</si>
  <si>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</si>
  <si>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</si>
  <si>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</si>
  <si>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</si>
  <si>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</si>
  <si>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</si>
  <si>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</si>
  <si>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</si>
  <si>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</si>
  <si>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</si>
  <si>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</si>
  <si>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</si>
  <si>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</si>
  <si>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</si>
  <si>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</si>
  <si>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</si>
  <si>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</si>
  <si>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</si>
  <si>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</si>
  <si>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</si>
  <si>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</si>
  <si>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</si>
  <si>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</si>
  <si>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</si>
  <si>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</si>
  <si>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</si>
  <si>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</si>
  <si>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</si>
  <si>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</si>
  <si>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</si>
  <si>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</si>
  <si>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</si>
  <si>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</si>
  <si>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</si>
  <si>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</si>
  <si>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</si>
  <si>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</si>
  <si>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</si>
  <si>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</si>
  <si>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</si>
  <si>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</si>
  <si>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</si>
  <si>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</si>
  <si>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</si>
  <si>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</si>
  <si>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</si>
  <si>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</si>
  <si>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</si>
  <si>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</si>
  <si>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</si>
  <si>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</si>
  <si>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</si>
  <si>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</si>
  <si>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</si>
  <si>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</si>
  <si>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</si>
  <si>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</si>
  <si>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</si>
  <si>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</si>
  <si>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</si>
  <si>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</si>
  <si>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</si>
  <si>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</si>
  <si>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</si>
  <si>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</si>
  <si>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</si>
  <si>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</si>
  <si>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</si>
  <si>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</si>
  <si>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</si>
  <si>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</si>
  <si>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</si>
  <si>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</si>
  <si>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</si>
  <si>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</si>
  <si>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</si>
  <si>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</si>
  <si>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</si>
  <si>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</si>
  <si>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</si>
  <si>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</si>
  <si>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</si>
  <si>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</si>
  <si>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</si>
  <si>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</si>
  <si>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</si>
  <si>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</si>
  <si>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</si>
  <si>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</si>
  <si>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</si>
  <si>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</si>
  <si>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</si>
  <si>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</si>
  <si>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</si>
  <si>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</si>
  <si>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</si>
  <si>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</si>
  <si>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</si>
  <si>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</si>
  <si>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</si>
  <si>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</si>
  <si>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</si>
  <si>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</si>
  <si>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</si>
  <si>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</si>
  <si>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</si>
  <si>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</si>
  <si>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</si>
  <si>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</si>
  <si>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</si>
  <si>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</si>
  <si>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</si>
  <si>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</si>
  <si>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</si>
  <si>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</si>
  <si>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</si>
  <si>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</si>
  <si>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</si>
  <si>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</si>
  <si>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</si>
  <si>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</si>
  <si>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</si>
  <si>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</si>
  <si>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</si>
  <si>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</si>
  <si>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</si>
  <si>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</si>
  <si>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</si>
  <si>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</si>
  <si>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</si>
  <si>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</si>
  <si>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</si>
  <si>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</si>
  <si>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</si>
  <si>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</si>
  <si>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</si>
  <si>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</si>
  <si>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</si>
  <si>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</si>
  <si>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</si>
  <si>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</si>
  <si>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</si>
  <si>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</si>
  <si>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</si>
  <si>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</si>
  <si>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</si>
  <si>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</si>
  <si>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</si>
  <si>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</si>
  <si>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</si>
  <si>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</si>
  <si>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</si>
  <si>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</si>
  <si>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</si>
  <si>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</si>
  <si>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</si>
  <si>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</si>
  <si>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</si>
  <si>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</si>
  <si>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</si>
  <si>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</si>
  <si>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</si>
  <si>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</si>
  <si>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</si>
  <si>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</si>
  <si>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</si>
  <si>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</si>
  <si>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</si>
  <si>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</si>
  <si>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</si>
  <si>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</si>
  <si>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</si>
  <si>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</si>
  <si>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</si>
  <si>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</si>
  <si>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</si>
  <si>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</si>
  <si>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</si>
  <si>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</si>
  <si>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</si>
  <si>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</si>
  <si>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</si>
  <si>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</si>
  <si>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</si>
  <si>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</si>
  <si>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</si>
  <si>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</si>
  <si>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</si>
  <si>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</si>
  <si>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</si>
  <si>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</si>
  <si>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</si>
  <si>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</si>
  <si>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</si>
  <si>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</si>
  <si>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</si>
  <si>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</si>
  <si>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</si>
  <si>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</si>
  <si>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</si>
  <si>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</si>
  <si>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</si>
  <si>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</si>
  <si>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</si>
  <si>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</si>
  <si>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</si>
  <si>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</si>
  <si>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</si>
  <si>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</si>
  <si>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</si>
  <si>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</si>
  <si>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</si>
  <si>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</si>
  <si>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</si>
  <si>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</si>
  <si>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</si>
  <si>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</si>
  <si>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</si>
  <si>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</si>
  <si>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</si>
  <si>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</si>
  <si>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</si>
  <si>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</si>
  <si>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</si>
  <si>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</si>
  <si>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</si>
  <si>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</si>
  <si>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</si>
  <si>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</si>
  <si>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</si>
  <si>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</si>
  <si>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</si>
  <si>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</si>
  <si>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</si>
  <si>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</si>
  <si>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</si>
  <si>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</si>
  <si>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</si>
  <si>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</si>
  <si>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</si>
  <si>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</si>
  <si>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</si>
  <si>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</si>
  <si>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</si>
  <si>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</si>
  <si>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</si>
  <si>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</si>
  <si>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</si>
  <si>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</si>
  <si>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</si>
  <si>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</si>
  <si>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</si>
  <si>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</si>
  <si>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</si>
  <si>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</si>
  <si>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</si>
  <si>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</si>
  <si>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</si>
  <si>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</si>
  <si>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</si>
  <si>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</si>
  <si>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</si>
  <si>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</si>
  <si>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</si>
  <si>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</si>
  <si>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</si>
  <si>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</si>
  <si>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</si>
  <si>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</si>
  <si>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</si>
  <si>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</si>
  <si>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</si>
  <si>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</si>
  <si>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</si>
  <si>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</si>
  <si>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</si>
  <si>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</si>
  <si>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</si>
  <si>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</si>
  <si>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</si>
  <si>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</si>
  <si>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</si>
  <si>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</si>
  <si>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</si>
  <si>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</si>
  <si>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</si>
  <si>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</si>
  <si>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</si>
  <si>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</si>
  <si>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</si>
  <si>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</si>
  <si>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</si>
  <si>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</si>
  <si>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</si>
  <si>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</si>
  <si>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</si>
  <si>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</si>
  <si>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</si>
  <si>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</si>
  <si>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</si>
  <si>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</si>
  <si>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</si>
  <si>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</si>
  <si>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</si>
  <si>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</si>
  <si>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</si>
  <si>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</si>
  <si>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</si>
  <si>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</si>
  <si>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</si>
  <si>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</si>
  <si>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</si>
  <si>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</si>
  <si>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</si>
  <si>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</si>
  <si>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</si>
  <si>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</si>
  <si>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</si>
  <si>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</si>
  <si>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</si>
  <si>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</si>
  <si>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</si>
  <si>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</si>
  <si>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</si>
  <si>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</si>
  <si>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</si>
  <si>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</si>
  <si>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</si>
  <si>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</si>
  <si>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</si>
  <si>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</si>
  <si>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</si>
  <si>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</si>
  <si>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</si>
  <si>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</si>
  <si>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</si>
  <si>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</si>
  <si>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</si>
  <si>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</si>
  <si>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</si>
  <si>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</si>
  <si>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</si>
  <si>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</si>
  <si>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</si>
  <si>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</si>
  <si>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</si>
  <si>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</si>
  <si>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</si>
  <si>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</si>
  <si>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</si>
  <si>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</si>
  <si>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</si>
  <si>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</si>
  <si>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</si>
  <si>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</si>
  <si>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</si>
  <si>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</si>
  <si>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</si>
  <si>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</si>
  <si>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</si>
  <si>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</si>
  <si>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</si>
  <si>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</si>
  <si>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</si>
  <si>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</si>
  <si>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</si>
  <si>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</si>
  <si>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</si>
  <si>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</si>
  <si>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</si>
  <si>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</si>
  <si>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</si>
  <si>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</si>
  <si>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</si>
  <si>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</si>
  <si>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</si>
  <si>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</si>
  <si>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</si>
  <si>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</si>
  <si>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</si>
  <si>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</si>
  <si>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</si>
  <si>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</si>
  <si>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</si>
  <si>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</si>
  <si>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</si>
  <si>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</si>
  <si>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</si>
  <si>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</si>
  <si>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</si>
  <si>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</si>
  <si>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</si>
  <si>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</si>
  <si>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</si>
  <si>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</si>
  <si>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</si>
  <si>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</si>
  <si>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</si>
  <si>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</si>
  <si>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</si>
  <si>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</si>
  <si>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</si>
  <si>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</si>
  <si>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</si>
  <si>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</si>
  <si>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</si>
  <si>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</si>
  <si>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</si>
  <si>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</si>
  <si>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</si>
  <si>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</si>
  <si>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</si>
  <si>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</si>
  <si>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</si>
  <si>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</si>
  <si>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</si>
  <si>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</si>
  <si>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</si>
  <si>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</si>
  <si>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</si>
  <si>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</si>
  <si>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</si>
  <si>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</si>
  <si>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</si>
  <si>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</si>
  <si>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</si>
  <si>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</si>
  <si>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</si>
  <si>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</si>
  <si>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</si>
  <si>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</si>
  <si>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</si>
  <si>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</si>
  <si>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</si>
  <si>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</si>
  <si>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</si>
  <si>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</si>
  <si>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</si>
  <si>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</si>
  <si>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</si>
  <si>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</si>
  <si>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</si>
  <si>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</si>
  <si>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</si>
  <si>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</si>
  <si>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</si>
  <si>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</si>
  <si>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</si>
  <si>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</si>
  <si>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</si>
  <si>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</si>
  <si>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</si>
  <si>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</si>
  <si>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</si>
  <si>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</si>
  <si>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</si>
  <si>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</si>
  <si>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</si>
  <si>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</si>
  <si>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</si>
  <si>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</si>
  <si>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</si>
  <si>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</si>
  <si>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</si>
  <si>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</si>
  <si>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</si>
  <si>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</si>
  <si>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</si>
  <si>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</si>
  <si>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</si>
  <si>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</si>
  <si>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</si>
  <si>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</si>
  <si>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</si>
  <si>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</si>
  <si>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</si>
  <si>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</si>
  <si>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</si>
  <si>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</si>
  <si>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</si>
  <si>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</si>
  <si>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</si>
  <si>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</si>
  <si>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</si>
  <si>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</si>
  <si>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</si>
  <si>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</si>
  <si>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</si>
  <si>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</si>
  <si>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</si>
  <si>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</si>
  <si>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</si>
  <si>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</si>
  <si>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</si>
  <si>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</si>
  <si>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</si>
  <si>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</si>
  <si>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</si>
  <si>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</si>
  <si>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</si>
  <si>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</si>
  <si>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</si>
  <si>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</si>
  <si>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</si>
  <si>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</si>
  <si>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</si>
  <si>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</si>
  <si>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</si>
  <si>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</si>
  <si>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</si>
  <si>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</si>
  <si>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</si>
  <si>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</si>
  <si>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</si>
  <si>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</si>
  <si>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</si>
  <si>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</si>
  <si>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</si>
  <si>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</si>
  <si>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</si>
  <si>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</si>
  <si>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</si>
  <si>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</si>
  <si>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</si>
  <si>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</si>
  <si>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</si>
  <si>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</si>
  <si>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</si>
  <si>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</si>
  <si>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</si>
  <si>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</si>
  <si>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</si>
  <si>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</si>
  <si>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</si>
  <si>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</si>
  <si>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</si>
  <si>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</si>
  <si>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</si>
  <si>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</si>
  <si>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</si>
  <si>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</si>
  <si>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</si>
  <si>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</si>
  <si>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</si>
  <si>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</si>
  <si>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</si>
  <si>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</si>
  <si>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</si>
  <si>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</si>
  <si>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</si>
  <si>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</si>
  <si>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</si>
  <si>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</si>
  <si>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</si>
  <si>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</si>
  <si>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</si>
  <si>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</si>
  <si>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</si>
  <si>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</si>
  <si>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</si>
  <si>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</si>
  <si>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</si>
  <si>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</si>
  <si>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</si>
  <si>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</si>
  <si>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</si>
  <si>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</si>
  <si>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</si>
  <si>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</si>
  <si>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</si>
  <si>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</si>
  <si>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</si>
  <si>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</si>
  <si>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</si>
  <si>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</si>
  <si>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</si>
  <si>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</si>
  <si>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</si>
  <si>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</si>
  <si>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</si>
  <si>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</si>
  <si>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</si>
  <si>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</si>
  <si>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</si>
  <si>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</si>
  <si>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</si>
  <si>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</si>
  <si>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</si>
  <si>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</si>
  <si>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</si>
  <si>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</si>
  <si>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</si>
  <si>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</si>
  <si>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</si>
  <si>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</si>
  <si>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</si>
  <si>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</si>
  <si>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</si>
  <si>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</si>
  <si>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</si>
  <si>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</si>
  <si>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</si>
  <si>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</si>
  <si>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</si>
  <si>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</si>
  <si>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</si>
  <si>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</si>
  <si>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</si>
  <si>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</si>
  <si>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</si>
  <si>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</si>
  <si>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</si>
  <si>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</si>
  <si>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</si>
  <si>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</si>
  <si>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</si>
  <si>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</si>
  <si>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</si>
  <si>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</si>
  <si>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</si>
  <si>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</si>
  <si>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</si>
  <si>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</si>
  <si>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</si>
  <si>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</si>
  <si>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</si>
  <si>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</si>
  <si>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</si>
  <si>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</si>
  <si>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</si>
  <si>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</si>
  <si>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</si>
  <si>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</si>
  <si>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</si>
  <si>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</si>
  <si>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</si>
  <si>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</si>
  <si>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</si>
  <si>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</si>
  <si>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</si>
  <si>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</si>
  <si>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</si>
  <si>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</si>
  <si>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</si>
  <si>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</si>
  <si>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</si>
  <si>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</si>
  <si>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</si>
  <si>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</si>
  <si>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</si>
  <si>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</si>
  <si>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</si>
  <si>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</si>
  <si>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</si>
  <si>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</si>
  <si>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</si>
  <si>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</si>
  <si>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</si>
  <si>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</si>
  <si>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</si>
  <si>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</si>
  <si>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</si>
  <si>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</si>
  <si>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</si>
  <si>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</si>
  <si>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</si>
  <si>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</si>
  <si>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</si>
  <si>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</si>
  <si>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</si>
  <si>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</si>
  <si>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</si>
  <si>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</si>
  <si>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</si>
  <si>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</si>
  <si>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</si>
  <si>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</si>
  <si>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</si>
  <si>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</si>
  <si>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</si>
  <si>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</si>
  <si>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</si>
  <si>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</si>
  <si>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</si>
  <si>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</si>
  <si>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</si>
  <si>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</si>
  <si>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</si>
  <si>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</si>
  <si>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</si>
  <si>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</si>
  <si>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</si>
  <si>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</si>
  <si>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</si>
  <si>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</si>
  <si>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</si>
  <si>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</si>
  <si>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</si>
  <si>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</si>
  <si>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</si>
  <si>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</si>
  <si>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</si>
  <si>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</si>
  <si>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</si>
  <si>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</si>
  <si>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</si>
  <si>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</si>
  <si>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</si>
  <si>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</si>
  <si>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</si>
  <si>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</si>
  <si>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</si>
  <si>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</si>
  <si>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</si>
  <si>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</si>
  <si>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</si>
  <si>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</si>
  <si>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</si>
  <si>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</si>
  <si>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</si>
  <si>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</si>
  <si>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</si>
  <si>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</si>
  <si>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</si>
  <si>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</si>
  <si>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</si>
  <si>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</si>
  <si>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</si>
  <si>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</si>
  <si>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</si>
  <si>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</si>
  <si>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</si>
  <si>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</si>
  <si>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</si>
  <si>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</si>
  <si>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</si>
  <si>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</si>
  <si>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</si>
  <si>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</si>
  <si>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</si>
  <si>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</si>
  <si>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</si>
  <si>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</si>
  <si>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</si>
  <si>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</si>
  <si>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</si>
  <si>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</si>
  <si>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</si>
  <si>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</si>
  <si>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</si>
  <si>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</si>
  <si>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</si>
  <si>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</si>
  <si>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</si>
  <si>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</si>
  <si>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</si>
  <si>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</si>
  <si>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</si>
  <si>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</si>
  <si>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</si>
  <si>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</si>
  <si>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</si>
  <si>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</si>
  <si>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</si>
  <si>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</si>
  <si>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</si>
  <si>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</si>
  <si>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</si>
  <si>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</si>
  <si>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</si>
  <si>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</si>
  <si>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</si>
  <si>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</si>
  <si>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</si>
  <si>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</si>
  <si>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</si>
  <si>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</si>
  <si>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</si>
  <si>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</si>
  <si>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</si>
  <si>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</si>
  <si>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</si>
  <si>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</si>
  <si>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</si>
  <si>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</si>
  <si>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</si>
  <si>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</si>
  <si>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</si>
  <si>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</si>
  <si>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</si>
  <si>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</si>
  <si>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</si>
  <si>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</si>
  <si>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</si>
  <si>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</si>
  <si>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</si>
  <si>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</si>
  <si>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</si>
  <si>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</si>
  <si>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</si>
  <si>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</si>
  <si>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</si>
  <si>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</si>
  <si>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</si>
  <si>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</si>
  <si>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</si>
  <si>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</si>
  <si>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</si>
  <si>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</si>
  <si>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</si>
  <si>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</si>
  <si>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</si>
  <si>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</si>
  <si>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</si>
  <si>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</si>
  <si>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</si>
  <si>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</si>
  <si>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</si>
  <si>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</si>
  <si>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</si>
  <si>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</si>
  <si>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</si>
  <si>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</si>
  <si>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</si>
  <si>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</si>
  <si>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</si>
  <si>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</si>
  <si>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</si>
  <si>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</si>
  <si>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</si>
  <si>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</si>
  <si>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</si>
  <si>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</si>
  <si>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</si>
  <si>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</si>
  <si>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</si>
  <si>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</si>
  <si>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</si>
  <si>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</si>
  <si>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</si>
  <si>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</si>
  <si>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</si>
  <si>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</si>
  <si>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</si>
  <si>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</si>
  <si>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</si>
  <si>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</si>
  <si>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</si>
  <si>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</si>
  <si>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</si>
  <si>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</si>
  <si>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</si>
  <si>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</si>
  <si>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</si>
  <si>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</si>
  <si>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</si>
  <si>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</si>
  <si>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</si>
  <si>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</si>
  <si>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</si>
  <si>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</si>
  <si>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</si>
  <si>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</si>
  <si>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</si>
  <si>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</si>
  <si>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</si>
  <si>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</si>
  <si>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</si>
  <si>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</si>
  <si>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</si>
  <si>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</si>
  <si>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</si>
  <si>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</si>
  <si>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</si>
  <si>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</si>
  <si>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</si>
  <si>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</si>
  <si>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</si>
  <si>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</si>
  <si>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</si>
  <si>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</si>
  <si>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</si>
  <si>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</si>
  <si>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</si>
  <si>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</si>
  <si>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</si>
  <si>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</si>
  <si>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</si>
  <si>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</si>
  <si>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</si>
  <si>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</si>
  <si>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</si>
  <si>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</si>
  <si>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</si>
  <si>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</si>
  <si>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</si>
  <si>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</si>
  <si>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</si>
  <si>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</si>
  <si>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</si>
  <si>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</si>
  <si>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</si>
  <si>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</si>
  <si>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</si>
  <si>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</si>
  <si>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</si>
  <si>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</si>
  <si>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</si>
  <si>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</si>
  <si>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</si>
  <si>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</si>
  <si>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</si>
  <si>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</si>
  <si>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</si>
  <si>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</si>
  <si>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</si>
  <si>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</si>
  <si>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</si>
  <si>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</si>
  <si>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</si>
  <si>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</si>
  <si>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</si>
  <si>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</si>
  <si>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</si>
  <si>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</si>
  <si>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</si>
  <si>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</si>
  <si>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</si>
  <si>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</si>
  <si>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</si>
  <si>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</si>
  <si>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</si>
  <si>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</si>
  <si>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</si>
  <si>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</si>
  <si>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</si>
  <si>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</si>
  <si>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</si>
  <si>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</si>
  <si>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</si>
  <si>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</si>
  <si>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</si>
  <si>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</si>
  <si>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</si>
  <si>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</si>
  <si>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</si>
  <si>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</si>
  <si>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</si>
  <si>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</si>
  <si>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</si>
  <si>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</si>
  <si>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</si>
  <si>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</si>
  <si>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</si>
  <si>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</si>
  <si>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</si>
  <si>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</si>
  <si>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</si>
  <si>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</si>
  <si>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</si>
  <si>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</si>
  <si>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</si>
  <si>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</si>
  <si>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</si>
  <si>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</si>
  <si>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</si>
  <si>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</si>
  <si>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</si>
  <si>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</si>
  <si>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</si>
  <si>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</si>
  <si>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</si>
  <si>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</si>
  <si>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</si>
  <si>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</si>
  <si>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</si>
  <si>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</si>
  <si>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</si>
  <si>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</si>
  <si>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</si>
  <si>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</si>
  <si>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</si>
  <si>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</si>
  <si>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</si>
  <si>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</si>
  <si>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</si>
  <si>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</si>
  <si>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</si>
  <si>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</si>
  <si>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</si>
  <si>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</si>
  <si>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</si>
  <si>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</si>
  <si>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</si>
  <si>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</si>
  <si>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</si>
  <si>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</si>
  <si>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</si>
  <si>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</si>
  <si>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</si>
  <si>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</si>
  <si>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</si>
  <si>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</si>
  <si>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</si>
  <si>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</si>
  <si>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</si>
  <si>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</si>
  <si>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</si>
  <si>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</si>
  <si>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</si>
  <si>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</si>
  <si>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</si>
  <si>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</si>
  <si>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</si>
  <si>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</si>
  <si>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</si>
  <si>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</si>
  <si>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</si>
  <si>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</si>
  <si>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</si>
  <si>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</si>
  <si>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</si>
  <si>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</si>
  <si>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</si>
  <si>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</si>
  <si>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</si>
  <si>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</si>
  <si>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</si>
  <si>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</si>
  <si>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</si>
  <si>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</si>
  <si>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</si>
  <si>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</si>
  <si>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</si>
  <si>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</si>
  <si>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</si>
  <si>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</si>
  <si>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</si>
  <si>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</si>
  <si>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</si>
  <si>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</si>
  <si>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</si>
  <si>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</si>
  <si>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</si>
  <si>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</si>
  <si>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</si>
  <si>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</si>
  <si>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</si>
  <si>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</si>
  <si>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</si>
  <si>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</si>
  <si>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</si>
  <si>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</si>
  <si>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</si>
  <si>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</si>
  <si>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</si>
  <si>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</si>
  <si>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</si>
  <si>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</si>
  <si>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</si>
  <si>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</si>
  <si>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</si>
  <si>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</si>
  <si>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</si>
  <si>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</si>
  <si>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</si>
  <si>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</si>
  <si>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</si>
  <si>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</si>
  <si>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</si>
  <si>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</si>
  <si>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</si>
  <si>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</si>
  <si>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</si>
  <si>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</si>
  <si>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</si>
  <si>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</si>
  <si>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</si>
  <si>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</si>
  <si>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</si>
  <si>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</si>
  <si>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</si>
  <si>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</si>
  <si>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</si>
  <si>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</si>
  <si>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</si>
  <si>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</si>
  <si>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</si>
  <si>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</si>
  <si>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</si>
  <si>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</si>
  <si>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</si>
  <si>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</si>
  <si>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</si>
  <si>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</si>
  <si>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</si>
  <si>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</si>
  <si>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</si>
  <si>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</si>
  <si>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</si>
  <si>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</si>
  <si>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</si>
  <si>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</si>
  <si>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</si>
  <si>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</si>
  <si>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</si>
  <si>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</si>
  <si>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</si>
  <si>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</si>
  <si>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</si>
  <si>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</si>
  <si>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</si>
  <si>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</si>
  <si>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</si>
  <si>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</si>
  <si>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</si>
  <si>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</si>
  <si>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</si>
  <si>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</si>
  <si>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</si>
  <si>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</si>
  <si>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</si>
  <si>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</si>
  <si>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</si>
  <si>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</si>
  <si>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</si>
  <si>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</si>
  <si>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</si>
  <si>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</si>
  <si>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</si>
  <si>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</si>
  <si>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</si>
  <si>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</si>
  <si>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</si>
  <si>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</si>
  <si>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</si>
  <si>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</si>
  <si>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</si>
  <si>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</si>
  <si>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</si>
  <si>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</si>
  <si>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</si>
  <si>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</si>
  <si>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</si>
  <si>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</si>
  <si>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</si>
  <si>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</si>
  <si>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</si>
  <si>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</si>
  <si>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</si>
  <si>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</si>
  <si>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</si>
  <si>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</si>
  <si>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</si>
  <si>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</si>
  <si>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</si>
  <si>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</si>
  <si>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</si>
  <si>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</si>
  <si>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</si>
  <si>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</si>
  <si>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</si>
  <si>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</si>
  <si>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</si>
  <si>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</si>
  <si>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</si>
  <si>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</si>
  <si>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</si>
  <si>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</si>
  <si>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</si>
  <si>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</si>
  <si>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</si>
  <si>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</si>
  <si>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</si>
  <si>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</si>
  <si>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</si>
  <si>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</si>
  <si>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</si>
  <si>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</si>
  <si>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</si>
  <si>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</si>
  <si>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</si>
  <si>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</si>
  <si>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</si>
  <si>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</si>
  <si>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</si>
  <si>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</si>
  <si>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</si>
  <si>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</si>
  <si>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</si>
  <si>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</si>
  <si>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</si>
  <si>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</si>
  <si>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</si>
  <si>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</si>
  <si>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</si>
  <si>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</si>
  <si>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</si>
  <si>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</si>
  <si>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</si>
  <si>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</si>
  <si>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</si>
  <si>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</si>
  <si>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</si>
  <si>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</si>
  <si>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</si>
  <si>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</si>
  <si>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</si>
  <si>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</si>
  <si>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</si>
  <si>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</si>
  <si>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</si>
  <si>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</si>
  <si>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</si>
  <si>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</si>
  <si>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</si>
  <si>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</si>
  <si>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</si>
  <si>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</si>
  <si>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</si>
  <si>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</si>
  <si>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</si>
  <si>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</si>
  <si>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</si>
  <si>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</si>
  <si>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</si>
  <si>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</si>
  <si>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</si>
  <si>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</si>
  <si>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</si>
  <si>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</si>
  <si>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</si>
  <si>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</si>
  <si>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</si>
  <si>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</si>
  <si>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</si>
  <si>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</si>
  <si>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</si>
  <si>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</si>
  <si>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</si>
  <si>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</si>
  <si>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</si>
  <si>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</si>
  <si>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</si>
  <si>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</si>
  <si>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</si>
  <si>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</si>
  <si>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</si>
  <si>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</si>
  <si>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</si>
  <si>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</si>
  <si>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</si>
  <si>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</si>
  <si>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</si>
  <si>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</si>
  <si>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</si>
  <si>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</si>
  <si>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</si>
  <si>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</si>
  <si>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</si>
  <si>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</si>
  <si>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</si>
  <si>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</si>
  <si>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</si>
  <si>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</si>
  <si>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</si>
  <si>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</si>
  <si>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</si>
  <si>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</si>
  <si>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</si>
  <si>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</si>
  <si>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</si>
  <si>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</si>
  <si>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</si>
  <si>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</si>
  <si>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</si>
  <si>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</si>
  <si>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</si>
  <si>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</si>
  <si>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</si>
  <si>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</si>
  <si>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</si>
  <si>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</si>
  <si>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</si>
  <si>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</si>
  <si>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</si>
  <si>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</si>
  <si>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</si>
  <si>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</si>
  <si>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</si>
  <si>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</si>
  <si>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</si>
  <si>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</si>
  <si>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</si>
  <si>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</si>
  <si>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</si>
  <si>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</si>
  <si>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</si>
  <si>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</si>
  <si>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</si>
  <si>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</si>
  <si>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</si>
  <si>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</si>
  <si>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</si>
  <si>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</si>
  <si>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</si>
  <si>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</si>
  <si>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</si>
  <si>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</si>
  <si>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</si>
  <si>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</si>
  <si>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</si>
  <si>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</si>
  <si>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</si>
  <si>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</si>
  <si>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</si>
  <si>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</si>
  <si>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</si>
  <si>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</si>
  <si>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</si>
  <si>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</si>
  <si>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</si>
  <si>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</si>
  <si>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</si>
  <si>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</si>
  <si>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</si>
  <si>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</si>
  <si>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</si>
  <si>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</si>
  <si>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</si>
  <si>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</si>
  <si>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</si>
  <si>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</si>
  <si>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</si>
  <si>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</si>
  <si>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</si>
  <si>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</si>
  <si>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</si>
  <si>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</si>
  <si>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</si>
  <si>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</si>
  <si>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</si>
  <si>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</si>
  <si>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</si>
  <si>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</si>
  <si>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</si>
  <si>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</si>
  <si>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</si>
  <si>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</si>
  <si>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</si>
  <si>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</si>
  <si>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</si>
  <si>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</si>
  <si>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</si>
  <si>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</si>
  <si>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</si>
  <si>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</si>
  <si>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</si>
  <si>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</si>
  <si>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</si>
  <si>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</si>
  <si>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</si>
  <si>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</si>
  <si>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</si>
  <si>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</si>
  <si>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</si>
  <si>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</si>
  <si>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</si>
  <si>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</si>
  <si>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</si>
  <si>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</si>
  <si>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</si>
  <si>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</si>
  <si>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</si>
  <si>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</si>
  <si>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</si>
  <si>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</si>
  <si>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</si>
  <si>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</si>
  <si>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</si>
  <si>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</si>
  <si>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</si>
  <si>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</si>
  <si>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</si>
  <si>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</si>
  <si>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</si>
  <si>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</si>
  <si>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</si>
  <si>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</si>
  <si>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</si>
  <si>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</si>
  <si>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</si>
  <si>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</si>
  <si>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</si>
  <si>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</si>
  <si>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</si>
  <si>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</si>
  <si>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</si>
  <si>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</si>
  <si>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</si>
  <si>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</si>
  <si>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</si>
  <si>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</si>
  <si>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</si>
  <si>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</si>
  <si>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</si>
  <si>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</si>
  <si>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</si>
  <si>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</si>
  <si>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</si>
  <si>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</si>
  <si>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</si>
  <si>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</si>
  <si>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</si>
  <si>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</si>
  <si>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</si>
  <si>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</si>
  <si>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</si>
  <si>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</si>
  <si>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</si>
  <si>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</si>
  <si>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</si>
  <si>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</si>
  <si>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</si>
  <si>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</si>
  <si>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</si>
  <si>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</si>
  <si>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</si>
  <si>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</si>
  <si>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</si>
  <si>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</si>
  <si>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</si>
  <si>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</si>
  <si>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</si>
  <si>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</si>
  <si>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</si>
  <si>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</si>
  <si>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</si>
  <si>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</si>
  <si>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</si>
  <si>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</si>
  <si>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</si>
  <si>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</si>
  <si>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</si>
  <si>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</si>
  <si>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</si>
  <si>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</si>
  <si>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</si>
  <si>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</si>
  <si>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</si>
  <si>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</si>
  <si>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</si>
  <si>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</si>
  <si>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</si>
  <si>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</si>
  <si>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</si>
  <si>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</si>
  <si>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</si>
  <si>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</si>
  <si>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</si>
  <si>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</si>
  <si>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</si>
  <si>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</si>
  <si>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</si>
  <si>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</si>
  <si>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</si>
  <si>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</si>
  <si>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</si>
  <si>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</si>
  <si>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</si>
  <si>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</si>
  <si>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</si>
  <si>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</si>
  <si>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</si>
  <si>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</si>
  <si>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</si>
  <si>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</si>
  <si>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</si>
  <si>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</si>
  <si>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</si>
  <si>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</si>
  <si>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</si>
  <si>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</si>
  <si>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</si>
  <si>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</si>
  <si>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</si>
  <si>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</si>
  <si>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</si>
  <si>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</si>
  <si>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</si>
  <si>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</si>
  <si>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</si>
  <si>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</si>
  <si>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</si>
  <si>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</si>
  <si>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</si>
  <si>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</si>
  <si>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</si>
  <si>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</si>
  <si>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</si>
  <si>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</si>
  <si>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</si>
  <si>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</si>
  <si>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</si>
  <si>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</si>
  <si>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</si>
  <si>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</si>
  <si>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</si>
  <si>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</si>
  <si>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</si>
  <si>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</si>
  <si>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</si>
  <si>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</si>
  <si>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</si>
  <si>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</si>
  <si>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</si>
  <si>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</si>
  <si>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</si>
  <si>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</si>
  <si>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</si>
  <si>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</si>
  <si>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</si>
  <si>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</si>
  <si>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</si>
  <si>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</si>
  <si>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</si>
  <si>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</si>
  <si>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</si>
  <si>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</si>
  <si>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</si>
  <si>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</si>
  <si>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</si>
  <si>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</si>
  <si>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</si>
  <si>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</si>
  <si>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</si>
  <si>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</si>
  <si>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</si>
  <si>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</si>
  <si>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</si>
  <si>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</si>
  <si>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</si>
  <si>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</si>
  <si>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</si>
  <si>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</si>
  <si>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</si>
  <si>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</si>
  <si>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</si>
  <si>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</si>
  <si>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</si>
  <si>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</si>
  <si>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</si>
  <si>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</si>
  <si>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</si>
  <si>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</si>
  <si>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</si>
  <si>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</si>
  <si>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</si>
  <si>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</si>
  <si>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</si>
  <si>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</si>
  <si>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</si>
  <si>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</si>
  <si>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</si>
  <si>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</si>
  <si>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</si>
  <si>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</si>
  <si>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</si>
  <si>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</si>
  <si>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</si>
  <si>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</si>
  <si>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</si>
  <si>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</si>
  <si>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</si>
  <si>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</si>
  <si>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</si>
  <si>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</si>
  <si>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</si>
  <si>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</si>
  <si>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</si>
  <si>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</si>
  <si>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</si>
  <si>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</si>
  <si>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</si>
  <si>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</si>
  <si>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</si>
  <si>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</si>
  <si>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</si>
  <si>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</si>
  <si>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</si>
  <si>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</si>
  <si>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</si>
  <si>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</si>
  <si>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</si>
  <si>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</si>
  <si>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</si>
  <si>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</si>
  <si>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</si>
  <si>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</si>
  <si>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</si>
  <si>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</si>
  <si>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</si>
  <si>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</si>
  <si>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</si>
  <si>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</si>
  <si>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</si>
  <si>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</si>
  <si>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</si>
  <si>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</si>
  <si>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</si>
  <si>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</si>
  <si>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</si>
  <si>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</si>
  <si>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</si>
  <si>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</si>
  <si>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</si>
  <si>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</si>
  <si>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</si>
  <si>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</si>
  <si>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</si>
  <si>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</si>
  <si>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</si>
  <si>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</si>
  <si>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</si>
  <si>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</si>
  <si>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</si>
  <si>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</si>
  <si>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</si>
  <si>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</si>
  <si>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</si>
  <si>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</si>
  <si>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</si>
  <si>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</si>
  <si>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</si>
  <si>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</si>
  <si>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</si>
  <si>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</si>
  <si>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</si>
  <si>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</si>
  <si>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</si>
  <si>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</si>
  <si>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</si>
  <si>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</si>
  <si>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</si>
  <si>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</si>
  <si>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</si>
  <si>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</si>
  <si>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</si>
  <si>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</si>
  <si>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</si>
  <si>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</si>
  <si>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</si>
  <si>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</si>
  <si>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</si>
  <si>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</si>
  <si>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</si>
  <si>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</si>
  <si>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</si>
  <si>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</si>
  <si>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</si>
  <si>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</si>
  <si>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</si>
  <si>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</si>
  <si>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</si>
  <si>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</si>
  <si>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</si>
  <si>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</si>
  <si>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</si>
  <si>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</si>
  <si>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</si>
  <si>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</si>
  <si>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</si>
  <si>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</si>
  <si>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</si>
  <si>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</si>
  <si>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</si>
  <si>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</si>
  <si>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</si>
  <si>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</si>
  <si>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</si>
  <si>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</si>
  <si>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</si>
  <si>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</si>
  <si>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</si>
  <si>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</si>
  <si>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</si>
  <si>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</si>
  <si>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</si>
  <si>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</si>
  <si>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</si>
  <si>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</si>
  <si>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</si>
  <si>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</si>
  <si>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</si>
  <si>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</si>
  <si>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</si>
  <si>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</si>
  <si>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</si>
  <si>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</si>
  <si>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</si>
  <si>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</si>
  <si>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</si>
  <si>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</si>
  <si>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</si>
  <si>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</si>
  <si>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</si>
  <si>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</si>
  <si>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</si>
  <si>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</si>
  <si>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</si>
  <si>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</si>
  <si>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</si>
  <si>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</si>
  <si>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</si>
  <si>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</si>
  <si>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</si>
  <si>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</si>
  <si>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</si>
  <si>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</si>
  <si>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</si>
  <si>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</si>
  <si>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</si>
  <si>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</si>
  <si>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</si>
  <si>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</si>
  <si>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</si>
  <si>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</si>
  <si>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</si>
  <si>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</si>
  <si>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</si>
  <si>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</si>
  <si>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</si>
  <si>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</si>
  <si>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</si>
  <si>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</si>
  <si>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</si>
  <si>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</si>
  <si>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</si>
  <si>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</si>
  <si>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</si>
  <si>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</si>
  <si>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</si>
  <si>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</si>
  <si>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</si>
  <si>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</si>
  <si>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</si>
  <si>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</si>
  <si>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</si>
  <si>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</si>
  <si>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</si>
  <si>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</si>
  <si>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</si>
  <si>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</si>
  <si>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</si>
  <si>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</si>
  <si>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</si>
  <si>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</si>
  <si>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</si>
  <si>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</si>
  <si>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</si>
  <si>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</si>
  <si>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</si>
  <si>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</si>
  <si>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</si>
  <si>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</si>
  <si>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</si>
  <si>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</si>
  <si>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</si>
  <si>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</si>
  <si>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</si>
  <si>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</si>
  <si>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</si>
  <si>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</si>
  <si>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</si>
  <si>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</si>
  <si>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</si>
  <si>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</si>
  <si>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</si>
  <si>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</si>
  <si>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</si>
  <si>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</si>
  <si>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</si>
  <si>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</si>
  <si>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</si>
  <si>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</si>
  <si>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</si>
  <si>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</si>
  <si>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</si>
  <si>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</si>
  <si>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</si>
  <si>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</si>
  <si>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</si>
  <si>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</si>
  <si>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</si>
  <si>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</si>
  <si>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</si>
  <si>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</si>
  <si>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</si>
  <si>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</si>
  <si>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</si>
  <si>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</si>
  <si>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</si>
  <si>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</si>
  <si>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</si>
  <si>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</si>
  <si>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</si>
  <si>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</si>
  <si>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</si>
  <si>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</si>
  <si>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</si>
  <si>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</si>
  <si>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</si>
  <si>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</si>
  <si>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</si>
  <si>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</si>
  <si>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</si>
  <si>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</si>
  <si>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</si>
  <si>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</si>
  <si>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</si>
  <si>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</si>
  <si>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</si>
  <si>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</si>
  <si>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</si>
  <si>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</si>
  <si>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</si>
  <si>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</si>
  <si>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</si>
  <si>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</si>
  <si>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</si>
  <si>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</si>
  <si>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</si>
  <si>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</si>
  <si>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</si>
  <si>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</si>
  <si>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</si>
  <si>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</si>
  <si>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</si>
  <si>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</si>
  <si>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</si>
  <si>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</si>
  <si>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</si>
  <si>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</si>
  <si>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</si>
  <si>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</si>
  <si>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</si>
  <si>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</si>
  <si>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</si>
  <si>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</si>
  <si>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</si>
  <si>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</si>
  <si>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</si>
  <si>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</si>
  <si>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</si>
  <si>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</si>
  <si>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</si>
  <si>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</si>
  <si>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</si>
  <si>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</si>
  <si>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</si>
  <si>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</si>
  <si>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</si>
  <si>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</si>
  <si>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</si>
  <si>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</si>
  <si>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</si>
  <si>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</si>
  <si>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</si>
  <si>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</si>
  <si>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</si>
  <si>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</si>
  <si>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</si>
  <si>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</si>
  <si>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</si>
  <si>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</si>
  <si>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</si>
  <si>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</si>
  <si>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</si>
  <si>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</si>
  <si>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</si>
  <si>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</si>
  <si>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</si>
  <si>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</si>
  <si>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</si>
  <si>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</si>
  <si>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</si>
  <si>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</si>
  <si>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</si>
  <si>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</si>
  <si>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</si>
  <si>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</si>
  <si>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</si>
  <si>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</si>
  <si>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</si>
  <si>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</si>
  <si>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</si>
  <si>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</si>
  <si>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</si>
  <si>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</si>
  <si>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</si>
  <si>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</si>
  <si>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</si>
  <si>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</si>
  <si>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</si>
  <si>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</si>
  <si>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</si>
  <si>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</si>
  <si>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</si>
  <si>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</si>
  <si>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</si>
  <si>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</si>
  <si>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</si>
  <si>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</si>
  <si>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</si>
  <si>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</si>
  <si>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</si>
  <si>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</si>
  <si>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</si>
  <si>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</si>
  <si>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</si>
  <si>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</si>
  <si>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</si>
  <si>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</si>
  <si>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</si>
  <si>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</si>
  <si>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</si>
  <si>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</si>
  <si>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</si>
  <si>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</si>
  <si>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</si>
  <si>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</si>
  <si>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</si>
  <si>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</si>
  <si>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</si>
  <si>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</si>
  <si>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</si>
  <si>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</si>
  <si>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</si>
  <si>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</si>
  <si>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</si>
  <si>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</si>
  <si>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</si>
  <si>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</si>
  <si>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</si>
  <si>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</si>
  <si>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</si>
  <si>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</si>
  <si>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</si>
  <si>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</si>
  <si>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</si>
  <si>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</si>
  <si>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</si>
  <si>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</si>
  <si>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</si>
  <si>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</si>
  <si>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</si>
  <si>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</si>
  <si>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</si>
  <si>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</si>
  <si>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</si>
  <si>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</si>
  <si>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</si>
  <si>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</si>
  <si>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</si>
  <si>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</si>
  <si>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</si>
  <si>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</si>
  <si>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</si>
  <si>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</si>
  <si>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</si>
  <si>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</si>
  <si>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</si>
  <si>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</si>
  <si>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</si>
  <si>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</si>
  <si>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</si>
  <si>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</si>
  <si>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</si>
  <si>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</si>
  <si>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</si>
  <si>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</si>
  <si>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</si>
  <si>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</si>
  <si>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</si>
  <si>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</si>
  <si>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</si>
  <si>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</si>
  <si>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</si>
  <si>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</si>
  <si>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</si>
  <si>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</si>
  <si>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</si>
  <si>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</si>
  <si>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</si>
  <si>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</si>
  <si>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</si>
  <si>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</si>
  <si>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</si>
  <si>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</si>
  <si>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</si>
  <si>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</si>
  <si>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</si>
  <si>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</si>
  <si>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</si>
  <si>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</si>
  <si>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</si>
  <si>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</si>
  <si>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</si>
  <si>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</si>
  <si>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</si>
  <si>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</si>
  <si>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</si>
  <si>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</si>
  <si>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</si>
  <si>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</si>
  <si>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</si>
  <si>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</si>
  <si>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</si>
  <si>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</si>
  <si>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</si>
  <si>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</si>
  <si>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</si>
  <si>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</si>
  <si>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</si>
  <si>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</si>
  <si>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</si>
  <si>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</si>
  <si>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</si>
  <si>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</si>
  <si>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</si>
  <si>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</si>
  <si>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</si>
  <si>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</si>
  <si>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</si>
  <si>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</si>
  <si>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</si>
  <si>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</si>
  <si>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</si>
  <si>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</si>
  <si>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</si>
  <si>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</si>
  <si>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</si>
  <si>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</si>
  <si>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</si>
  <si>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</si>
  <si>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</si>
  <si>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</si>
  <si>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</si>
  <si>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</si>
  <si>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</si>
  <si>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</si>
  <si>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</si>
  <si>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</si>
  <si>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</si>
  <si>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</si>
  <si>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</si>
  <si>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</si>
  <si>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</si>
  <si>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</si>
  <si>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</si>
  <si>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</si>
  <si>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</si>
  <si>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</si>
  <si>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</si>
  <si>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</si>
  <si>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</si>
  <si>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</si>
  <si>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</si>
  <si>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</si>
  <si>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</si>
  <si>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</si>
  <si>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</si>
  <si>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</si>
  <si>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</si>
  <si>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</si>
  <si>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</si>
  <si>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</si>
  <si>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</si>
  <si>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</si>
  <si>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</si>
  <si>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</si>
  <si>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</si>
  <si>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</si>
  <si>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</si>
  <si>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</si>
  <si>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</si>
  <si>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</si>
  <si>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</si>
  <si>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</si>
  <si>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</si>
  <si>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</si>
  <si>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</si>
  <si>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</si>
  <si>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</si>
  <si>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</si>
  <si>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</si>
  <si>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</si>
  <si>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</si>
  <si>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</si>
  <si>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</si>
  <si>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</si>
  <si>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</si>
  <si>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</si>
  <si>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</si>
  <si>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</si>
  <si>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</si>
  <si>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</si>
  <si>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</si>
  <si>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</si>
  <si>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</si>
  <si>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</si>
  <si>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</si>
  <si>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</si>
  <si>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</si>
  <si>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</si>
  <si>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</si>
  <si>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</si>
  <si>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</si>
  <si>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</si>
  <si>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</si>
  <si>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</si>
  <si>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</si>
  <si>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</si>
  <si>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</si>
  <si>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</si>
  <si>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</si>
  <si>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</si>
  <si>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</si>
  <si>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</si>
  <si>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</si>
  <si>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</si>
  <si>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</si>
  <si>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</si>
  <si>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</si>
  <si>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</si>
  <si>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</si>
  <si>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</si>
  <si>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</si>
  <si>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</si>
  <si>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</si>
  <si>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</si>
  <si>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</si>
  <si>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</si>
  <si>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</si>
  <si>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</si>
  <si>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</si>
  <si>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</si>
  <si>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</si>
  <si>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</si>
  <si>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</si>
  <si>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</si>
  <si>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</si>
  <si>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</si>
  <si>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</si>
  <si>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</si>
  <si>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</si>
  <si>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</si>
  <si>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</si>
  <si>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</si>
  <si>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</si>
  <si>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</si>
  <si>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</si>
  <si>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</si>
  <si>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</si>
  <si>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</si>
  <si>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</si>
  <si>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</si>
  <si>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</si>
  <si>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</si>
  <si>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</si>
  <si>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</si>
  <si>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</si>
  <si>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</si>
  <si>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</si>
  <si>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</si>
  <si>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</si>
  <si>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</si>
  <si>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</si>
  <si>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</si>
  <si>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</si>
  <si>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</si>
  <si>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</si>
  <si>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</si>
  <si>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</si>
  <si>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</si>
  <si>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</si>
  <si>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</si>
  <si>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</si>
  <si>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</si>
  <si>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</si>
  <si>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</si>
  <si>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</si>
  <si>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</si>
  <si>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</si>
  <si>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</si>
  <si>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</si>
  <si>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</si>
  <si>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</si>
  <si>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</si>
  <si>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</si>
  <si>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</si>
  <si>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</si>
  <si>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</si>
  <si>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</si>
  <si>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</si>
  <si>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</si>
  <si>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</si>
  <si>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</si>
  <si>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</si>
  <si>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</si>
  <si>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</si>
  <si>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</si>
  <si>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</si>
  <si>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</si>
  <si>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</si>
  <si>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</si>
  <si>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</si>
  <si>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</si>
  <si>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</si>
  <si>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</si>
  <si>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</si>
  <si>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</si>
  <si>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</si>
  <si>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</si>
  <si>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</si>
  <si>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</si>
  <si>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</si>
  <si>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</si>
  <si>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</si>
  <si>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</si>
  <si>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</si>
  <si>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</si>
  <si>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</si>
  <si>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</si>
  <si>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</si>
  <si>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</si>
  <si>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</si>
  <si>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</si>
  <si>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</si>
  <si>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</si>
  <si>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</si>
  <si>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</si>
  <si>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</si>
  <si>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</si>
  <si>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</si>
  <si>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</si>
  <si>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</si>
  <si>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</si>
  <si>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</si>
  <si>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</si>
  <si>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</si>
  <si>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</si>
  <si>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</si>
  <si>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</si>
  <si>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</si>
  <si>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</si>
  <si>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</si>
  <si>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</si>
  <si>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</si>
  <si>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</si>
  <si>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</si>
  <si>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</si>
  <si>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</si>
  <si>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</si>
  <si>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</si>
  <si>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</si>
  <si>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</si>
  <si>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</si>
  <si>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</si>
  <si>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</si>
  <si>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</si>
  <si>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</si>
  <si>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</si>
  <si>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</si>
  <si>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</si>
  <si>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</si>
  <si>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</si>
  <si>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</si>
  <si>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</si>
  <si>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</si>
  <si>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</si>
  <si>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</si>
  <si>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</si>
  <si>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</si>
  <si>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</si>
  <si>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</si>
  <si>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</si>
  <si>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</si>
  <si>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</si>
  <si>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</si>
  <si>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</si>
  <si>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</si>
  <si>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</si>
  <si>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</si>
  <si>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</si>
  <si>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</si>
  <si>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</si>
  <si>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</si>
  <si>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</si>
  <si>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</si>
  <si>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</si>
  <si>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</si>
  <si>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</si>
  <si>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</si>
  <si>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</si>
  <si>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</si>
  <si>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</si>
  <si>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</si>
  <si>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</si>
  <si>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</si>
  <si>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</si>
  <si>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</si>
  <si>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</si>
  <si>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</si>
  <si>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</si>
  <si>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</si>
  <si>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</si>
  <si>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</si>
  <si>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</si>
  <si>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</si>
  <si>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</si>
  <si>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</si>
  <si>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</si>
  <si>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</si>
  <si>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</si>
  <si>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</si>
  <si>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</si>
  <si>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</si>
  <si>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</si>
  <si>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</si>
  <si>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</si>
  <si>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</si>
  <si>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</si>
  <si>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</si>
  <si>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</si>
  <si>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</si>
  <si>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</si>
  <si>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</si>
  <si>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</si>
  <si>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</si>
  <si>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</si>
  <si>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</si>
  <si>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</si>
  <si>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</si>
  <si>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</si>
  <si>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</si>
  <si>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</si>
  <si>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</si>
  <si>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</si>
  <si>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</si>
  <si>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</si>
  <si>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</si>
  <si>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</si>
  <si>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</si>
  <si>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</si>
  <si>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</si>
  <si>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</si>
  <si>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</si>
  <si>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</si>
  <si>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</si>
  <si>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</si>
  <si>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</si>
  <si>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</si>
  <si>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</si>
  <si>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</si>
  <si>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</si>
  <si>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</si>
  <si>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</si>
  <si>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</si>
  <si>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</si>
  <si>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</si>
  <si>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</si>
  <si>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</si>
  <si>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</si>
  <si>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</si>
  <si>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</si>
  <si>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</si>
  <si>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</si>
  <si>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</si>
  <si>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</si>
  <si>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</si>
  <si>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</si>
  <si>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</si>
  <si>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</si>
  <si>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</si>
  <si>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</si>
  <si>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</si>
  <si>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</si>
  <si>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</si>
  <si>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</si>
  <si>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</si>
  <si>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</si>
  <si>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</si>
  <si>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</si>
  <si>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</si>
  <si>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</si>
  <si>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</si>
  <si>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</si>
  <si>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</si>
  <si>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</si>
  <si>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</si>
  <si>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</si>
  <si>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</si>
  <si>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</si>
  <si>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</si>
  <si>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</si>
  <si>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</si>
  <si>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</si>
  <si>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</si>
  <si>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</si>
  <si>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</si>
  <si>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</si>
  <si>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</si>
  <si>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</si>
  <si>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</si>
  <si>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</si>
  <si>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</si>
  <si>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</si>
  <si>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</si>
  <si>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</si>
  <si>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</si>
  <si>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</si>
  <si>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</si>
  <si>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</si>
  <si>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</si>
  <si>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</si>
  <si>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</si>
  <si>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</si>
  <si>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</si>
  <si>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</si>
  <si>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</si>
  <si>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</si>
  <si>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</si>
  <si>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</si>
  <si>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</si>
  <si>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</si>
  <si>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</si>
  <si>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</si>
  <si>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</si>
  <si>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</si>
  <si>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</si>
  <si>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</si>
  <si>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</si>
  <si>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</si>
  <si>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</si>
  <si>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</si>
  <si>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</si>
  <si>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</si>
  <si>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</si>
  <si>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</si>
  <si>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</si>
  <si>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</si>
  <si>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</si>
  <si>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</si>
  <si>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</si>
  <si>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</si>
  <si>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</si>
  <si>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</si>
  <si>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</si>
  <si>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</si>
  <si>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</si>
  <si>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</si>
  <si>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</si>
  <si>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</si>
  <si>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</si>
  <si>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</si>
  <si>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</si>
  <si>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</si>
  <si>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</si>
  <si>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</si>
  <si>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</si>
  <si>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</si>
  <si>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</si>
  <si>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</si>
  <si>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</si>
  <si>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</si>
  <si>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</si>
  <si>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</si>
  <si>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</si>
  <si>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</si>
  <si>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</si>
  <si>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</si>
  <si>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</si>
  <si>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</si>
  <si>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</si>
  <si>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</si>
  <si>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</si>
  <si>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</si>
  <si>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</si>
  <si>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</si>
  <si>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</si>
  <si>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</si>
  <si>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</si>
  <si>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</si>
  <si>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</si>
  <si>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</si>
  <si>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</si>
  <si>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</si>
  <si>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</si>
  <si>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</si>
  <si>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</si>
  <si>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</si>
  <si>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</si>
  <si>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</si>
  <si>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</si>
  <si>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</si>
  <si>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</si>
  <si>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</si>
  <si>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</si>
  <si>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</si>
  <si>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</si>
  <si>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</si>
  <si>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</si>
  <si>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</si>
  <si>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</si>
  <si>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</si>
  <si>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</si>
  <si>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</si>
  <si>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</si>
  <si>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</si>
  <si>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</si>
  <si>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</si>
  <si>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</si>
  <si>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</si>
  <si>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</si>
  <si>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</si>
  <si>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</si>
  <si>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</si>
  <si>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</si>
  <si>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</si>
  <si>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</si>
  <si>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</si>
  <si>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</si>
  <si>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</si>
  <si>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</si>
  <si>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</si>
  <si>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</si>
  <si>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</si>
  <si>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</si>
  <si>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</si>
  <si>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</si>
  <si>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</si>
  <si>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</si>
  <si>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</si>
  <si>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</si>
  <si>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</si>
  <si>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</si>
  <si>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</si>
  <si>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</si>
  <si>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</si>
  <si>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</si>
  <si>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</si>
  <si>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</si>
  <si>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</si>
  <si>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</si>
  <si>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</si>
  <si>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</si>
  <si>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</si>
  <si>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</si>
  <si>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</si>
  <si>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</si>
  <si>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</si>
  <si>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</si>
  <si>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</si>
  <si>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</si>
  <si>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</si>
  <si>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</si>
  <si>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</si>
  <si>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</si>
  <si>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</si>
  <si>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</si>
  <si>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</si>
  <si>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</si>
  <si>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</si>
  <si>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</si>
  <si>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</si>
  <si>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</si>
  <si>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</si>
  <si>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</si>
  <si>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</si>
  <si>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</si>
  <si>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</si>
  <si>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</si>
  <si>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</si>
  <si>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</si>
  <si>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</si>
  <si>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</si>
  <si>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</si>
  <si>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</si>
  <si>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</si>
  <si>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</si>
  <si>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</si>
  <si>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</si>
  <si>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</si>
  <si>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</si>
  <si>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</si>
  <si>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</si>
  <si>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</si>
  <si>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</si>
  <si>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</si>
  <si>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</si>
  <si>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</si>
  <si>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</si>
  <si>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</si>
  <si>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</si>
  <si>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</si>
  <si>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</si>
  <si>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</si>
  <si>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</si>
  <si>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</si>
  <si>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</si>
  <si>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</si>
  <si>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</si>
  <si>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</si>
  <si>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</si>
  <si>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</si>
  <si>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</si>
  <si>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</si>
  <si>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</si>
  <si>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</si>
  <si>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</si>
  <si>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</si>
  <si>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</si>
  <si>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</si>
  <si>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</si>
  <si>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</si>
  <si>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</si>
  <si>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</si>
  <si>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</si>
  <si>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</si>
  <si>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</si>
  <si>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</si>
  <si>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</si>
  <si>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</si>
  <si>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</si>
  <si>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</si>
  <si>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</si>
  <si>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</si>
  <si>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</si>
  <si>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</si>
  <si>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</si>
  <si>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</si>
  <si>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</si>
  <si>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</si>
  <si>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</si>
  <si>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</si>
  <si>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</si>
  <si>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</si>
  <si>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</si>
  <si>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</si>
  <si>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</si>
  <si>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</si>
  <si>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</si>
  <si>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</si>
  <si>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</si>
  <si>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</si>
  <si>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</si>
  <si>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</si>
  <si>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</si>
  <si>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</si>
  <si>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</si>
  <si>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</si>
  <si>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</si>
  <si>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</si>
  <si>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</si>
  <si>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</si>
  <si>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</si>
  <si>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</si>
  <si>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</si>
  <si>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</si>
  <si>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</si>
  <si>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</si>
  <si>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</si>
  <si>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</si>
  <si>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</si>
  <si>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</si>
  <si>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</si>
  <si>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</si>
  <si>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</si>
  <si>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</si>
  <si>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</si>
  <si>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</si>
  <si>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</si>
  <si>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</si>
  <si>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</si>
  <si>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</si>
  <si>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</si>
  <si>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</si>
  <si>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</si>
  <si>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</si>
  <si>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</si>
  <si>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</si>
  <si>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</si>
  <si>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</si>
  <si>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</si>
  <si>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</si>
  <si>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</si>
  <si>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</si>
  <si>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</si>
  <si>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</si>
  <si>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</si>
  <si>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</si>
  <si>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</si>
  <si>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</si>
  <si>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</si>
  <si>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</si>
  <si>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</si>
  <si>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</si>
  <si>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</si>
  <si>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</si>
  <si>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</si>
  <si>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</si>
  <si>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</si>
  <si>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</si>
  <si>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</si>
  <si>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</si>
  <si>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</si>
  <si>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</si>
  <si>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</si>
  <si>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</si>
  <si>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</si>
  <si>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</si>
  <si>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</si>
  <si>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</si>
  <si>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</si>
  <si>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</si>
  <si>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</si>
  <si>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</si>
  <si>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</si>
  <si>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</si>
  <si>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</si>
  <si>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</si>
  <si>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</si>
  <si>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</si>
  <si>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</si>
  <si>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</si>
  <si>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</si>
  <si>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</si>
  <si>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</si>
  <si>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</si>
  <si>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</si>
  <si>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</si>
  <si>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</si>
  <si>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</si>
  <si>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</si>
  <si>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</si>
  <si>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</si>
  <si>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</si>
  <si>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</si>
  <si>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</si>
  <si>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</si>
  <si>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</si>
  <si>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</si>
  <si>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</si>
  <si>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</si>
  <si>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</si>
  <si>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</si>
  <si>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</si>
  <si>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</si>
  <si>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</si>
  <si>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</si>
  <si>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</si>
  <si>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</si>
  <si>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</si>
  <si>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</si>
  <si>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</si>
  <si>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</si>
  <si>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</si>
  <si>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</si>
  <si>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</si>
  <si>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</si>
  <si>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</si>
  <si>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</si>
  <si>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</si>
  <si>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</si>
  <si>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</si>
  <si>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</si>
  <si>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</si>
  <si>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</si>
  <si>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</si>
  <si>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</si>
  <si>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</si>
  <si>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</si>
  <si>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</si>
  <si>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</si>
  <si>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</si>
  <si>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</si>
  <si>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</si>
  <si>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</si>
  <si>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</si>
  <si>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</si>
  <si>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</si>
  <si>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</si>
  <si>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</si>
  <si>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</si>
  <si>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</si>
  <si>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</si>
  <si>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</si>
  <si>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</si>
  <si>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</si>
  <si>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</si>
  <si>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</si>
  <si>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</si>
  <si>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</si>
  <si>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</si>
  <si>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</si>
  <si>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</si>
  <si>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</si>
  <si>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</si>
  <si>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</si>
  <si>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</si>
  <si>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</si>
  <si>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</si>
  <si>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</si>
  <si>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</si>
  <si>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</si>
  <si>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</si>
  <si>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</si>
  <si>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</si>
  <si>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</si>
  <si>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</si>
  <si>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</si>
  <si>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</si>
  <si>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</si>
  <si>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</si>
  <si>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</si>
  <si>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</si>
  <si>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</si>
  <si>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</si>
  <si>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</si>
  <si>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</si>
  <si>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</si>
  <si>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</si>
  <si>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</si>
  <si>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</si>
  <si>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</si>
  <si>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</si>
  <si>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</si>
  <si>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</si>
  <si>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</si>
  <si>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</si>
  <si>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</si>
  <si>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</si>
  <si>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</si>
  <si>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</si>
  <si>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</si>
  <si>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</si>
  <si>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</si>
  <si>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</si>
  <si>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</si>
  <si>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</si>
  <si>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</si>
  <si>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</si>
  <si>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</si>
  <si>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</si>
  <si>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</si>
  <si>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</si>
  <si>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</si>
  <si>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</si>
  <si>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</si>
  <si>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</si>
  <si>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</si>
  <si>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</si>
  <si>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</si>
  <si>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</si>
  <si>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</si>
  <si>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</si>
  <si>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</si>
  <si>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</si>
  <si>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</si>
  <si>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</si>
  <si>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</si>
  <si>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</si>
  <si>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</si>
  <si>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</si>
  <si>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</si>
  <si>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</si>
  <si>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</si>
  <si>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</si>
  <si>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</si>
  <si>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</si>
  <si>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</si>
  <si>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</si>
  <si>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</si>
  <si>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</si>
  <si>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</si>
  <si>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</si>
  <si>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</si>
  <si>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</si>
  <si>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</si>
  <si>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</si>
  <si>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</si>
  <si>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</si>
  <si>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</si>
  <si>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</si>
  <si>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</si>
  <si>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</si>
  <si>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</si>
  <si>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</si>
  <si>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</si>
  <si>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</si>
  <si>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</si>
  <si>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</si>
  <si>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</si>
  <si>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</si>
  <si>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</si>
  <si>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</si>
  <si>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</si>
  <si>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</si>
  <si>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</si>
  <si>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</si>
  <si>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</si>
  <si>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</si>
  <si>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</si>
  <si>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</si>
  <si>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</si>
  <si>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</si>
  <si>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</si>
  <si>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</si>
  <si>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</si>
  <si>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</si>
  <si>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</si>
  <si>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</si>
  <si>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</si>
  <si>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</si>
  <si>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</si>
  <si>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</si>
  <si>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</si>
  <si>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</si>
  <si>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</si>
  <si>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</si>
  <si>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</si>
  <si>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</si>
  <si>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</si>
  <si>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</si>
  <si>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</si>
  <si>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</si>
  <si>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</si>
  <si>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</si>
  <si>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</si>
  <si>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</si>
  <si>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</si>
  <si>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</si>
  <si>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</si>
  <si>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</si>
  <si>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</si>
  <si>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</si>
  <si>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</si>
  <si>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</si>
  <si>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</si>
  <si>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</si>
  <si>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</si>
  <si>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</si>
  <si>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</si>
  <si>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</si>
  <si>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</si>
  <si>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</si>
  <si>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</si>
  <si>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</si>
  <si>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</si>
  <si>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</si>
  <si>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</si>
  <si>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</si>
  <si>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</si>
  <si>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</si>
  <si>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</si>
  <si>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</si>
  <si>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</si>
  <si>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</si>
  <si>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</si>
  <si>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</si>
  <si>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</si>
  <si>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</si>
  <si>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</si>
  <si>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</si>
  <si>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</si>
  <si>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</si>
  <si>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</si>
  <si>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</si>
  <si>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</si>
  <si>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</si>
  <si>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</si>
  <si>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</si>
  <si>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</si>
  <si>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</si>
  <si>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</si>
  <si>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</si>
  <si>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</si>
  <si>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</si>
  <si>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</si>
  <si>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</si>
  <si>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</si>
  <si>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</si>
  <si>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</si>
  <si>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</si>
  <si>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</si>
  <si>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</si>
  <si>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</si>
  <si>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</si>
  <si>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</si>
  <si>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</si>
  <si>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</si>
  <si>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</si>
  <si>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</si>
  <si>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</si>
  <si>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</si>
  <si>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</si>
  <si>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</si>
  <si>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</si>
  <si>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</si>
  <si>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</si>
  <si>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</si>
  <si>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</si>
  <si>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</si>
  <si>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</si>
  <si>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</si>
  <si>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</si>
  <si>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</si>
  <si>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</si>
  <si>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</si>
  <si>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</si>
  <si>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</si>
  <si>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</si>
  <si>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</si>
  <si>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</si>
  <si>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</si>
  <si>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</si>
  <si>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</si>
  <si>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</si>
  <si>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</si>
  <si>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</si>
  <si>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</si>
  <si>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</si>
  <si>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</si>
  <si>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</si>
  <si>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</si>
  <si>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</si>
  <si>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</si>
  <si>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</si>
  <si>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</si>
  <si>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</si>
  <si>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</si>
  <si>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</si>
  <si>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</si>
  <si>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</si>
  <si>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</si>
  <si>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</si>
  <si>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</si>
  <si>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</si>
  <si>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</si>
  <si>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</si>
  <si>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</si>
  <si>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</si>
  <si>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</si>
  <si>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</si>
  <si>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</si>
  <si>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</si>
  <si>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</si>
  <si>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</si>
  <si>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</si>
  <si>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</si>
  <si>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</si>
  <si>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</si>
  <si>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</si>
  <si>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</si>
  <si>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</si>
  <si>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</si>
  <si>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</si>
  <si>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</si>
  <si>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</si>
  <si>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</si>
  <si>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</si>
  <si>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</si>
  <si>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</si>
  <si>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</si>
  <si>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</si>
  <si>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</si>
  <si>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</si>
  <si>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</si>
  <si>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</si>
  <si>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</si>
  <si>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</si>
  <si>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</si>
  <si>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</si>
  <si>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</si>
  <si>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</si>
  <si>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</si>
  <si>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</si>
  <si>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</si>
  <si>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</si>
  <si>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</si>
  <si>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</si>
  <si>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</si>
  <si>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</si>
  <si>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</si>
  <si>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</si>
  <si>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</si>
  <si>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</si>
  <si>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</si>
  <si>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</si>
  <si>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</si>
  <si>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</si>
  <si>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</si>
  <si>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</si>
  <si>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</si>
  <si>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</si>
  <si>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</si>
  <si>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</si>
  <si>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</si>
  <si>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</si>
  <si>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</si>
  <si>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</si>
  <si>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</si>
  <si>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</si>
  <si>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</si>
  <si>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</si>
  <si>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</si>
  <si>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</si>
  <si>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</si>
  <si>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</si>
  <si>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</si>
  <si>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</si>
  <si>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</si>
  <si>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</si>
  <si>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</si>
  <si>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</si>
  <si>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</si>
  <si>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</si>
  <si>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</si>
  <si>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</si>
  <si>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</si>
  <si>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</si>
  <si>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</si>
  <si>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</si>
  <si>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</si>
  <si>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</si>
  <si>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</si>
  <si>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</si>
  <si>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</si>
  <si>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</si>
  <si>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</si>
  <si>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</si>
  <si>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</si>
  <si>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</si>
  <si>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</si>
  <si>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</si>
  <si>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</si>
  <si>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</si>
  <si>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</si>
  <si>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</si>
  <si>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</si>
  <si>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</si>
  <si>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</si>
  <si>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</si>
  <si>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</si>
  <si>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</si>
  <si>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</si>
  <si>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</si>
  <si>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</si>
  <si>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</si>
  <si>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</si>
  <si>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</si>
  <si>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</si>
  <si>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</si>
  <si>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</si>
  <si>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</si>
  <si>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</si>
  <si>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</si>
  <si>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</si>
  <si>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</si>
  <si>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</si>
  <si>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</si>
  <si>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</si>
  <si>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</si>
  <si>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</si>
  <si>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</si>
  <si>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</si>
  <si>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</si>
  <si>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</si>
  <si>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</si>
  <si>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</si>
  <si>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</si>
  <si>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</si>
  <si>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</si>
  <si>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</si>
  <si>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</si>
  <si>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</si>
  <si>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</si>
  <si>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</si>
  <si>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</si>
  <si>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</si>
  <si>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</si>
  <si>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</si>
  <si>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</si>
  <si>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</si>
  <si>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</si>
  <si>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</si>
  <si>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</si>
  <si>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</si>
  <si>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</si>
  <si>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</si>
  <si>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</si>
  <si>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</si>
  <si>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</si>
  <si>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</si>
  <si>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</si>
  <si>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</si>
  <si>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</si>
  <si>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</si>
  <si>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</si>
  <si>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</si>
  <si>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</si>
  <si>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</si>
  <si>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</si>
  <si>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</si>
  <si>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</si>
  <si>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</si>
  <si>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</si>
  <si>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</si>
  <si>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</si>
  <si>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</si>
  <si>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</si>
  <si>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</si>
  <si>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</si>
  <si>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</si>
  <si>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</si>
  <si>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</si>
  <si>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</si>
  <si>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</si>
  <si>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</si>
  <si>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</si>
  <si>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</si>
  <si>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</si>
  <si>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</si>
  <si>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</si>
  <si>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</si>
  <si>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</si>
  <si>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</si>
  <si>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</si>
  <si>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</si>
  <si>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</si>
  <si>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</si>
  <si>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</si>
  <si>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</si>
  <si>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</si>
  <si>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</si>
  <si>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</si>
  <si>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</si>
  <si>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</si>
  <si>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</si>
  <si>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</si>
  <si>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</si>
  <si>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</si>
  <si>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</si>
  <si>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</si>
  <si>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</si>
  <si>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</si>
  <si>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</si>
  <si>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</si>
  <si>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</si>
  <si>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</si>
  <si>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</si>
  <si>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</si>
  <si>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</si>
  <si>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</si>
  <si>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</si>
  <si>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</si>
  <si>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</si>
  <si>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</si>
  <si>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</si>
  <si>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</si>
  <si>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</si>
  <si>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</si>
  <si>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</si>
  <si>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</si>
  <si>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</si>
  <si>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</si>
  <si>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</si>
  <si>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</si>
  <si>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</si>
  <si>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</si>
  <si>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</si>
  <si>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</si>
  <si>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</si>
  <si>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</si>
  <si>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</si>
  <si>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</si>
  <si>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</si>
  <si>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</si>
  <si>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</si>
  <si>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</si>
  <si>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</si>
  <si>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</si>
  <si>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</si>
  <si>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</si>
  <si>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</si>
  <si>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</si>
  <si>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</si>
  <si>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</si>
  <si>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</si>
  <si>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</si>
  <si>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</si>
  <si>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</si>
  <si>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</si>
  <si>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</si>
  <si>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</si>
  <si>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</si>
  <si>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</si>
  <si>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</si>
  <si>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</si>
  <si>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</si>
  <si>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</si>
  <si>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</si>
  <si>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</si>
  <si>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</si>
  <si>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</si>
  <si>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</si>
  <si>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</si>
  <si>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</si>
  <si>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</si>
  <si>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</si>
  <si>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</si>
  <si>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</si>
  <si>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</si>
  <si>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</si>
  <si>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</si>
  <si>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</si>
  <si>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</si>
  <si>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</si>
  <si>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</si>
  <si>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</si>
  <si>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</si>
  <si>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</si>
  <si>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</si>
  <si>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</si>
  <si>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</si>
  <si>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</si>
  <si>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</si>
  <si>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</si>
  <si>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</si>
  <si>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</si>
  <si>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</si>
  <si>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</si>
  <si>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</si>
  <si>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</si>
  <si>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</si>
  <si>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</si>
  <si>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</si>
  <si>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</si>
  <si>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</si>
  <si>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</si>
  <si>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</si>
  <si>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</si>
  <si>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</si>
  <si>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</si>
  <si>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</si>
  <si>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</si>
  <si>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</si>
  <si>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</si>
  <si>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</si>
  <si>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</si>
  <si>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</si>
  <si>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</si>
  <si>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</si>
  <si>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</si>
  <si>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</si>
  <si>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</si>
  <si>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</si>
  <si>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</si>
  <si>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</si>
  <si>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</si>
  <si>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</si>
  <si>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</si>
  <si>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</si>
  <si>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</si>
  <si>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</si>
  <si>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</si>
  <si>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</si>
  <si>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</si>
  <si>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</si>
  <si>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</si>
  <si>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</si>
  <si>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</si>
  <si>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</si>
  <si>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</si>
  <si>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</si>
  <si>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</si>
  <si>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</si>
  <si>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</si>
  <si>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</si>
  <si>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</si>
  <si>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</si>
  <si>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</si>
  <si>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</si>
  <si>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</si>
  <si>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</si>
  <si>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</si>
  <si>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</si>
  <si>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</si>
  <si>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</si>
  <si>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</si>
  <si>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</si>
  <si>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</si>
  <si>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</si>
  <si>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</si>
  <si>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</si>
  <si>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</si>
  <si>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</si>
  <si>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</si>
  <si>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</si>
  <si>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</si>
  <si>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</si>
  <si>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</si>
  <si>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</si>
  <si>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</si>
  <si>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</si>
  <si>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</si>
  <si>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</si>
  <si>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</si>
  <si>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</si>
  <si>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</si>
  <si>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</si>
  <si>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</si>
  <si>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</si>
  <si>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</si>
  <si>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</si>
  <si>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</si>
  <si>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</si>
  <si>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</si>
  <si>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</si>
  <si>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</si>
  <si>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</si>
  <si>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</si>
  <si>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</si>
  <si>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</si>
  <si>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</si>
  <si>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</si>
  <si>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</si>
  <si>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</si>
  <si>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</si>
  <si>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</si>
  <si>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</si>
  <si>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</si>
  <si>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</si>
  <si>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</si>
  <si>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</si>
  <si>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</si>
  <si>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</si>
  <si>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</si>
  <si>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</si>
  <si>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</si>
  <si>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</si>
  <si>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</si>
  <si>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</si>
  <si>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</si>
  <si>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</si>
  <si>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</si>
  <si>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</si>
  <si>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</si>
  <si>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</si>
  <si>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</si>
  <si>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</si>
  <si>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</si>
  <si>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</si>
  <si>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</si>
  <si>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</si>
  <si>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</si>
  <si>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</si>
  <si>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</si>
  <si>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</si>
  <si>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</si>
  <si>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</si>
  <si>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</si>
  <si>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</si>
  <si>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</si>
  <si>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</si>
  <si>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</si>
  <si>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</si>
  <si>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</si>
  <si>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</si>
  <si>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</si>
  <si>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</si>
  <si>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</si>
  <si>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</si>
  <si>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</si>
  <si>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</si>
  <si>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</si>
  <si>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</si>
  <si>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</si>
  <si>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</si>
  <si>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</si>
  <si>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</si>
  <si>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</si>
  <si>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</si>
  <si>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</si>
  <si>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</si>
  <si>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</si>
  <si>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</si>
  <si>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</si>
  <si>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</si>
  <si>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</si>
  <si>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</si>
  <si>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</si>
  <si>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</si>
  <si>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</si>
  <si>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</si>
  <si>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</si>
  <si>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</si>
  <si>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</si>
  <si>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</si>
  <si>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</si>
  <si>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</si>
  <si>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</si>
  <si>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</si>
  <si>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</si>
  <si>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</si>
  <si>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</si>
  <si>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</si>
  <si>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</si>
  <si>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</si>
  <si>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</si>
  <si>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</si>
  <si>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</si>
  <si>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</si>
  <si>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</si>
  <si>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</si>
  <si>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</si>
  <si>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</si>
  <si>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</si>
  <si>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</si>
  <si>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</si>
  <si>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</si>
  <si>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</si>
  <si>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</si>
  <si>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</si>
  <si>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</si>
  <si>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</si>
  <si>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</si>
  <si>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</si>
  <si>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</si>
  <si>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</si>
  <si>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</si>
  <si>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</si>
  <si>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</si>
  <si>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</si>
  <si>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</si>
  <si>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</si>
  <si>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</si>
  <si>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</si>
  <si>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</si>
  <si>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</si>
  <si>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</si>
  <si>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</si>
  <si>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</si>
  <si>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</si>
  <si>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</si>
  <si>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</si>
  <si>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</si>
  <si>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</si>
  <si>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</si>
  <si>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</si>
  <si>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</si>
  <si>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</si>
  <si>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</si>
  <si>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</si>
  <si>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</si>
  <si>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</si>
  <si>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</si>
  <si>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</si>
  <si>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</si>
  <si>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</si>
  <si>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</si>
  <si>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</si>
  <si>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</si>
  <si>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</si>
  <si>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</si>
  <si>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</si>
  <si>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</si>
  <si>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</si>
  <si>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</si>
  <si>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</si>
  <si>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</si>
  <si>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</si>
  <si>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</si>
  <si>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</si>
  <si>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</si>
  <si>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</si>
  <si>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</si>
  <si>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</si>
  <si>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</si>
  <si>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</si>
  <si>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</si>
  <si>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</si>
  <si>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</si>
  <si>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</si>
  <si>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</si>
  <si>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</si>
  <si>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</si>
  <si>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</si>
  <si>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</si>
  <si>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</si>
  <si>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</si>
  <si>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</si>
  <si>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</si>
  <si>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</si>
  <si>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</si>
  <si>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</si>
  <si>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</si>
  <si>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</si>
  <si>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</si>
  <si>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</si>
  <si>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</si>
  <si>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</si>
  <si>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</si>
  <si>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</si>
  <si>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</si>
  <si>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</si>
  <si>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</si>
  <si>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</si>
  <si>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</si>
  <si>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</si>
  <si>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</si>
  <si>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</si>
  <si>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</si>
  <si>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</si>
  <si>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</si>
  <si>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</si>
  <si>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</si>
  <si>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</si>
  <si>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</si>
  <si>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</si>
  <si>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</si>
  <si>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</si>
  <si>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</si>
  <si>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</si>
  <si>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</si>
  <si>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</si>
  <si>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</si>
  <si>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</si>
  <si>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</si>
  <si>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</si>
  <si>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</si>
  <si>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</si>
  <si>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</si>
  <si>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</si>
  <si>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</si>
  <si>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</si>
  <si>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</si>
  <si>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</si>
  <si>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</si>
  <si>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</si>
  <si>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</si>
  <si>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</si>
  <si>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</si>
  <si>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</si>
  <si>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</si>
  <si>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</si>
  <si>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</si>
  <si>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</si>
  <si>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</si>
  <si>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</si>
  <si>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</si>
  <si>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</si>
  <si>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</si>
  <si>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</si>
  <si>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</si>
  <si>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</si>
  <si>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</si>
  <si>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</si>
  <si>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</si>
  <si>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</si>
  <si>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</si>
  <si>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</si>
  <si>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</si>
  <si>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</si>
  <si>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</si>
  <si>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</si>
  <si>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</si>
  <si>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</si>
  <si>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</si>
  <si>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</si>
  <si>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</si>
  <si>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</si>
  <si>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</si>
  <si>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</si>
  <si>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</si>
  <si>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</si>
  <si>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</si>
  <si>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</si>
  <si>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</si>
  <si>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</si>
  <si>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</si>
  <si>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</si>
  <si>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</si>
  <si>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</si>
  <si>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</si>
  <si>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</si>
  <si>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</si>
  <si>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</si>
  <si>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</si>
  <si>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</si>
  <si>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</si>
  <si>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</si>
  <si>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</si>
  <si>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</si>
  <si>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</si>
  <si>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</si>
  <si>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</si>
  <si>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</si>
  <si>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</si>
  <si>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</si>
  <si>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</si>
  <si>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</si>
  <si>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</si>
  <si>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</si>
  <si>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</si>
  <si>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</si>
  <si>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</si>
  <si>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</si>
  <si>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</si>
  <si>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</si>
  <si>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</si>
  <si>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</si>
  <si>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</si>
  <si>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</si>
  <si>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</si>
  <si>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</si>
  <si>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</si>
  <si>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</si>
  <si>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</si>
  <si>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</si>
  <si>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</si>
  <si>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</si>
  <si>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</si>
  <si>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</si>
  <si>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</si>
  <si>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</si>
  <si>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</si>
  <si>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</si>
  <si>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</si>
  <si>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</si>
  <si>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</si>
  <si>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</si>
  <si>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</si>
  <si>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</si>
  <si>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</si>
  <si>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</si>
  <si>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</si>
  <si>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</si>
  <si>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</si>
  <si>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</si>
  <si>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</si>
  <si>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</si>
  <si>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</si>
  <si>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</si>
  <si>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</si>
  <si>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</si>
  <si>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</si>
  <si>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</si>
  <si>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</si>
  <si>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</si>
  <si>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</si>
  <si>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</si>
  <si>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</si>
  <si>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</si>
  <si>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</si>
  <si>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</si>
  <si>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</si>
  <si>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</si>
  <si>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</si>
  <si>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</si>
  <si>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</si>
  <si>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</si>
  <si>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</si>
  <si>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</si>
  <si>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</si>
  <si>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</si>
  <si>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</si>
  <si>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</si>
  <si>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</si>
  <si>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</si>
  <si>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</si>
  <si>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</si>
  <si>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</si>
  <si>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</si>
  <si>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</si>
  <si>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</si>
  <si>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</si>
  <si>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</si>
  <si>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</si>
  <si>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</si>
  <si>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</si>
  <si>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</si>
  <si>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</si>
  <si>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</si>
  <si>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</si>
  <si>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</si>
  <si>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</si>
  <si>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</si>
  <si>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</si>
  <si>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</si>
  <si>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</si>
  <si>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</si>
  <si>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</si>
  <si>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</si>
  <si>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</si>
  <si>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</si>
  <si>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</si>
  <si>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</si>
  <si>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</si>
  <si>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</si>
  <si>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</si>
  <si>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</si>
  <si>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</si>
  <si>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</si>
  <si>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</si>
  <si>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</si>
  <si>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</si>
  <si>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</si>
  <si>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</si>
  <si>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</si>
  <si>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</si>
  <si>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</si>
  <si>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</si>
  <si>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</si>
  <si>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</si>
  <si>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</si>
  <si>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</si>
  <si>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</si>
  <si>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</si>
  <si>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</si>
  <si>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</si>
  <si>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</si>
  <si>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</si>
  <si>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</si>
  <si>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</si>
  <si>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</si>
  <si>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</si>
  <si>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</si>
  <si>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</si>
  <si>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</si>
  <si>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</si>
  <si>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</si>
  <si>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</si>
  <si>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</si>
  <si>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</si>
  <si>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</si>
  <si>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</si>
  <si>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</si>
  <si>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</si>
  <si>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</si>
  <si>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</si>
  <si>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</si>
  <si>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</si>
  <si>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</si>
  <si>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</si>
  <si>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</si>
  <si>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</si>
  <si>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</si>
  <si>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</si>
  <si>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</si>
  <si>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</si>
  <si>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</si>
  <si>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</si>
  <si>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</si>
  <si>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</si>
  <si>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</si>
  <si>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</si>
  <si>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</si>
  <si>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</si>
  <si>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</si>
  <si>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</si>
  <si>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</si>
  <si>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</si>
  <si>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</si>
  <si>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</si>
  <si>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</si>
  <si>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</si>
  <si>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</si>
  <si>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</si>
  <si>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</si>
  <si>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</si>
  <si>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</si>
  <si>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</si>
  <si>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</si>
  <si>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</si>
  <si>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</si>
  <si>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</si>
  <si>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</si>
  <si>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</si>
  <si>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</si>
  <si>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</si>
  <si>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</si>
  <si>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</si>
  <si>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</si>
  <si>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</si>
  <si>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</si>
  <si>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</si>
  <si>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</si>
  <si>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</si>
  <si>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</si>
  <si>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</si>
  <si>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</si>
  <si>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</si>
  <si>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</si>
  <si>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</si>
  <si>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</si>
  <si>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</si>
  <si>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</si>
  <si>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</si>
  <si>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</si>
  <si>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</si>
  <si>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</si>
  <si>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</si>
  <si>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</si>
  <si>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</si>
  <si>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</si>
  <si>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</si>
  <si>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</si>
  <si>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</si>
  <si>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</si>
  <si>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</si>
  <si>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</si>
  <si>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</si>
  <si>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</si>
  <si>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</si>
  <si>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</si>
  <si>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</si>
  <si>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</si>
  <si>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</si>
  <si>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</si>
  <si>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</si>
  <si>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</si>
  <si>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</si>
  <si>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</si>
  <si>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</si>
  <si>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</si>
  <si>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</si>
  <si>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</si>
  <si>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</si>
  <si>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</si>
  <si>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</si>
  <si>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</si>
  <si>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</si>
  <si>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</si>
  <si>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</si>
  <si>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</si>
  <si>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</si>
  <si>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</si>
  <si>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</si>
  <si>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</si>
  <si>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</si>
  <si>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</si>
  <si>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</si>
  <si>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</si>
  <si>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</si>
  <si>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</si>
  <si>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</si>
  <si>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</si>
  <si>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</si>
  <si>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</si>
  <si>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</si>
  <si>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</si>
  <si>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</si>
  <si>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</si>
  <si>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</si>
  <si>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</si>
  <si>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</si>
  <si>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</si>
  <si>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</si>
  <si>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</si>
  <si>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</si>
  <si>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</si>
  <si>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</si>
  <si>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</si>
  <si>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</si>
  <si>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</si>
  <si>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</si>
  <si>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</si>
  <si>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</si>
  <si>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</si>
  <si>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</si>
  <si>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</si>
  <si>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</si>
  <si>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</si>
  <si>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</si>
  <si>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</si>
  <si>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</si>
  <si>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</si>
  <si>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</si>
  <si>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</si>
  <si>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</si>
  <si>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</si>
  <si>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</si>
  <si>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</si>
  <si>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</si>
  <si>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</si>
  <si>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</si>
  <si>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</si>
  <si>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</si>
  <si>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</si>
  <si>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</si>
  <si>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</si>
  <si>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</si>
  <si>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</si>
  <si>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</si>
  <si>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</si>
  <si>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</si>
  <si>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</si>
  <si>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</si>
  <si>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</si>
  <si>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</si>
  <si>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</si>
  <si>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</si>
  <si>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</si>
  <si>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</si>
  <si>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</si>
  <si>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</si>
  <si>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</si>
  <si>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</si>
  <si>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</si>
  <si>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</si>
  <si>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</si>
  <si>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</si>
  <si>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</si>
  <si>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</si>
  <si>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</si>
  <si>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</si>
  <si>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</si>
  <si>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</si>
  <si>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</si>
  <si>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</si>
  <si>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</si>
  <si>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</si>
  <si>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</si>
  <si>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</si>
  <si>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</si>
  <si>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</si>
  <si>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</si>
  <si>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</si>
  <si>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</si>
  <si>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</si>
  <si>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</si>
  <si>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</si>
  <si>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</si>
  <si>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</si>
  <si>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</si>
  <si>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</si>
  <si>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</si>
  <si>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</si>
  <si>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</si>
  <si>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</si>
  <si>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</si>
  <si>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</si>
  <si>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</si>
  <si>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</si>
  <si>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</si>
  <si>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</si>
  <si>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</si>
  <si>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</si>
  <si>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</si>
  <si>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</si>
  <si>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</si>
  <si>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</si>
  <si>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</si>
  <si>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</si>
  <si>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</si>
  <si>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</si>
  <si>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</si>
  <si>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</si>
  <si>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</si>
  <si>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</si>
  <si>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</si>
  <si>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</si>
  <si>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</si>
  <si>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</si>
  <si>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</si>
  <si>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</si>
  <si>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</si>
  <si>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</si>
  <si>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</si>
  <si>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</si>
  <si>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</si>
  <si>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</si>
  <si>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</si>
  <si>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</si>
  <si>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</si>
  <si>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</si>
  <si>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</si>
  <si>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</si>
  <si>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</si>
  <si>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</si>
  <si>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</si>
  <si>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</si>
  <si>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</si>
  <si>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</si>
  <si>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</si>
  <si>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</si>
  <si>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</si>
  <si>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</si>
  <si>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</si>
  <si>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</si>
  <si>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</si>
  <si>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</si>
  <si>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</si>
  <si>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</si>
  <si>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</si>
  <si>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</si>
  <si>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</si>
  <si>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</si>
  <si>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</si>
  <si>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</si>
  <si>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</si>
  <si>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</si>
  <si>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</si>
  <si>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</si>
  <si>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</si>
  <si>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</si>
  <si>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</si>
  <si>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</si>
  <si>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</si>
  <si>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</si>
  <si>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</si>
  <si>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</si>
  <si>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</si>
  <si>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</si>
  <si>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</si>
  <si>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</si>
  <si>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</si>
  <si>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</si>
  <si>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</si>
  <si>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</si>
  <si>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</si>
  <si>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</si>
  <si>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</si>
  <si>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</si>
  <si>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</si>
  <si>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</si>
  <si>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</si>
  <si>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</si>
  <si>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</si>
  <si>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</si>
  <si>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</si>
  <si>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</si>
  <si>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</si>
  <si>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</si>
  <si>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</si>
  <si>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</si>
  <si>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</si>
  <si>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</si>
  <si>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</si>
  <si>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</si>
  <si>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</si>
  <si>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</si>
  <si>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</si>
  <si>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</si>
  <si>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</si>
  <si>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</si>
  <si>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</si>
  <si>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</si>
  <si>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</si>
  <si>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</si>
  <si>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</si>
  <si>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</si>
  <si>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</si>
  <si>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</si>
  <si>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</si>
  <si>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</si>
  <si>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</si>
  <si>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</si>
  <si>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</si>
  <si>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</si>
  <si>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</si>
  <si>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</si>
  <si>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</si>
  <si>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</si>
  <si>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</si>
  <si>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</si>
  <si>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</si>
  <si>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</si>
  <si>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</si>
  <si>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</si>
  <si>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</si>
  <si>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</si>
  <si>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</si>
  <si>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</si>
  <si>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</si>
  <si>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</si>
  <si>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</si>
  <si>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</si>
  <si>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</si>
  <si>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</si>
  <si>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</si>
  <si>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</si>
  <si>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</si>
  <si>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</si>
  <si>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</si>
  <si>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</si>
  <si>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</si>
  <si>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</si>
  <si>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</si>
  <si>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</si>
  <si>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</si>
  <si>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</si>
  <si>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</si>
  <si>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</si>
  <si>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</si>
  <si>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</si>
  <si>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</si>
  <si>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</si>
  <si>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</si>
  <si>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</si>
  <si>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</si>
  <si>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</si>
  <si>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</si>
  <si>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</si>
  <si>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</si>
  <si>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</si>
  <si>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</si>
  <si>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</si>
  <si>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</si>
  <si>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</si>
  <si>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</si>
  <si>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</si>
  <si>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</si>
  <si>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</si>
  <si>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</si>
  <si>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</si>
  <si>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</si>
  <si>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</si>
  <si>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</si>
  <si>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</si>
  <si>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</si>
  <si>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</si>
  <si>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</si>
  <si>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</si>
  <si>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</si>
  <si>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</si>
  <si>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</si>
  <si>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</si>
  <si>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</si>
  <si>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</si>
  <si>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</si>
  <si>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</si>
  <si>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</si>
  <si>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</si>
  <si>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</si>
  <si>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</si>
  <si>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</si>
  <si>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</si>
  <si>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</si>
  <si>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</si>
  <si>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</si>
  <si>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</si>
  <si>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</si>
  <si>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</si>
  <si>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</si>
  <si>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</si>
  <si>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</si>
  <si>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</si>
  <si>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</si>
  <si>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</si>
  <si>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</si>
  <si>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</si>
  <si>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</si>
  <si>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</si>
  <si>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</si>
  <si>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</si>
  <si>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</si>
  <si>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</si>
  <si>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</si>
  <si>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</si>
  <si>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</si>
  <si>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</si>
  <si>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</si>
  <si>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</si>
  <si>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</si>
  <si>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</si>
  <si>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</si>
  <si>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</si>
  <si>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</si>
  <si>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</si>
  <si>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</si>
  <si>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</si>
  <si>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</si>
  <si>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</si>
  <si>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</si>
  <si>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</si>
  <si>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</si>
  <si>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</si>
  <si>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</si>
  <si>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</si>
  <si>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</si>
  <si>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</si>
  <si>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</si>
  <si>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</si>
  <si>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</si>
  <si>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</si>
  <si>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</si>
  <si>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</si>
  <si>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</si>
  <si>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</si>
  <si>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</si>
  <si>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</si>
  <si>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</si>
  <si>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</si>
  <si>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</si>
  <si>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</si>
  <si>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</si>
  <si>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</si>
  <si>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</si>
  <si>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</si>
  <si>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</si>
  <si>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</si>
  <si>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</si>
  <si>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</si>
  <si>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</si>
  <si>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</si>
  <si>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</si>
  <si>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</si>
  <si>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</si>
  <si>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</si>
  <si>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</si>
  <si>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</si>
  <si>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</si>
  <si>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</si>
  <si>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</si>
  <si>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</si>
  <si>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</si>
  <si>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</si>
  <si>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</si>
  <si>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</si>
  <si>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</si>
  <si>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</si>
  <si>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</si>
  <si>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</si>
  <si>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</si>
  <si>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</si>
  <si>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</si>
  <si>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</si>
  <si>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</si>
  <si>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</si>
  <si>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</si>
  <si>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</si>
  <si>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</si>
  <si>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</si>
  <si>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</si>
  <si>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</si>
  <si>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</si>
  <si>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</si>
  <si>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</si>
  <si>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</si>
  <si>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</si>
  <si>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</si>
  <si>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</si>
  <si>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</si>
  <si>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</si>
  <si>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</si>
  <si>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</si>
  <si>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</si>
  <si>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</si>
  <si>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</si>
  <si>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</si>
  <si>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</si>
  <si>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</si>
  <si>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</si>
  <si>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</si>
  <si>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</si>
  <si>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</si>
  <si>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</si>
  <si>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</si>
  <si>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</si>
  <si>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</si>
  <si>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</si>
  <si>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</si>
  <si>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</si>
  <si>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</si>
  <si>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</si>
  <si>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</si>
  <si>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</si>
  <si>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</si>
  <si>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</si>
  <si>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</si>
  <si>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</si>
  <si>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</si>
  <si>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</si>
  <si>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</si>
  <si>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</si>
  <si>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</si>
  <si>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</si>
  <si>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</si>
  <si>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</si>
  <si>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</si>
  <si>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</si>
  <si>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</si>
  <si>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</si>
  <si>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</si>
  <si>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</si>
  <si>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</si>
  <si>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</si>
  <si>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</si>
  <si>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</si>
  <si>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</si>
  <si>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</si>
  <si>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</si>
  <si>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</si>
  <si>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</si>
  <si>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</si>
  <si>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</si>
  <si>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</si>
  <si>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</si>
  <si>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</si>
  <si>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</si>
  <si>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</si>
  <si>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</si>
  <si>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</si>
  <si>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</si>
  <si>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</si>
  <si>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</si>
  <si>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</si>
  <si>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</si>
  <si>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</si>
  <si>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</si>
  <si>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</si>
  <si>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</si>
  <si>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</si>
  <si>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</si>
  <si>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</si>
  <si>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</si>
  <si>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</si>
  <si>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</si>
  <si>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</si>
  <si>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</si>
  <si>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</si>
  <si>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</si>
  <si>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</si>
  <si>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</si>
  <si>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</si>
  <si>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</si>
  <si>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</si>
  <si>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</si>
  <si>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</si>
  <si>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</si>
  <si>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</si>
  <si>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</si>
  <si>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</si>
  <si>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</si>
  <si>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</si>
  <si>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</si>
  <si>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</si>
  <si>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</si>
  <si>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</si>
  <si>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</si>
  <si>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</si>
  <si>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</si>
  <si>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</si>
  <si>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</si>
  <si>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</si>
  <si>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</si>
  <si>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</si>
  <si>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</si>
  <si>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</si>
  <si>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</si>
  <si>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</si>
  <si>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</si>
  <si>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</si>
  <si>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</si>
  <si>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</si>
  <si>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</si>
  <si>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</si>
  <si>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</si>
  <si>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</si>
  <si>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</si>
  <si>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</si>
  <si>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</si>
  <si>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</si>
  <si>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</si>
  <si>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</si>
  <si>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</si>
  <si>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</si>
  <si>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</si>
  <si>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</si>
  <si>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</si>
  <si>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</si>
  <si>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</si>
  <si>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</si>
  <si>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</si>
  <si>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</si>
  <si>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</si>
  <si>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</si>
  <si>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</si>
  <si>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</si>
  <si>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</si>
  <si>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</si>
  <si>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</si>
  <si>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</si>
  <si>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</si>
  <si>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</si>
  <si>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</si>
  <si>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</si>
  <si>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</si>
  <si>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</si>
  <si>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</si>
  <si>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</si>
  <si>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</si>
  <si>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</si>
  <si>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</si>
  <si>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</si>
  <si>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</si>
  <si>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</si>
  <si>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</si>
  <si>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</si>
  <si>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</si>
  <si>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</si>
  <si>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</si>
  <si>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</si>
  <si>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</si>
  <si>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</si>
  <si>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</si>
  <si>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</si>
  <si>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</si>
  <si>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</si>
  <si>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</si>
  <si>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</si>
  <si>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</si>
  <si>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</si>
  <si>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</si>
  <si>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</si>
  <si>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</si>
  <si>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</si>
  <si>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</si>
  <si>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</si>
  <si>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</si>
  <si>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</si>
  <si>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</si>
  <si>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</si>
  <si>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</si>
  <si>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</si>
  <si>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</si>
  <si>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</si>
  <si>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</si>
  <si>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</si>
  <si>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</si>
  <si>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</si>
  <si>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</si>
  <si>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</si>
  <si>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</si>
  <si>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</si>
  <si>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</si>
  <si>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</si>
  <si>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</si>
  <si>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</si>
  <si>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</si>
  <si>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</si>
  <si>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</si>
  <si>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</si>
  <si>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</si>
  <si>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</si>
  <si>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</si>
  <si>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</si>
  <si>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</si>
  <si>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</si>
  <si>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</si>
  <si>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</si>
  <si>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</si>
  <si>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</si>
  <si>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</si>
  <si>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</si>
  <si>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</si>
  <si>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</si>
  <si>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</si>
  <si>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</si>
  <si>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</si>
  <si>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</si>
  <si>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</si>
  <si>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</si>
  <si>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</si>
  <si>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</si>
  <si>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</si>
  <si>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</si>
  <si>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</si>
  <si>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</si>
  <si>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</si>
  <si>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</si>
  <si>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</si>
  <si>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</si>
  <si>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</si>
  <si>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</si>
  <si>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</si>
  <si>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</si>
  <si>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</si>
  <si>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</si>
  <si>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</si>
  <si>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</si>
  <si>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</si>
  <si>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</si>
  <si>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</si>
  <si>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</si>
  <si>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</si>
  <si>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</si>
  <si>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</si>
  <si>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</si>
  <si>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</si>
  <si>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</si>
  <si>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</si>
  <si>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</si>
  <si>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</si>
  <si>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</si>
  <si>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</si>
  <si>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</si>
  <si>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</si>
  <si>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</si>
  <si>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</si>
  <si>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</si>
  <si>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</si>
  <si>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</si>
  <si>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</si>
  <si>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</si>
  <si>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</si>
  <si>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</si>
  <si>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</si>
  <si>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</si>
  <si>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</si>
  <si>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</si>
  <si>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</si>
  <si>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</si>
  <si>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</si>
  <si>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</si>
  <si>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</si>
  <si>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</si>
  <si>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</si>
  <si>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</si>
  <si>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</si>
  <si>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</si>
  <si>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</si>
  <si>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</si>
  <si>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</si>
  <si>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</si>
  <si>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</si>
  <si>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</si>
  <si>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</si>
  <si>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</si>
  <si>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</si>
  <si>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</si>
  <si>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</si>
  <si>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</si>
  <si>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</si>
  <si>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</si>
  <si>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</si>
  <si>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</si>
  <si>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</si>
  <si>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</si>
  <si>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</si>
  <si>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</si>
  <si>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</si>
  <si>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</si>
  <si>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</si>
  <si>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</si>
  <si>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</si>
  <si>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</si>
  <si>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</si>
  <si>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</si>
  <si>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</si>
  <si>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</si>
  <si>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</si>
  <si>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</si>
  <si>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</si>
  <si>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</si>
  <si>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</si>
  <si>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</si>
  <si>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</si>
  <si>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</si>
  <si>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</si>
  <si>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</si>
  <si>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</si>
  <si>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</si>
  <si>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</si>
  <si>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</si>
  <si>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</si>
  <si>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</si>
  <si>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</si>
  <si>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</si>
  <si>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</si>
  <si>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</si>
  <si>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</si>
  <si>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</si>
  <si>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</si>
  <si>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</si>
  <si>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</si>
  <si>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</si>
  <si>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</si>
  <si>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</si>
  <si>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</si>
  <si>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</si>
  <si>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</si>
  <si>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</si>
  <si>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</si>
  <si>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</si>
  <si>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</si>
  <si>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</si>
  <si>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</si>
  <si>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</si>
  <si>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</si>
  <si>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</si>
  <si>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</si>
  <si>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</si>
  <si>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</si>
  <si>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</si>
  <si>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</si>
  <si>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</si>
  <si>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</si>
  <si>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</si>
  <si>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</si>
  <si>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</si>
  <si>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</si>
  <si>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</si>
  <si>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</si>
  <si>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</si>
  <si>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</si>
  <si>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</si>
  <si>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</si>
  <si>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</si>
  <si>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</si>
  <si>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</si>
  <si>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</si>
  <si>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</si>
  <si>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</si>
  <si>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</si>
  <si>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</si>
  <si>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</si>
  <si>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</si>
  <si>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</si>
  <si>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</si>
  <si>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</si>
  <si>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</si>
  <si>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</si>
  <si>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</si>
  <si>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</si>
  <si>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</si>
  <si>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</si>
  <si>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</si>
  <si>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</si>
  <si>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</si>
  <si>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</si>
  <si>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</si>
  <si>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</si>
  <si>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</si>
  <si>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</si>
  <si>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</si>
  <si>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</si>
  <si>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</si>
  <si>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</si>
  <si>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</si>
  <si>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</si>
  <si>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</si>
  <si>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</si>
  <si>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</si>
  <si>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</si>
  <si>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</si>
  <si>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</si>
  <si>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</si>
  <si>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</si>
  <si>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</si>
  <si>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</si>
  <si>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</si>
  <si>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</si>
  <si>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</si>
  <si>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</si>
  <si>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</si>
  <si>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</si>
  <si>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</si>
  <si>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</si>
  <si>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</si>
  <si>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</si>
  <si>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</si>
  <si>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</si>
  <si>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</si>
  <si>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</si>
  <si>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</si>
  <si>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</si>
  <si>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</si>
  <si>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</si>
  <si>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</si>
  <si>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</si>
  <si>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</si>
  <si>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</si>
  <si>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</si>
  <si>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</si>
  <si>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</si>
  <si>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</si>
  <si>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</si>
  <si>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</si>
  <si>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</si>
  <si>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</si>
  <si>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</si>
  <si>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</si>
  <si>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</si>
  <si>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</si>
  <si>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</si>
  <si>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</si>
  <si>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</si>
  <si>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</si>
  <si>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</si>
  <si>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</si>
  <si>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</si>
  <si>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</si>
  <si>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</si>
  <si>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</si>
  <si>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</si>
  <si>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</si>
  <si>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</si>
  <si>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</si>
  <si>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</si>
  <si>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</si>
  <si>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</si>
  <si>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</si>
  <si>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</si>
  <si>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</si>
  <si>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</si>
  <si>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</si>
  <si>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</si>
  <si>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</si>
  <si>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</si>
  <si>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</si>
  <si>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</si>
  <si>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</si>
  <si>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</si>
  <si>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</si>
  <si>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</si>
  <si>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</si>
  <si>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</si>
  <si>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</si>
  <si>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</si>
  <si>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</si>
  <si>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</si>
  <si>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</si>
  <si>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</si>
  <si>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</si>
  <si>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</si>
  <si>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</si>
  <si>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</si>
  <si>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</si>
  <si>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</si>
  <si>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</si>
  <si>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</si>
  <si>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</si>
  <si>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</si>
  <si>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</si>
  <si>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</si>
  <si>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</si>
  <si>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</si>
  <si>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</si>
  <si>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</si>
  <si>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</si>
  <si>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</si>
  <si>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</si>
  <si>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</si>
  <si>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</si>
  <si>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</si>
  <si>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</si>
  <si>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</si>
  <si>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</si>
  <si>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</si>
  <si>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</si>
  <si>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</si>
  <si>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</si>
  <si>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</si>
  <si>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</si>
  <si>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</si>
  <si>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</si>
  <si>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</si>
  <si>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</si>
  <si>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</si>
  <si>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</si>
  <si>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</si>
  <si>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</si>
  <si>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</si>
  <si>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</si>
  <si>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</si>
  <si>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</si>
  <si>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</si>
  <si>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</si>
  <si>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</si>
  <si>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</si>
  <si>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</si>
  <si>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</si>
  <si>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</si>
  <si>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</si>
  <si>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</si>
  <si>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</si>
  <si>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</si>
  <si>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</si>
  <si>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</si>
  <si>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</si>
  <si>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</si>
  <si>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</si>
  <si>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</si>
  <si>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</si>
  <si>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</si>
  <si>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</si>
  <si>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</si>
  <si>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</si>
  <si>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</si>
  <si>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</si>
  <si>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</si>
  <si>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</si>
  <si>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</si>
  <si>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</si>
  <si>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</si>
  <si>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</si>
  <si>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</si>
  <si>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</si>
  <si>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</si>
  <si>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</si>
  <si>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</si>
  <si>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</si>
  <si>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</si>
  <si>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</si>
  <si>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</si>
  <si>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</si>
  <si>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</si>
  <si>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</si>
  <si>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</si>
  <si>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</si>
  <si>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</si>
  <si>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</si>
  <si>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</si>
  <si>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</si>
  <si>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</si>
  <si>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</si>
  <si>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</si>
  <si>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</si>
  <si>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</si>
  <si>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</si>
  <si>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</si>
  <si>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</si>
  <si>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</si>
  <si>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</si>
  <si>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</si>
  <si>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</si>
  <si>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</si>
  <si>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</si>
  <si>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</si>
  <si>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</si>
  <si>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</si>
  <si>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</si>
  <si>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</si>
  <si>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</si>
  <si>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</si>
  <si>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</si>
  <si>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</si>
  <si>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</si>
  <si>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</si>
  <si>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</si>
  <si>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</si>
  <si>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</si>
  <si>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</si>
  <si>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</si>
  <si>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</si>
  <si>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</si>
  <si>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</si>
  <si>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</si>
  <si>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</si>
  <si>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</si>
  <si>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</si>
  <si>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</si>
  <si>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</si>
  <si>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</si>
  <si>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</si>
  <si>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</si>
  <si>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</si>
  <si>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</si>
  <si>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</si>
  <si>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</si>
  <si>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</si>
  <si>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</si>
  <si>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</si>
  <si>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</si>
  <si>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</si>
  <si>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</si>
  <si>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</si>
  <si>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</si>
  <si>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</si>
  <si>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</si>
  <si>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</si>
  <si>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</si>
  <si>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</si>
  <si>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</si>
  <si>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</si>
  <si>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</si>
  <si>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</si>
  <si>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</si>
  <si>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</si>
  <si>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</si>
  <si>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</si>
  <si>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</si>
  <si>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</si>
  <si>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</si>
  <si>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</si>
  <si>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</si>
  <si>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</si>
  <si>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</si>
  <si>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</si>
  <si>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</si>
  <si>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</si>
  <si>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</si>
  <si>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</si>
  <si>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</si>
  <si>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</si>
  <si>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</si>
  <si>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</si>
  <si>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</si>
  <si>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</si>
  <si>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</si>
  <si>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</si>
  <si>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</si>
  <si>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</si>
  <si>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</si>
  <si>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</si>
  <si>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</si>
  <si>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</si>
  <si>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</si>
  <si>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</si>
  <si>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</si>
  <si>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</si>
  <si>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</si>
  <si>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</si>
  <si>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</si>
  <si>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</si>
  <si>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</si>
  <si>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</si>
  <si>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</si>
  <si>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</si>
  <si>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</si>
  <si>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</si>
  <si>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</si>
  <si>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</si>
  <si>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</si>
  <si>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</si>
  <si>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</si>
  <si>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</si>
  <si>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</si>
  <si>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</si>
  <si>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</si>
  <si>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</si>
  <si>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</si>
  <si>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</si>
  <si>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</si>
  <si>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</si>
  <si>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</si>
  <si>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</si>
  <si>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</si>
  <si>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</si>
  <si>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</si>
  <si>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</si>
  <si>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</si>
  <si>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</si>
  <si>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</si>
  <si>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</si>
  <si>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</si>
  <si>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</si>
  <si>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</si>
  <si>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</si>
  <si>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</si>
  <si>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</si>
  <si>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</si>
  <si>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</si>
  <si>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</si>
  <si>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</si>
  <si>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</si>
  <si>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</si>
  <si>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</si>
  <si>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</si>
  <si>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</si>
  <si>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</si>
  <si>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</si>
  <si>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</si>
  <si>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</si>
  <si>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</si>
  <si>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</si>
  <si>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</si>
  <si>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</si>
  <si>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</si>
  <si>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</si>
  <si>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</si>
  <si>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</si>
  <si>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</si>
  <si>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</si>
  <si>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</si>
  <si>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</si>
  <si>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</si>
  <si>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</si>
  <si>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</si>
  <si>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</si>
  <si>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</si>
  <si>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</si>
  <si>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</si>
  <si>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</si>
  <si>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</si>
  <si>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</si>
  <si>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</si>
  <si>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</si>
  <si>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</si>
  <si>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</si>
  <si>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</si>
  <si>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</si>
  <si>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</si>
  <si>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</si>
  <si>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</si>
  <si>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</si>
  <si>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</si>
  <si>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</si>
  <si>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</si>
  <si>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</si>
  <si>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</si>
  <si>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</si>
  <si>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</si>
  <si>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</si>
  <si>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</si>
  <si>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</si>
  <si>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</si>
  <si>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</si>
  <si>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</si>
  <si>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</si>
  <si>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</si>
  <si>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</si>
  <si>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</si>
  <si>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</si>
  <si>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</si>
  <si>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</si>
  <si>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</si>
  <si>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</si>
  <si>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</si>
  <si>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</si>
  <si>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</si>
  <si>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</si>
  <si>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</si>
  <si>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</si>
  <si>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</si>
  <si>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</si>
  <si>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</si>
  <si>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</si>
  <si>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</si>
  <si>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</si>
  <si>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</si>
  <si>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</si>
  <si>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</si>
  <si>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</si>
  <si>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</si>
  <si>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</si>
  <si>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</si>
  <si>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</si>
  <si>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</si>
  <si>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</si>
  <si>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</si>
  <si>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</si>
  <si>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</si>
  <si>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</si>
  <si>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</si>
  <si>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</si>
  <si>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</si>
  <si>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</si>
  <si>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</si>
  <si>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</si>
  <si>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</si>
  <si>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</si>
  <si>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</si>
  <si>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</si>
  <si>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</si>
  <si>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</si>
  <si>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</si>
  <si>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</si>
  <si>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</si>
  <si>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</si>
  <si>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</si>
  <si>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</si>
  <si>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</si>
  <si>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</si>
  <si>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</si>
  <si>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</si>
  <si>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</si>
  <si>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</si>
  <si>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</si>
  <si>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</si>
  <si>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</si>
  <si>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</si>
  <si>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</si>
  <si>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</si>
  <si>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</si>
  <si>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</si>
  <si>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</si>
  <si>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</si>
  <si>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</si>
  <si>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</si>
  <si>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</si>
  <si>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</si>
  <si>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</si>
  <si>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</si>
  <si>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</si>
  <si>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</si>
  <si>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</si>
  <si>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</si>
  <si>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</si>
  <si>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</si>
  <si>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</si>
  <si>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</si>
  <si>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</si>
  <si>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</si>
  <si>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</si>
  <si>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</si>
  <si>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</si>
  <si>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</si>
  <si>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</si>
  <si>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</si>
  <si>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</si>
  <si>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</si>
  <si>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</si>
  <si>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</si>
  <si>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</si>
  <si>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</si>
  <si>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</si>
  <si>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</si>
  <si>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</si>
  <si>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</si>
  <si>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</si>
  <si>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</si>
  <si>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</si>
  <si>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</si>
  <si>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</si>
  <si>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</si>
  <si>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</si>
  <si>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</si>
  <si>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</si>
  <si>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</si>
  <si>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</si>
  <si>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</si>
  <si>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</si>
  <si>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</si>
  <si>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</si>
  <si>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</si>
  <si>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</si>
  <si>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</si>
  <si>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</si>
  <si>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</si>
  <si>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</si>
  <si>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</si>
  <si>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</si>
  <si>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</si>
  <si>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</si>
  <si>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</si>
  <si>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</si>
  <si>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</si>
  <si>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</si>
  <si>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</si>
  <si>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</si>
  <si>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</si>
  <si>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</si>
  <si>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</si>
  <si>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</si>
  <si>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</si>
  <si>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</si>
  <si>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</si>
  <si>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</si>
  <si>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</si>
  <si>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</si>
  <si>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</si>
  <si>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</si>
  <si>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</si>
  <si>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</si>
  <si>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</si>
  <si>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</si>
  <si>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</si>
  <si>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</si>
  <si>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</si>
  <si>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</si>
  <si>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</si>
  <si>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</si>
  <si>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</si>
  <si>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</si>
  <si>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</si>
  <si>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</si>
  <si>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</si>
  <si>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</si>
  <si>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</si>
  <si>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</si>
  <si>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</si>
  <si>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</si>
  <si>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</si>
  <si>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</si>
  <si>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</si>
  <si>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</si>
  <si>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</si>
  <si>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</si>
  <si>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</si>
  <si>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</si>
  <si>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</si>
  <si>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</si>
  <si>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</si>
  <si>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</si>
  <si>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</si>
  <si>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</si>
  <si>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</si>
  <si>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</si>
  <si>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</si>
  <si>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</si>
  <si>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</si>
  <si>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</si>
  <si>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</si>
  <si>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</si>
  <si>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</si>
  <si>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</si>
  <si>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</si>
  <si>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</si>
  <si>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</si>
  <si>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</si>
  <si>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</si>
  <si>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</si>
  <si>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</si>
  <si>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</si>
  <si>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</si>
  <si>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</si>
  <si>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</si>
  <si>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</si>
  <si>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</si>
  <si>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</si>
  <si>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</si>
  <si>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</si>
  <si>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</si>
  <si>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</si>
  <si>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</si>
  <si>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</si>
  <si>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</si>
  <si>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</si>
  <si>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</si>
  <si>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</si>
  <si>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</si>
  <si>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</si>
  <si>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</si>
  <si>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</si>
  <si>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</si>
  <si>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</si>
  <si>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</si>
  <si>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</si>
  <si>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</si>
  <si>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</si>
  <si>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</si>
  <si>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</si>
  <si>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</si>
  <si>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</si>
  <si>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</si>
  <si>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</si>
  <si>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</si>
  <si>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</si>
  <si>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</si>
  <si>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</si>
  <si>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</si>
  <si>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</si>
  <si>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</si>
  <si>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</si>
  <si>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</si>
  <si>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</si>
  <si>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</si>
  <si>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</si>
  <si>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</si>
  <si>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</si>
  <si>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</si>
  <si>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</si>
  <si>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</si>
  <si>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</si>
  <si>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</si>
  <si>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</si>
  <si>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</si>
  <si>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</si>
  <si>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</si>
  <si>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</si>
  <si>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</si>
  <si>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</si>
  <si>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</si>
  <si>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</si>
  <si>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</si>
  <si>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</si>
  <si>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</si>
  <si>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</si>
  <si>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</si>
  <si>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</si>
  <si>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</si>
  <si>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</si>
  <si>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</si>
  <si>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</si>
  <si>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</si>
  <si>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</si>
  <si>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</si>
  <si>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</si>
  <si>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</si>
  <si>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</si>
  <si>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</si>
  <si>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</si>
  <si>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</si>
  <si>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</si>
  <si>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</si>
  <si>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</si>
  <si>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</si>
  <si>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</si>
  <si>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</si>
  <si>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</si>
  <si>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</si>
  <si>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</si>
  <si>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</si>
  <si>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</si>
  <si>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</si>
  <si>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</si>
  <si>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</si>
  <si>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</si>
  <si>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</si>
  <si>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</si>
  <si>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</si>
  <si>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</si>
  <si>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</si>
  <si>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</si>
  <si>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</si>
  <si>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</si>
  <si>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</si>
  <si>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</si>
  <si>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</si>
  <si>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</si>
  <si>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</si>
  <si>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</si>
  <si>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</si>
  <si>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</si>
  <si>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</si>
  <si>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</si>
  <si>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</si>
  <si>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</si>
  <si>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</si>
  <si>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</si>
  <si>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</si>
  <si>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</si>
  <si>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</si>
  <si>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</si>
  <si>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</si>
  <si>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</si>
  <si>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</si>
  <si>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</si>
  <si>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</si>
  <si>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</si>
  <si>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</si>
  <si>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</si>
  <si>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</si>
  <si>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</si>
  <si>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</si>
  <si>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</si>
  <si>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</si>
  <si>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</si>
  <si>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</si>
  <si>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</si>
  <si>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</si>
  <si>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</si>
  <si>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</si>
  <si>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</si>
  <si>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</si>
  <si>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</si>
  <si>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</si>
  <si>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</si>
  <si>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</si>
  <si>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</si>
  <si>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</si>
  <si>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</si>
  <si>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</si>
  <si>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</si>
  <si>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</si>
  <si>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</si>
  <si>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</si>
  <si>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</si>
  <si>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</si>
  <si>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</si>
  <si>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</si>
  <si>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</si>
  <si>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</si>
  <si>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</si>
  <si>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</si>
  <si>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</si>
  <si>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</si>
  <si>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</si>
  <si>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</si>
  <si>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</si>
  <si>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</si>
  <si>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</si>
  <si>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</si>
  <si>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</si>
  <si>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</si>
  <si>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</si>
  <si>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</si>
  <si>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</si>
  <si>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</si>
  <si>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</si>
  <si>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</si>
  <si>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</si>
  <si>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</si>
  <si>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</si>
  <si>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</si>
  <si>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</si>
  <si>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</si>
  <si>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</si>
  <si>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</si>
  <si>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</si>
  <si>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</si>
  <si>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</si>
  <si>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</si>
  <si>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</si>
  <si>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</si>
  <si>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</si>
  <si>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</si>
  <si>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</si>
  <si>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</si>
  <si>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</si>
  <si>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</si>
  <si>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</si>
  <si>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</si>
  <si>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</si>
  <si>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</si>
  <si>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</si>
  <si>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</si>
  <si>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</si>
  <si>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</si>
  <si>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</si>
  <si>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</si>
  <si>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</si>
  <si>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</si>
  <si>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</si>
  <si>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</si>
  <si>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</si>
  <si>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</si>
  <si>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</si>
  <si>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</si>
  <si>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</si>
  <si>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</si>
  <si>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</si>
  <si>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</si>
  <si>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</si>
  <si>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</si>
  <si>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</si>
  <si>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</si>
  <si>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</si>
  <si>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</si>
  <si>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</si>
  <si>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</si>
  <si>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</si>
  <si>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</si>
  <si>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</si>
  <si>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</si>
  <si>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</si>
  <si>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</si>
  <si>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</si>
  <si>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</si>
  <si>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</si>
  <si>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</si>
  <si>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</si>
  <si>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</si>
  <si>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</si>
  <si>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</si>
  <si>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</si>
  <si>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</si>
  <si>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</si>
  <si>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</si>
  <si>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</si>
  <si>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</si>
  <si>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</si>
  <si>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</si>
  <si>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</si>
  <si>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</si>
  <si>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</si>
  <si>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</si>
  <si>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</si>
  <si>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</si>
  <si>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</si>
  <si>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</si>
  <si>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</si>
  <si>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</si>
  <si>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</si>
  <si>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</si>
  <si>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</si>
  <si>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</si>
  <si>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</si>
  <si>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</si>
  <si>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</si>
  <si>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</si>
  <si>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</si>
  <si>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</si>
  <si>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</si>
  <si>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</si>
  <si>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</si>
  <si>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</si>
  <si>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</si>
  <si>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</si>
  <si>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</si>
  <si>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</si>
  <si>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</si>
  <si>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</si>
  <si>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</si>
  <si>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</si>
  <si>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</si>
  <si>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</si>
  <si>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</si>
  <si>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</si>
  <si>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</si>
  <si>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</si>
  <si>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</si>
  <si>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</si>
  <si>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</si>
  <si>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</si>
  <si>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</si>
  <si>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</si>
  <si>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</si>
  <si>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</si>
  <si>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</si>
  <si>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</si>
  <si>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</si>
  <si>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</si>
  <si>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</si>
  <si>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</si>
  <si>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</si>
  <si>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</si>
  <si>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</si>
  <si>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</si>
  <si>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</si>
  <si>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</si>
  <si>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</si>
  <si>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</si>
  <si>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</si>
  <si>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</si>
  <si>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</si>
  <si>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</si>
  <si>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</si>
  <si>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</si>
  <si>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</si>
  <si>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</si>
  <si>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</si>
  <si>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</si>
  <si>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</si>
  <si>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</si>
  <si>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</si>
  <si>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</si>
  <si>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</si>
  <si>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</si>
  <si>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</si>
  <si>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</si>
  <si>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</si>
  <si>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</si>
  <si>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</si>
  <si>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</si>
  <si>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</si>
  <si>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</si>
  <si>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</si>
  <si>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</si>
  <si>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</si>
  <si>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</si>
  <si>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</si>
  <si>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</si>
  <si>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</si>
  <si>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</si>
  <si>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</si>
  <si>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</si>
  <si>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</si>
  <si>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</si>
  <si>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</si>
  <si>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</si>
  <si>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</si>
  <si>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</si>
  <si>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</si>
  <si>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</si>
  <si>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</si>
  <si>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</si>
  <si>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</si>
  <si>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</si>
  <si>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</si>
  <si>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</si>
  <si>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</si>
  <si>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</si>
  <si>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</si>
  <si>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</si>
  <si>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</si>
  <si>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</si>
  <si>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</si>
  <si>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</si>
  <si>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</si>
  <si>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</si>
  <si>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</si>
  <si>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</si>
  <si>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</si>
  <si>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</si>
  <si>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</si>
  <si>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</si>
  <si>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</si>
  <si>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</si>
  <si>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</si>
  <si>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</si>
  <si>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</si>
  <si>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</si>
  <si>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</si>
  <si>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</si>
  <si>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</si>
  <si>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</si>
  <si>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</si>
  <si>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</si>
  <si>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</si>
  <si>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</si>
  <si>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</si>
  <si>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</si>
  <si>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</si>
  <si>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</si>
  <si>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</si>
  <si>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</si>
  <si>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</si>
  <si>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</si>
  <si>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</si>
  <si>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</si>
  <si>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</si>
  <si>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</si>
  <si>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</si>
  <si>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</si>
  <si>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</si>
  <si>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</si>
  <si>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</si>
  <si>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</si>
  <si>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</si>
  <si>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</si>
  <si>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</si>
  <si>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</si>
  <si>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</si>
  <si>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</si>
  <si>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</si>
  <si>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</si>
  <si>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</si>
  <si>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</si>
  <si>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</si>
  <si>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</si>
  <si>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</si>
  <si>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</si>
  <si>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</si>
  <si>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</si>
  <si>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</si>
  <si>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</si>
  <si>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</si>
  <si>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</si>
  <si>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</si>
  <si>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</si>
  <si>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</si>
  <si>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</si>
  <si>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</si>
  <si>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</si>
  <si>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</si>
  <si>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</si>
  <si>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</si>
  <si>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</si>
  <si>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</si>
  <si>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</si>
  <si>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</si>
  <si>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</si>
  <si>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</si>
  <si>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</si>
  <si>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</si>
  <si>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</si>
  <si>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</si>
  <si>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</si>
  <si>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</si>
  <si>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</si>
  <si>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</si>
  <si>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</si>
  <si>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</si>
  <si>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</si>
  <si>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</si>
  <si>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</si>
  <si>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</si>
  <si>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</si>
  <si>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</si>
  <si>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</si>
  <si>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</si>
  <si>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</si>
  <si>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</si>
  <si>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</si>
  <si>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</si>
  <si>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</si>
  <si>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</si>
  <si>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</si>
  <si>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</si>
  <si>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</si>
  <si>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</si>
  <si>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</si>
  <si>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</si>
  <si>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</si>
  <si>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</si>
  <si>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</si>
  <si>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</si>
  <si>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</si>
  <si>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</si>
  <si>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</si>
  <si>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</si>
  <si>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</si>
  <si>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</si>
  <si>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</si>
  <si>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</si>
  <si>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</si>
  <si>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</si>
  <si>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</si>
  <si>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</si>
  <si>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</si>
  <si>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</si>
  <si>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</si>
  <si>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</si>
  <si>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</si>
  <si>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</si>
  <si>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</si>
  <si>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</si>
  <si>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</si>
  <si>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</si>
  <si>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</si>
  <si>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</si>
  <si>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</si>
  <si>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</si>
  <si>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</si>
  <si>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</si>
  <si>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</si>
  <si>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</si>
  <si>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</si>
  <si>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</si>
  <si>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</si>
  <si>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</si>
  <si>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</si>
  <si>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</si>
  <si>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</si>
  <si>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</si>
  <si>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</si>
  <si>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</si>
  <si>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</si>
  <si>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</si>
  <si>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</si>
  <si>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</si>
  <si>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</si>
  <si>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</si>
  <si>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</si>
  <si>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</si>
  <si>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</si>
  <si>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</si>
  <si>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</si>
  <si>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</si>
  <si>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</si>
  <si>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</si>
  <si>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</si>
  <si>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</si>
  <si>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</si>
  <si>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</si>
  <si>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</si>
  <si>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</si>
  <si>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</si>
  <si>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</si>
  <si>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</si>
  <si>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</si>
  <si>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</si>
  <si>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</si>
  <si>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</si>
  <si>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</si>
  <si>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</si>
  <si>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</si>
  <si>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</si>
  <si>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</si>
  <si>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</si>
  <si>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</si>
  <si>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</si>
  <si>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</si>
  <si>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</si>
  <si>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</si>
  <si>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</si>
  <si>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</si>
  <si>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</si>
  <si>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</si>
  <si>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</si>
  <si>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</si>
  <si>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</si>
  <si>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</si>
  <si>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</si>
  <si>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</si>
  <si>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</si>
  <si>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</si>
  <si>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</si>
  <si>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</si>
  <si>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</si>
  <si>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</si>
  <si>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</si>
  <si>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</si>
  <si>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</si>
  <si>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</si>
  <si>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</si>
  <si>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</si>
  <si>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</si>
  <si>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</si>
  <si>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</si>
  <si>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</si>
  <si>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</si>
  <si>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</si>
  <si>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</si>
  <si>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</si>
  <si>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</si>
  <si>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</si>
  <si>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</si>
  <si>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</si>
  <si>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</si>
  <si>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</si>
  <si>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</si>
  <si>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</si>
  <si>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</si>
  <si>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</si>
  <si>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</si>
  <si>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</si>
  <si>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</si>
  <si>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</si>
  <si>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</si>
  <si>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</si>
  <si>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</si>
  <si>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</si>
  <si>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</si>
  <si>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</si>
  <si>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</si>
  <si>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</si>
  <si>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</si>
  <si>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</si>
  <si>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</si>
  <si>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</si>
  <si>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</si>
  <si>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</si>
  <si>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</si>
  <si>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</si>
  <si>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</si>
  <si>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</si>
  <si>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</si>
  <si>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</si>
  <si>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</si>
  <si>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</si>
  <si>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</si>
  <si>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</si>
  <si>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</si>
  <si>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</si>
  <si>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</si>
  <si>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</si>
  <si>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</si>
  <si>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</si>
  <si>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</si>
  <si>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</si>
  <si>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</si>
  <si>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</si>
  <si>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</si>
  <si>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</si>
  <si>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</si>
  <si>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</si>
  <si>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</si>
  <si>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</si>
  <si>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</si>
  <si>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</si>
  <si>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</si>
  <si>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</si>
  <si>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</si>
  <si>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</si>
  <si>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</si>
  <si>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</si>
  <si>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</si>
  <si>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</si>
  <si>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</si>
  <si>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</si>
  <si>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</si>
  <si>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</si>
  <si>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</si>
  <si>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</si>
  <si>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</si>
  <si>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</si>
  <si>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</si>
  <si>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</si>
  <si>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</si>
  <si>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</si>
  <si>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</si>
  <si>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</si>
  <si>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</si>
  <si>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</si>
  <si>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</si>
  <si>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</si>
  <si>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</si>
  <si>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</si>
  <si>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</si>
  <si>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</si>
  <si>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</si>
  <si>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</si>
  <si>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</si>
  <si>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</si>
  <si>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</si>
  <si>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</si>
  <si>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</si>
  <si>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</si>
  <si>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</si>
  <si>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</si>
  <si>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</si>
  <si>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</si>
  <si>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</si>
  <si>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</si>
  <si>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</si>
  <si>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</si>
  <si>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</si>
  <si>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</si>
  <si>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</si>
  <si>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</si>
  <si>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</si>
  <si>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</si>
  <si>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</si>
  <si>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</si>
  <si>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</si>
  <si>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</si>
  <si>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</si>
  <si>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</si>
  <si>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</si>
  <si>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</si>
  <si>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</si>
  <si>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</si>
  <si>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</si>
  <si>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</si>
  <si>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</si>
  <si>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</si>
  <si>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</si>
  <si>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</si>
  <si>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</si>
  <si>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</si>
  <si>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</si>
  <si>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</si>
  <si>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</si>
  <si>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</si>
  <si>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</si>
  <si>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</si>
  <si>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</si>
  <si>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</si>
  <si>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</si>
  <si>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</si>
  <si>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</si>
  <si>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</si>
  <si>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</si>
  <si>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</si>
  <si>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</si>
  <si>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</si>
  <si>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</si>
  <si>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</si>
  <si>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</si>
  <si>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</si>
  <si>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</si>
  <si>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</si>
  <si>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</si>
  <si>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</si>
  <si>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</si>
  <si>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</si>
  <si>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</si>
  <si>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</si>
  <si>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</si>
  <si>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</si>
  <si>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</si>
  <si>
    <t>G0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</si>
</sst>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166" fontId="23" fillId="12" borderId="3" xfId="0" applyNumberFormat="1" applyFont="1" applyFill="1" applyBorder="1" applyAlignment="1">
      <alignment horizontal="center" vertical="center"/>
    </xf>
    <xf numFmtId="10" fontId="23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>IFERROR(IF(OR(H15="",I15="",I15=0),"",IF(H15&gt;I15,MAX(0,2-H15/I15),H15/I15)),"")</f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>IFERROR(IF(OR(H16="",I16="",I16=0),"",IF(H16&gt;I16,MAX(0,2-H16/I16),H16/I16)),"")</f>
        <v>0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>IFERROR(IF(OR(H17="",I17="",I17=0),"",IF(H17&gt;I17,MAX(0,2-H17/I17),H17/I17)),"")</f>
        <v>0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>IFERROR(IF(OR(H18="",I18="",I18=0),"",IF(H18&gt;I18,MAX(0,2-H18/I18),H18/I18)),"")</f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>IFERROR(IF(OR(H20="",I20="",I20=0),"",IF(H20&gt;I20,MAX(0,2-H20/I20),H20/I20)),"")</f>
        <v>0.2704350398649385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>IFERROR(IF(OR(H22="",I22="",I22=0),"",IF(H22&gt;I22,MAX(0,2-H22/I22),H22/I22)),"")</f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69">
        <v>480.1</v>
      </c>
      <c r="J23" s="22">
        <f>IFERROR(IF(OR(H23="",I23="",I23=0),"",IF(H23&gt;I23,MAX(0,2-H23/I23),H23/I23)),"")</f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69">
        <v>589.76</v>
      </c>
      <c r="J25" s="22">
        <f>IFERROR(IF(OR(H25="",I25="",I25=0),"",IF(H25&gt;I25,MAX(0,2-H25/I25),H25/I25)),"")</f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69">
        <v>1088.1099999999999</v>
      </c>
      <c r="J26" s="22">
        <f>IFERROR(IF(OR(H26="",I26="",I26=0),"",IF(H26&gt;I26,MAX(0,2-H26/I26),H26/I26)),"")</f>
        <v>0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69">
        <v>1614.33</v>
      </c>
      <c r="J27" s="22">
        <f>IFERROR(IF(OR(H27="",I27="",I27=0),"",IF(H27&gt;I27,MAX(0,2-H27/I27),H27/I27)),"")</f>
        <v>0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1123.7196206896551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97195500</v>
      </c>
      <c r="D35" s="30">
        <f t="shared" si="1"/>
        <v>30035090</v>
      </c>
      <c r="E35" s="30">
        <f t="shared" si="1"/>
        <v>17133430</v>
      </c>
      <c r="F35" s="30">
        <f t="shared" si="1"/>
        <v>40958640</v>
      </c>
      <c r="G35" s="30">
        <f t="shared" si="1"/>
        <v>88127160</v>
      </c>
      <c r="H35" s="31">
        <f t="shared" si="1"/>
        <v>3596.8429675445364</v>
      </c>
      <c r="I35" s="31">
        <f t="shared" si="1"/>
        <v>9156.869999999999</v>
      </c>
      <c r="J35" s="32">
        <f>IFERROR(IF(H35&gt;I35,MAX(0,2-H35/I35),H35/I35),"")</f>
        <v>0.39280266811088688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27495</v>
      </c>
      <c r="E4" s="37">
        <v>0.5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181"/>
      <c r="F8" s="42"/>
      <c r="G8" s="182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K710" sqref="K71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27492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27493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/>
      <c r="M704" s="65">
        <f t="shared" ref="M704:M715" ca="1" si="153">IFERROR(IF(K704="","",IF(L704="",MOD(NOW()-K704,1),IF(L704&gt;=K704,L704-K704,L704+1-K704))),"")</f>
        <v>2.4921180556702893E-2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2.4921180556702893E-2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2.4921180556702893E-2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82" activePane="bottomLeft" state="frozen"/>
      <selection pane="bottomLeft" activeCell="N704" sqref="N704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0.1950600694399327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0.33394895832882043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0.41867118055104324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62.390675502958572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20.636483855421684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14.017904262295083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6.9277371428571426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24.061491428571426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44.817155409836062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42.290197590361444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27495</v>
      </c>
      <c r="E677" s="99" t="s">
        <v>274</v>
      </c>
      <c r="F677" s="100">
        <f>IFERROR(IF($D677="","",VLOOKUP($D677,Cadastro!$C$4:$E$7,3,FALSE())),"")</f>
        <v>0.5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5.2961879194630876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27495</v>
      </c>
      <c r="E678" s="99" t="s">
        <v>274</v>
      </c>
      <c r="F678" s="87">
        <f>IFERROR(IF($D678="","",VLOOKUP($D678,Cadastro!$C$4:$E$7,3,FALSE())),"")</f>
        <v>0.5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25.156892617449664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27495</v>
      </c>
      <c r="E679" s="99" t="s">
        <v>274</v>
      </c>
      <c r="F679" s="87">
        <f>IFERROR(IF($D679="","",VLOOKUP($D679,Cadastro!$C$4:$E$7,3,FALSE())),"")</f>
        <v>0.5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27495</v>
      </c>
      <c r="E680" s="99" t="s">
        <v>274</v>
      </c>
      <c r="F680" s="87">
        <f>IFERROR(IF($D680="","",VLOOKUP($D680,Cadastro!$C$4:$E$7,3,FALSE())),"")</f>
        <v>0.5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17.212610738255034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27495</v>
      </c>
      <c r="E681" s="99" t="s">
        <v>274</v>
      </c>
      <c r="F681" s="87">
        <f>IFERROR(IF($D681="","",VLOOKUP($D681,Cadastro!$C$4:$E$7,3,FALSE())),"")</f>
        <v>0.5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18.536657718120804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27495</v>
      </c>
      <c r="E682" s="99" t="s">
        <v>274</v>
      </c>
      <c r="F682" s="87">
        <f>IFERROR(IF($D682="","",VLOOKUP($D682,Cadastro!$C$4:$E$7,3,FALSE())),"")</f>
        <v>0.5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17.212610738255034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27495</v>
      </c>
      <c r="E683" s="99" t="s">
        <v>274</v>
      </c>
      <c r="F683" s="87">
        <f>IFERROR(IF($D683="","",VLOOKUP($D683,Cadastro!$C$4:$E$7,3,FALSE())),"")</f>
        <v>0.5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17.212610738255034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27495</v>
      </c>
      <c r="E684" s="99" t="s">
        <v>274</v>
      </c>
      <c r="F684" s="87">
        <f>IFERROR(IF($D684="","",VLOOKUP($D684,Cadastro!$C$4:$E$7,3,FALSE())),"")</f>
        <v>0.5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22.50879865771812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27495</v>
      </c>
      <c r="E685" s="99" t="s">
        <v>274</v>
      </c>
      <c r="F685" s="87">
        <f>IFERROR(IF($D685="","",VLOOKUP($D685,Cadastro!$C$4:$E$7,3,FALSE())),"")</f>
        <v>0.5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26.480939597315434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27495</v>
      </c>
      <c r="E686" s="99" t="s">
        <v>274</v>
      </c>
      <c r="F686" s="87">
        <f>IFERROR(IF($D686="","",VLOOKUP($D686,Cadastro!$C$4:$E$7,3,FALSE())),"")</f>
        <v>0.5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21.184751677852351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27495</v>
      </c>
      <c r="E687" s="99" t="s">
        <v>274</v>
      </c>
      <c r="F687" s="87">
        <f>IFERROR(IF($D687="","",VLOOKUP($D687,Cadastro!$C$4:$E$7,3,FALSE())),"")</f>
        <v>0.5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17.212610738255034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27495</v>
      </c>
      <c r="E688" s="99" t="s">
        <v>274</v>
      </c>
      <c r="F688" s="91">
        <f>IFERROR(IF($D688="","",VLOOKUP($D688,Cadastro!$C$4:$E$7,3,FALSE())),"")</f>
        <v>0.5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9.2683288590604018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197.28299999999999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197.28299999999999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27495</v>
      </c>
      <c r="E690" s="86" t="s">
        <v>274</v>
      </c>
      <c r="F690" s="100">
        <f>IFERROR(IF($D690="","",VLOOKUP($D690,Cadastro!$C$4:$E$7,3,FALSE())),"")</f>
        <v>0.5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7.2931111111111102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27495</v>
      </c>
      <c r="E691" s="86" t="s">
        <v>274</v>
      </c>
      <c r="F691" s="87">
        <f>IFERROR(IF($D691="","",VLOOKUP($D691,Cadastro!$C$4:$E$7,3,FALSE())),"")</f>
        <v>0.5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24.796577777777774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27495</v>
      </c>
      <c r="E692" s="86" t="s">
        <v>274</v>
      </c>
      <c r="F692" s="87">
        <f>IFERROR(IF($D692="","",VLOOKUP($D692,Cadastro!$C$4:$E$7,3,FALSE())),"")</f>
        <v>0.5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10.210355555555555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27495</v>
      </c>
      <c r="E693" s="86" t="s">
        <v>274</v>
      </c>
      <c r="F693" s="87">
        <f>IFERROR(IF($D693="","",VLOOKUP($D693,Cadastro!$C$4:$E$7,3,FALSE())),"")</f>
        <v>0.5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20.42071111111111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27495</v>
      </c>
      <c r="E694" s="86" t="s">
        <v>274</v>
      </c>
      <c r="F694" s="87">
        <f>IFERROR(IF($D694="","",VLOOKUP($D694,Cadastro!$C$4:$E$7,3,FALSE())),"")</f>
        <v>0.5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8.7517333333333323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27495</v>
      </c>
      <c r="E695" s="86" t="s">
        <v>274</v>
      </c>
      <c r="F695" s="87">
        <f>IFERROR(IF($D695="","",VLOOKUP($D695,Cadastro!$C$4:$E$7,3,FALSE())),"")</f>
        <v>0.5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21.879333333333332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27495</v>
      </c>
      <c r="E696" s="86" t="s">
        <v>274</v>
      </c>
      <c r="F696" s="87">
        <f>IFERROR(IF($D696="","",VLOOKUP($D696,Cadastro!$C$4:$E$7,3,FALSE())),"")</f>
        <v>0.5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20.42071111111111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27495</v>
      </c>
      <c r="E697" s="86" t="s">
        <v>274</v>
      </c>
      <c r="F697" s="87">
        <f>IFERROR(IF($D697="","",VLOOKUP($D697,Cadastro!$C$4:$E$7,3,FALSE())),"")</f>
        <v>0.5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11.668977777777776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27495</v>
      </c>
      <c r="E698" s="86" t="s">
        <v>274</v>
      </c>
      <c r="F698" s="87">
        <f>IFERROR(IF($D698="","",VLOOKUP($D698,Cadastro!$C$4:$E$7,3,FALSE())),"")</f>
        <v>0.5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16.044844444444443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27495</v>
      </c>
      <c r="E699" s="86" t="s">
        <v>274</v>
      </c>
      <c r="F699" s="87">
        <f>IFERROR(IF($D699="","",VLOOKUP($D699,Cadastro!$C$4:$E$7,3,FALSE())),"")</f>
        <v>0.5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16.044844444444443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27495</v>
      </c>
      <c r="E700" s="86" t="s">
        <v>274</v>
      </c>
      <c r="F700" s="87">
        <f>IFERROR(IF($D700="","",VLOOKUP($D700,Cadastro!$C$4:$E$7,3,FALSE())),"")</f>
        <v>0.5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17.503466666666665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27495</v>
      </c>
      <c r="E701" s="86" t="s">
        <v>274</v>
      </c>
      <c r="F701" s="91">
        <f>IFERROR(IF($D701="","",VLOOKUP($D701,Cadastro!$C$4:$E$7,3,FALSE())),"")</f>
        <v>0.5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21.879333333333332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196.91399999999996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196.91399999999996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394.19699999999995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394.19699999999995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 t="s">
        <v>27</v>
      </c>
      <c r="M704" s="60" t="s">
        <v>72</v>
      </c>
      <c r="N704" s="60" t="s">
        <v>109</v>
      </c>
      <c r="O704" s="64">
        <v>0.31319444444444444</v>
      </c>
      <c r="P704" s="64"/>
      <c r="Q704" s="65">
        <f t="shared" ref="Q704:Q715" ca="1" si="188">IFERROR(IF(O704="","",IF(P704="",MOD(NOW()-O704,1),IF(P704&gt;=O704,P704-O704,P704+1-O704))),"")</f>
        <v>3.393402774236165E-3</v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3.393402774236165E-3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3.393402774236165E-3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8" activePane="bottomLeft" state="frozen"/>
      <selection pane="bottomLeft" activeCell="D705" sqref="D705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49.159679999999994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7.5501257142857146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15.827666823529409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13.468566486486484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28.775279999999995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21.707740327868855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 t="str">
        <f>IFERROR(IF($D677="","",VLOOKUP($D677,Cadastro!$C$4:$E$7,3,FALSE())),"")</f>
        <v/>
      </c>
      <c r="G677" s="88">
        <v>12</v>
      </c>
      <c r="H677" s="100">
        <f>IFERROR(IF($G677="","",$G677*$S$689/$G$689/Cadastro!$E$33),"")</f>
        <v>54.817931034482761</v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27495</v>
      </c>
      <c r="E678" s="99" t="s">
        <v>274</v>
      </c>
      <c r="F678" s="87">
        <f>IFERROR(IF($D678="","",VLOOKUP($D678,Cadastro!$C$4:$E$7,3,FALSE())),"")</f>
        <v>0.5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15.074931034482757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27495</v>
      </c>
      <c r="E679" s="99" t="s">
        <v>274</v>
      </c>
      <c r="F679" s="87">
        <f>IFERROR(IF($D679="","",VLOOKUP($D679,Cadastro!$C$4:$E$7,3,FALSE())),"")</f>
        <v>0.5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27495</v>
      </c>
      <c r="E680" s="99" t="s">
        <v>274</v>
      </c>
      <c r="F680" s="87">
        <f>IFERROR(IF($D680="","",VLOOKUP($D680,Cadastro!$C$4:$E$7,3,FALSE())),"")</f>
        <v>0.5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20.556724137931035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27495</v>
      </c>
      <c r="E681" s="99" t="s">
        <v>274</v>
      </c>
      <c r="F681" s="87">
        <f>IFERROR(IF($D681="","",VLOOKUP($D681,Cadastro!$C$4:$E$7,3,FALSE())),"")</f>
        <v>0.5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13.70448275862069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27495</v>
      </c>
      <c r="E682" s="99" t="s">
        <v>274</v>
      </c>
      <c r="F682" s="87">
        <f>IFERROR(IF($D682="","",VLOOKUP($D682,Cadastro!$C$4:$E$7,3,FALSE())),"")</f>
        <v>0.5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5.4817931034482754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27495</v>
      </c>
      <c r="E683" s="99" t="s">
        <v>274</v>
      </c>
      <c r="F683" s="87">
        <f>IFERROR(IF($D683="","",VLOOKUP($D683,Cadastro!$C$4:$E$7,3,FALSE())),"")</f>
        <v>0.5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9.593137931034482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27495</v>
      </c>
      <c r="E684" s="99" t="s">
        <v>274</v>
      </c>
      <c r="F684" s="87">
        <f>IFERROR(IF($D684="","",VLOOKUP($D684,Cadastro!$C$4:$E$7,3,FALSE())),"")</f>
        <v>0.5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10.963586206896551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27495</v>
      </c>
      <c r="E685" s="99" t="s">
        <v>274</v>
      </c>
      <c r="F685" s="87">
        <f>IFERROR(IF($D685="","",VLOOKUP($D685,Cadastro!$C$4:$E$7,3,FALSE())),"")</f>
        <v>0.5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12.33403448275862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27495</v>
      </c>
      <c r="E686" s="99" t="s">
        <v>274</v>
      </c>
      <c r="F686" s="87">
        <f>IFERROR(IF($D686="","",VLOOKUP($D686,Cadastro!$C$4:$E$7,3,FALSE())),"")</f>
        <v>0.5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5.4817931034482754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27495</v>
      </c>
      <c r="E687" s="99" t="s">
        <v>274</v>
      </c>
      <c r="F687" s="87">
        <f>IFERROR(IF($D687="","",VLOOKUP($D687,Cadastro!$C$4:$E$7,3,FALSE())),"")</f>
        <v>0.5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6.8522413793103452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27495</v>
      </c>
      <c r="E688" s="99" t="s">
        <v>274</v>
      </c>
      <c r="F688" s="91">
        <f>IFERROR(IF($D688="","",VLOOKUP($D688,Cadastro!$C$4:$E$7,3,FALSE())),"")</f>
        <v>0.5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2.7408965517241377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102.78362068965518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102.78362068965518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27495</v>
      </c>
      <c r="E690" s="86" t="s">
        <v>274</v>
      </c>
      <c r="F690" s="100">
        <f>IFERROR(IF($D690="","",VLOOKUP($D690,Cadastro!$C$4:$E$7,3,FALSE())),"")</f>
        <v>0.5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16.789980582524272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27495</v>
      </c>
      <c r="E691" s="86" t="s">
        <v>274</v>
      </c>
      <c r="F691" s="87">
        <f>IFERROR(IF($D691="","",VLOOKUP($D691,Cadastro!$C$4:$E$7,3,FALSE())),"")</f>
        <v>0.5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19.588310679611649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27495</v>
      </c>
      <c r="E692" s="86" t="s">
        <v>274</v>
      </c>
      <c r="F692" s="87">
        <f>IFERROR(IF($D692="","",VLOOKUP($D692,Cadastro!$C$4:$E$7,3,FALSE())),"")</f>
        <v>0.5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16.789980582524272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27495</v>
      </c>
      <c r="E693" s="86" t="s">
        <v>274</v>
      </c>
      <c r="F693" s="87">
        <f>IFERROR(IF($D693="","",VLOOKUP($D693,Cadastro!$C$4:$E$7,3,FALSE())),"")</f>
        <v>0.5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15.390815533980581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27491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27495</v>
      </c>
      <c r="E694" s="86" t="s">
        <v>274</v>
      </c>
      <c r="F694" s="87">
        <f>IFERROR(IF($D694="","",VLOOKUP($D694,Cadastro!$C$4:$E$7,3,FALSE())),"")</f>
        <v>0.5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8.3949902912621361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27495</v>
      </c>
      <c r="E695" s="86" t="s">
        <v>274</v>
      </c>
      <c r="F695" s="87">
        <f>IFERROR(IF($D695="","",VLOOKUP($D695,Cadastro!$C$4:$E$7,3,FALSE())),"")</f>
        <v>0.5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16.789980582524272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27495</v>
      </c>
      <c r="E696" s="86" t="s">
        <v>274</v>
      </c>
      <c r="F696" s="87">
        <f>IFERROR(IF($D696="","",VLOOKUP($D696,Cadastro!$C$4:$E$7,3,FALSE())),"")</f>
        <v>0.5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5.5966601941747571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27495</v>
      </c>
      <c r="E697" s="86" t="s">
        <v>274</v>
      </c>
      <c r="F697" s="87">
        <f>IFERROR(IF($D697="","",VLOOKUP($D697,Cadastro!$C$4:$E$7,3,FALSE())),"")</f>
        <v>0.5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13.991650485436892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27495</v>
      </c>
      <c r="E698" s="86" t="s">
        <v>274</v>
      </c>
      <c r="F698" s="87">
        <f>IFERROR(IF($D698="","",VLOOKUP($D698,Cadastro!$C$4:$E$7,3,FALSE())),"")</f>
        <v>0.5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15.390815533980581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27495</v>
      </c>
      <c r="E699" s="53" t="s">
        <v>422</v>
      </c>
      <c r="F699" s="87">
        <f>IFERROR(IF($D699="","",VLOOKUP($D699,Cadastro!$C$4:$E$7,3,FALSE())),"")</f>
        <v>0.5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8.3949902912621361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27495</v>
      </c>
      <c r="E700" s="86" t="s">
        <v>274</v>
      </c>
      <c r="F700" s="87">
        <f>IFERROR(IF($D700="","",VLOOKUP($D700,Cadastro!$C$4:$E$7,3,FALSE())),"")</f>
        <v>0.5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2.7983300970873786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27495</v>
      </c>
      <c r="E701" s="86" t="s">
        <v>274</v>
      </c>
      <c r="F701" s="91">
        <f>IFERROR(IF($D701="","",VLOOKUP($D701,Cadastro!$C$4:$E$7,3,FALSE())),"")</f>
        <v>0.5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4.1974951456310681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144.114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144.114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246.89762068965518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246.89762068965518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27495</v>
      </c>
      <c r="E704" s="86"/>
      <c r="F704" s="100">
        <f>IFERROR(IF($D704="","",VLOOKUP($D704,Cadastro!$C$4:$E$7,3,FALSE())),"")</f>
        <v>0.5</v>
      </c>
      <c r="G704" s="88"/>
      <c r="H704" s="100" t="str">
        <f>IFERROR(IF($G704="","",$G704*$S$716/$G$716/Cadastro!$E$33),"")</f>
        <v/>
      </c>
      <c r="I704" s="101">
        <f>IFERROR(IF($D704="","",VLOOKUP($D704,Cadastro!$C$4:$G$7,5,FALSE())),"")</f>
        <v>0.6</v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>
        <v>0.31319444444444444</v>
      </c>
      <c r="P704" s="64"/>
      <c r="Q704" s="65">
        <f t="shared" ref="Q704:Q715" ca="1" si="185">IFERROR(IF(O704="","",IF(P704="",MOD(NOW()-O704,1),IF(P704&gt;=O704,P704-O704,P704+1-O704))),"")</f>
        <v>3.393402774236165E-3</v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27495</v>
      </c>
      <c r="E705" s="86"/>
      <c r="F705" s="87">
        <f>IFERROR(IF($D705="","",VLOOKUP($D705,Cadastro!$C$4:$E$7,3,FALSE())),"")</f>
        <v>0.5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3.393402774236165E-3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3.393402774236165E-3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1" activePane="bottomLeft" state="frozen"/>
      <selection pane="bottomLeft" activeCell="P705" sqref="P705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87.540637500000003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26.31402162162162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29.528970491803271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26.640304493392073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63.528209999999994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65.621938203592805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27495</v>
      </c>
      <c r="E677" s="99" t="s">
        <v>274</v>
      </c>
      <c r="F677" s="100">
        <f>IFERROR(IF($D677="","",VLOOKUP($D677,Cadastro!$C$4:$E$7,3,FALSE())),"")</f>
        <v>0.5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12.769740000000001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27495</v>
      </c>
      <c r="E678" s="99" t="s">
        <v>274</v>
      </c>
      <c r="F678" s="87">
        <f>IFERROR(IF($D678="","",VLOOKUP($D678,Cadastro!$C$4:$E$7,3,FALSE())),"")</f>
        <v>0.5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14.188600000000001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27495</v>
      </c>
      <c r="E679" s="99" t="s">
        <v>274</v>
      </c>
      <c r="F679" s="87">
        <f>IFERROR(IF($D679="","",VLOOKUP($D679,Cadastro!$C$4:$E$7,3,FALSE())),"")</f>
        <v>0.5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27495</v>
      </c>
      <c r="E680" s="99" t="s">
        <v>274</v>
      </c>
      <c r="F680" s="87">
        <f>IFERROR(IF($D680="","",VLOOKUP($D680,Cadastro!$C$4:$E$7,3,FALSE())),"")</f>
        <v>0.5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36.890360000000001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27495</v>
      </c>
      <c r="E681" s="99" t="s">
        <v>274</v>
      </c>
      <c r="F681" s="87">
        <f>IFERROR(IF($D681="","",VLOOKUP($D681,Cadastro!$C$4:$E$7,3,FALSE())),"")</f>
        <v>0.5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31.214919999999999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27495</v>
      </c>
      <c r="E682" s="99" t="s">
        <v>274</v>
      </c>
      <c r="F682" s="87">
        <f>IFERROR(IF($D682="","",VLOOKUP($D682,Cadastro!$C$4:$E$7,3,FALSE())),"")</f>
        <v>0.5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31.214919999999999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27495</v>
      </c>
      <c r="E683" s="99" t="s">
        <v>274</v>
      </c>
      <c r="F683" s="87">
        <f>IFERROR(IF($D683="","",VLOOKUP($D683,Cadastro!$C$4:$E$7,3,FALSE())),"")</f>
        <v>0.5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21.282899999999998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27495</v>
      </c>
      <c r="E684" s="99" t="s">
        <v>274</v>
      </c>
      <c r="F684" s="87">
        <f>IFERROR(IF($D684="","",VLOOKUP($D684,Cadastro!$C$4:$E$7,3,FALSE())),"")</f>
        <v>0.5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9.9320199999999996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27495</v>
      </c>
      <c r="E685" s="99" t="s">
        <v>274</v>
      </c>
      <c r="F685" s="87">
        <f>IFERROR(IF($D685="","",VLOOKUP($D685,Cadastro!$C$4:$E$7,3,FALSE())),"")</f>
        <v>0.5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2.83772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27495</v>
      </c>
      <c r="E686" s="99" t="s">
        <v>274</v>
      </c>
      <c r="F686" s="87">
        <f>IFERROR(IF($D686="","",VLOOKUP($D686,Cadastro!$C$4:$E$7,3,FALSE())),"")</f>
        <v>0.5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17.026320000000002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27495</v>
      </c>
      <c r="E687" s="99" t="s">
        <v>274</v>
      </c>
      <c r="F687" s="87">
        <f>IFERROR(IF($D687="","",VLOOKUP($D687,Cadastro!$C$4:$E$7,3,FALSE())),"")</f>
        <v>0.5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19.864039999999999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27495</v>
      </c>
      <c r="E688" s="99" t="s">
        <v>274</v>
      </c>
      <c r="F688" s="91">
        <f>IFERROR(IF($D688="","",VLOOKUP($D688,Cadastro!$C$4:$E$7,3,FALSE())),"")</f>
        <v>0.5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15.60746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212.82899999999998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212.82899999999998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27495</v>
      </c>
      <c r="E690" s="86" t="s">
        <v>274</v>
      </c>
      <c r="F690" s="100">
        <f>IFERROR(IF($D690="","",VLOOKUP($D690,Cadastro!$C$4:$E$7,3,FALSE())),"")</f>
        <v>0.5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31.280695652173915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27495</v>
      </c>
      <c r="E691" s="86" t="s">
        <v>274</v>
      </c>
      <c r="F691" s="87">
        <f>IFERROR(IF($D691="","",VLOOKUP($D691,Cadastro!$C$4:$E$7,3,FALSE())),"")</f>
        <v>0.5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13.033623188405796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27495</v>
      </c>
      <c r="E692" s="86" t="s">
        <v>274</v>
      </c>
      <c r="F692" s="87">
        <f>IFERROR(IF($D692="","",VLOOKUP($D692,Cadastro!$C$4:$E$7,3,FALSE())),"")</f>
        <v>0.5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13.033623188405796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27495</v>
      </c>
      <c r="E693" s="86" t="s">
        <v>274</v>
      </c>
      <c r="F693" s="87">
        <f>IFERROR(IF($D693="","",VLOOKUP($D693,Cadastro!$C$4:$E$7,3,FALSE())),"")</f>
        <v>0.5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22.157159420289855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27495</v>
      </c>
      <c r="E694" s="86" t="s">
        <v>274</v>
      </c>
      <c r="F694" s="87">
        <f>IFERROR(IF($D694="","",VLOOKUP($D694,Cadastro!$C$4:$E$7,3,FALSE())),"")</f>
        <v>0.5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15.640347826086957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27495</v>
      </c>
      <c r="E695" s="86" t="s">
        <v>274</v>
      </c>
      <c r="F695" s="87">
        <f>IFERROR(IF($D695="","",VLOOKUP($D695,Cadastro!$C$4:$E$7,3,FALSE())),"")</f>
        <v>0.5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19.550434782608697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27494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27495</v>
      </c>
      <c r="E696" s="86" t="s">
        <v>274</v>
      </c>
      <c r="F696" s="87">
        <f>IFERROR(IF($D696="","",VLOOKUP($D696,Cadastro!$C$4:$E$7,3,FALSE())),"")</f>
        <v>0.5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29.977333333333327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27495</v>
      </c>
      <c r="E697" s="86" t="s">
        <v>274</v>
      </c>
      <c r="F697" s="87">
        <f>IFERROR(IF($D697="","",VLOOKUP($D697,Cadastro!$C$4:$E$7,3,FALSE())),"")</f>
        <v>0.5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29.977333333333327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27495</v>
      </c>
      <c r="E698" s="86" t="s">
        <v>274</v>
      </c>
      <c r="F698" s="87">
        <f>IFERROR(IF($D698="","",VLOOKUP($D698,Cadastro!$C$4:$E$7,3,FALSE())),"")</f>
        <v>0.5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27.370608695652169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27495</v>
      </c>
      <c r="E699" s="86" t="s">
        <v>274</v>
      </c>
      <c r="F699" s="87">
        <f>IFERROR(IF($D699="","",VLOOKUP($D699,Cadastro!$C$4:$E$7,3,FALSE())),"")</f>
        <v>0.5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15.640347826086957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27495</v>
      </c>
      <c r="E700" s="86" t="s">
        <v>274</v>
      </c>
      <c r="F700" s="87">
        <f>IFERROR(IF($D700="","",VLOOKUP($D700,Cadastro!$C$4:$E$7,3,FALSE())),"")</f>
        <v>0.5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28.673971014492754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27495</v>
      </c>
      <c r="E701" s="86" t="s">
        <v>274</v>
      </c>
      <c r="F701" s="91">
        <f>IFERROR(IF($D701="","",VLOOKUP($D701,Cadastro!$C$4:$E$7,3,FALSE())),"")</f>
        <v>0.5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23.460521739130435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269.79599999999999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269.79599999999999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482.625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482.625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 t="s">
        <v>25</v>
      </c>
      <c r="M704" s="60" t="s">
        <v>139</v>
      </c>
      <c r="N704" s="60" t="s">
        <v>67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27494</v>
      </c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2.0833333333333315E-2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2.0833333333333315E-2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2026-08-27T11:35:59Z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