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18" documentId="13_ncr:1_{9DFDFEE8-78F7-4C04-B87C-99924EE6CC37}" xr6:coauthVersionLast="47" xr6:coauthVersionMax="47" xr10:uidLastSave="{913612A3-DF20-4CE1-9E59-BFC59CEBEA99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<sst xmlns="http://schemas.openxmlformats.org/spreadsheetml/2006/main" count="125601" uniqueCount="47214">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</sst>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J272" sqref="J2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/>
      <c r="M272" s="81">
        <f t="shared" ref="M272:M283" ca="1" si="62">IFERROR(IF(K272="","",IF(L272="",MOD(NOW()-K272,1),IF(L272&gt;=K272,L272-K272,L272+1-K272))),"")</f>
        <v>3.4945601873914711E-3</v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42</v>
      </c>
      <c r="G284" s="2">
        <f>SUM(G272:G283)</f>
        <v>210</v>
      </c>
      <c r="H284" s="87"/>
      <c r="I284" s="87"/>
      <c r="J284" s="87"/>
      <c r="K284" s="87"/>
      <c r="L284" s="87"/>
      <c r="M284" s="88">
        <f ca="1">IFERROR(SUM(M272:M283),"")</f>
        <v>3.4945601873914711E-3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42</v>
      </c>
      <c r="G298" s="1">
        <f>G284+G297</f>
        <v>210</v>
      </c>
      <c r="H298" s="91"/>
      <c r="I298" s="91"/>
      <c r="J298" s="91"/>
      <c r="K298" s="91"/>
      <c r="L298" s="91"/>
      <c r="M298" s="92">
        <f ca="1">IFERROR(M284+M297,"")</f>
        <v>3.4945601873914711E-3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N272" sqref="N2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/>
      <c r="H273" s="107" t="str">
        <f>IFERROR(IF($G273="","",$G273*$S$284/$G$284/Cadastro!$E$33),"")</f>
        <v/>
      </c>
      <c r="I273" s="109">
        <f>IFERROR(IF($D273="","",VLOOKUP($D273,Cadastro!$C$4:$G$20,5,FALSE())),"")</f>
        <v>0.6</v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67.2</v>
      </c>
      <c r="L284" s="87"/>
      <c r="M284" s="87"/>
      <c r="N284" s="87"/>
      <c r="O284" s="87"/>
      <c r="P284" s="87"/>
      <c r="Q284" s="88">
        <f ca="1">IFERROR(SUM(Q272:Q283),"")</f>
        <v>2.7777777777778234E-3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16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67.2</v>
      </c>
      <c r="L298" s="91"/>
      <c r="M298" s="91"/>
      <c r="N298" s="91"/>
      <c r="O298" s="91"/>
      <c r="P298" s="91"/>
      <c r="Q298" s="92">
        <f ca="1">IFERROR(Q284+Q297,"")</f>
        <v>2.7777777777778234E-3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D273" sqref="D2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0.37224456018157071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0.56252233795934847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0.61599456018157073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/>
      <c r="E272" s="77"/>
      <c r="F272" s="120" t="str">
        <f>IFERROR(IF($D272="","",VLOOKUP($D272,Cadastro!$C$4:$E$20,3,FALSE())),"")</f>
        <v/>
      </c>
      <c r="G272" s="78">
        <v>14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/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/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/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/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/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/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/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/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/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/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G273" sqref="G2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>
        <v>18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2026-09-11T12:35:37Z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