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26" documentId="13_ncr:1_{9DFDFEE8-78F7-4C04-B87C-99924EE6CC37}" xr6:coauthVersionLast="47" xr6:coauthVersionMax="47" xr10:uidLastSave="{8725A1A0-72EB-4C07-A2BA-EBCA15AD500F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<sst xmlns="http://schemas.openxmlformats.org/spreadsheetml/2006/main" count="133482" uniqueCount="50061">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</sst>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88" activePane="bottomLeft" state="frozen"/>
      <selection pane="bottomLeft" activeCell="G333" sqref="G3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9" activePane="bottomLeft" state="frozen"/>
      <selection pane="bottomLeft" activeCell="O331" sqref="O3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4" activePane="bottomLeft" state="frozen"/>
      <selection pane="bottomLeft" activeCell="D326" sqref="D32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/>
      <c r="D326" s="77" t="s">
        <v>39</v>
      </c>
      <c r="E326" s="106"/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C326" sqref="C326:C33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/>
      <c r="F326" s="120">
        <f>IFERROR(IF($D326="","",VLOOKUP($D326,Cadastro!$C$4:$E$20,3,FALSE())),"")</f>
        <v>0.24</v>
      </c>
      <c r="G326" s="108"/>
      <c r="H326" s="120" t="str">
        <f>IFERROR(IF($G326="","",$G326*$S$338/$G$338/Cadastro!$E$33),"")</f>
        <v/>
      </c>
      <c r="I326" s="121">
        <f>IFERROR(IF($D326="","",VLOOKUP($D326,Cadastro!$C$4:$G$20,5,FALSE())),"")</f>
        <v>0.6</v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2026-09-13T11:12:59Z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