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19" documentId="13_ncr:1_{9DFDFEE8-78F7-4C04-B87C-99924EE6CC37}" xr6:coauthVersionLast="47" xr6:coauthVersionMax="47" xr10:uidLastSave="{AD69E697-D744-492C-927B-AEB8DF0079D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<sst xmlns="http://schemas.openxmlformats.org/spreadsheetml/2006/main" count="118740" uniqueCount="44877">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</sst>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J204" sqref="J20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/>
      <c r="F204" s="78"/>
      <c r="G204" s="79" t="str">
        <f t="shared" ref="G204:G215" si="46">IF(F204="","",IF(E204="PC 17",F204*4.2,IF(E204="PC 19",F204*5,IF(E204="CB",F204*35,""))))</f>
        <v/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/>
      <c r="M204" s="81">
        <f t="shared" ref="M204:M215" ca="1" si="47">IFERROR(IF(K204="","",IF(L204="",MOD(NOW()-K204,1),IF(L204&gt;=K204,L204-K204,L204+1-K204))),"")</f>
        <v>5.8981481561204419E-4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5.8981481561204419E-4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0.16864537037116767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E210" sqref="E2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D212" sqref="D2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D211" sqref="D21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/>
      <c r="F204" s="120">
        <f>IFERROR(IF($D204="","",VLOOKUP($D204,Cadastro!$C$4:$E$20,3,FALSE())),"")</f>
        <v>0.55000000000000004</v>
      </c>
      <c r="G204" s="108"/>
      <c r="H204" s="120" t="str">
        <f>IFERROR(IF($G204="","",$G204*$S$216/$G$216/Cadastro!$E$33),"")</f>
        <v/>
      </c>
      <c r="I204" s="121">
        <f>IFERROR(IF($D204="","",VLOOKUP($D204,Cadastro!$C$4:$G$20,5,FALSE())),"")</f>
        <v>0.6</v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/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/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2026-09-09T00:02:11Z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