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664" documentId="13_ncr:1_{9DFDFEE8-78F7-4C04-B87C-99924EE6CC37}" xr6:coauthVersionLast="47" xr6:coauthVersionMax="47" xr10:uidLastSave="{50A70347-6E99-4658-9D8F-128201017496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<sst xmlns="http://schemas.openxmlformats.org/spreadsheetml/2006/main" count="189674" uniqueCount="73264">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</sst>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>
        <v>738.9</v>
      </c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2757330</v>
      </c>
      <c r="D35" s="31">
        <f t="shared" si="2"/>
        <v>877220</v>
      </c>
      <c r="E35" s="31">
        <f t="shared" si="2"/>
        <v>680100</v>
      </c>
      <c r="F35" s="31">
        <f t="shared" si="2"/>
        <v>1336840</v>
      </c>
      <c r="G35" s="31">
        <f t="shared" si="2"/>
        <v>2894160</v>
      </c>
      <c r="H35" s="32">
        <f>IFERROR(SUM(H4:H34),"")</f>
        <v>607.77359999999999</v>
      </c>
      <c r="I35" s="32">
        <f>IFERROR(SUM(I4:I34),"")</f>
        <v>21266.93</v>
      </c>
      <c r="J35" s="33">
        <f>IFERROR(IF(OR(H35="",I35="",H35=0,I35=0),"",MIN(H35,I35)/MAX(H35,I35)),"")</f>
        <v>2.8578342055012172E-2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1" activePane="bottomLeft" state="frozen"/>
      <selection pane="bottomLeft" activeCell="F40" sqref="F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252</v>
      </c>
      <c r="G41" s="2">
        <f>SUM(G29:G40)</f>
        <v>1260</v>
      </c>
      <c r="H41" s="87"/>
      <c r="I41" s="87"/>
      <c r="J41" s="87"/>
      <c r="K41" s="87"/>
      <c r="L41" s="87"/>
      <c r="M41" s="88">
        <f ca="1">IFERROR(SUM(M29:M40),"")</f>
        <v>0.17083333333333334</v>
      </c>
      <c r="N41" s="2" t="s">
        <v>282</v>
      </c>
      <c r="O41" s="89"/>
    </row>
    <row r="42" spans="1:15" ht="15" customHeight="1">
      <c r="A42" s="18">
        <v>46297</v>
      </c>
      <c r="B42" s="83">
        <v>0.83333333333333304</v>
      </c>
      <c r="C42" s="85"/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252</v>
      </c>
      <c r="G55" s="1">
        <f>G41+G54</f>
        <v>1260</v>
      </c>
      <c r="H55" s="91"/>
      <c r="I55" s="91"/>
      <c r="J55" s="91"/>
      <c r="K55" s="91"/>
      <c r="L55" s="91"/>
      <c r="M55" s="92">
        <f ca="1">IFERROR(M41+M54,"")</f>
        <v>0.17083333333333334</v>
      </c>
      <c r="N55" s="1" t="s">
        <v>285</v>
      </c>
      <c r="O55" s="31">
        <f>IFERROR(O41+O54,"")</f>
        <v>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2757330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8" activePane="bottomLeft" state="frozen"/>
      <selection pane="bottomLeft" activeCell="G39" sqref="G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/>
      <c r="T41" s="132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91"/>
      <c r="P55" s="91"/>
      <c r="Q55" s="92">
        <f ca="1">IFERROR(Q41+Q54,"")</f>
        <v>0.18125000000000008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" activePane="bottomLeft" state="frozen"/>
      <selection pane="bottomLeft" activeCell="G39" sqref="G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49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205.8</v>
      </c>
      <c r="L41" s="87"/>
      <c r="M41" s="87"/>
      <c r="N41" s="87"/>
      <c r="O41" s="87"/>
      <c r="P41" s="87"/>
      <c r="Q41" s="88">
        <f ca="1">IFERROR(SUM(Q29:Q40),"")</f>
        <v>0.26597222222222222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49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205.8</v>
      </c>
      <c r="L55" s="91"/>
      <c r="M55" s="91"/>
      <c r="N55" s="91"/>
      <c r="O55" s="91"/>
      <c r="P55" s="91"/>
      <c r="Q55" s="92">
        <f ca="1">IFERROR(Q41+Q54,"")</f>
        <v>0.26597222222222222</v>
      </c>
      <c r="R55" s="1" t="s">
        <v>285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8" activePane="bottomLeft" state="frozen"/>
      <selection pane="bottomLeft" activeCell="G39" sqref="G3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IF(G39="","",IF(E39="PC 17",G39*4.2,IF(E39="PC 19",G39*5,IF(E39="CB",G39*24,""))))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466.20000000000005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/>
      <c r="T41" s="118">
        <f>IFERROR(J41,"")</f>
        <v>0</v>
      </c>
    </row>
    <row r="42" spans="1:20" ht="15" customHeight="1">
      <c r="A42" s="18">
        <v>46297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466.20000000000005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C42:C148 C29:C40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2026-10-02T22:25:31Z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