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031" documentId="13_ncr:1_{9DFDFEE8-78F7-4C04-B87C-99924EE6CC37}" xr6:coauthVersionLast="47" xr6:coauthVersionMax="47" xr10:uidLastSave="{6DC4A4B9-B47A-44B0-8B7B-FFE726C952CB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<sst xmlns="http://schemas.openxmlformats.org/spreadsheetml/2006/main" count="118809" uniqueCount="44880">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</sst>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L207" sqref="L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87</v>
      </c>
      <c r="G216" s="2">
        <f>SUM(G204:G215)</f>
        <v>390.20000000000005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346</v>
      </c>
      <c r="G217" s="1">
        <f>G203+G216</f>
        <v>1478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G209" sqref="G20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39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192.6</v>
      </c>
      <c r="L216" s="87"/>
      <c r="M216" s="87"/>
      <c r="N216" s="87"/>
      <c r="O216" s="87"/>
      <c r="P216" s="87"/>
      <c r="Q216" s="88">
        <f ca="1">IFERROR(SUM(Q204:Q215),"")</f>
        <v>4.3749999999999956E-2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227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999</v>
      </c>
      <c r="L217" s="91"/>
      <c r="M217" s="91"/>
      <c r="N217" s="91"/>
      <c r="O217" s="91"/>
      <c r="P217" s="91"/>
      <c r="Q217" s="92">
        <f ca="1">IFERROR(Q203+Q216,"")</f>
        <v>0.13888888888888895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N206" sqref="N20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/>
      <c r="Q206" s="81">
        <f t="shared" ca="1" si="62"/>
        <v>6.7465509258909151E-2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/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25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125</v>
      </c>
      <c r="L216" s="87"/>
      <c r="M216" s="87"/>
      <c r="N216" s="87"/>
      <c r="O216" s="87"/>
      <c r="P216" s="87"/>
      <c r="Q216" s="88">
        <f ca="1">IFERROR(SUM(Q204:Q215),"")</f>
        <v>0.12579884259224261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103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462.20000000000005</v>
      </c>
      <c r="L217" s="91"/>
      <c r="M217" s="91"/>
      <c r="N217" s="91"/>
      <c r="O217" s="91"/>
      <c r="P217" s="91"/>
      <c r="Q217" s="92">
        <f ca="1">IFERROR(Q203+Q216,"")</f>
        <v>0.26677106481446489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77" activePane="bottomLeft" state="frozen"/>
      <selection pane="bottomLeft" activeCell="P206" sqref="P20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/>
      <c r="H209" s="107" t="str">
        <f>IFERROR(IF($G209="","",$G209*$S$216/$G$216/Cadastro!$E$33),"")</f>
        <v/>
      </c>
      <c r="I209" s="109">
        <f>IFERROR(IF($D209="","",VLOOKUP($D209,Cadastro!$C$4:$G$20,5,FALSE())),"")</f>
        <v>0.6</v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/>
      <c r="H210" s="107" t="str">
        <f>IFERROR(IF($G210="","",$G210*$S$216/$G$216/Cadastro!$E$33),"")</f>
        <v/>
      </c>
      <c r="I210" s="109">
        <f>IFERROR(IF($D210="","",VLOOKUP($D210,Cadastro!$C$4:$G$20,5,FALSE())),"")</f>
        <v>0.6</v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/>
      <c r="H211" s="107" t="str">
        <f>IFERROR(IF($G211="","",$G211*$S$216/$G$216/Cadastro!$E$33),"")</f>
        <v/>
      </c>
      <c r="I211" s="109">
        <f>IFERROR(IF($D211="","",VLOOKUP($D211,Cadastro!$C$4:$G$20,5,FALSE())),"")</f>
        <v>0.6</v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47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235</v>
      </c>
      <c r="L216" s="87"/>
      <c r="M216" s="87"/>
      <c r="N216" s="87"/>
      <c r="O216" s="154"/>
      <c r="P216" s="154"/>
      <c r="Q216" s="88">
        <f ca="1">IFERROR(SUM(Q204:Q215),"")</f>
        <v>7.708333333333342E-2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200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892</v>
      </c>
      <c r="L217" s="91"/>
      <c r="M217" s="91"/>
      <c r="N217" s="91"/>
      <c r="O217" s="155"/>
      <c r="P217" s="155"/>
      <c r="Q217" s="92">
        <f ca="1">IFERROR(Q203+Q216,"")</f>
        <v>0.242361111111111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2026-09-09T05:47:28Z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