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om/gene-mapping-docker/"/>
    </mc:Choice>
  </mc:AlternateContent>
  <xr:revisionPtr revIDLastSave="0" documentId="13_ncr:1_{17C5E8EA-6A45-EF44-ADFF-BC44E8A0DBF3}" xr6:coauthVersionLast="47" xr6:coauthVersionMax="47" xr10:uidLastSave="{00000000-0000-0000-0000-000000000000}"/>
  <bookViews>
    <workbookView xWindow="37420" yWindow="4520" windowWidth="17820" windowHeight="17440" xr2:uid="{5E8541BA-1EF9-A541-8CEE-198A1BD70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F6" i="1"/>
  <c r="E6" i="1"/>
  <c r="D6" i="1"/>
  <c r="C6" i="1"/>
  <c r="D11" i="1"/>
  <c r="E11" i="1"/>
  <c r="F11" i="1"/>
  <c r="G11" i="1"/>
  <c r="C11" i="1"/>
</calcChain>
</file>

<file path=xl/sharedStrings.xml><?xml version="1.0" encoding="utf-8"?>
<sst xmlns="http://schemas.openxmlformats.org/spreadsheetml/2006/main" count="25" uniqueCount="22">
  <si>
    <t>384-1x</t>
  </si>
  <si>
    <t>384-2x</t>
  </si>
  <si>
    <t>Raw Rows</t>
  </si>
  <si>
    <t>Perfect Rows</t>
  </si>
  <si>
    <t>Total Number of Genes</t>
  </si>
  <si>
    <t>Number of Perfect Genes</t>
  </si>
  <si>
    <t>Perfect Gene Length</t>
  </si>
  <si>
    <t>Median % Perfects (&gt;99 reads)</t>
  </si>
  <si>
    <t>Coverage % Perfects (from total genes)</t>
  </si>
  <si>
    <t>Gini Coefficient (perfectcount1dna, all genes)</t>
  </si>
  <si>
    <t>Gini Coefficient (perfectcount1dna &gt; 0)</t>
  </si>
  <si>
    <t>Gini Coefficient (tco1, all genes)</t>
  </si>
  <si>
    <t>260 +/- 0</t>
  </si>
  <si>
    <t xml:space="preserve">Fraction of Perfect Genes </t>
  </si>
  <si>
    <t>Sequencing Stats</t>
  </si>
  <si>
    <t>Number of  Total Genes (&gt;99 reads)</t>
  </si>
  <si>
    <t>500 +/- 0</t>
  </si>
  <si>
    <t>Mean % Perfects (&gt;99 reads)</t>
  </si>
  <si>
    <t>Birch</t>
  </si>
  <si>
    <t>Birch (Original)</t>
  </si>
  <si>
    <t>Percentage of Total Genes (&gt;99 reads)</t>
  </si>
  <si>
    <t>Percentage of Perfect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</si>
</sst>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/>
    <xf numFmtId="2" fontId="0" fillId="0" borderId="2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B30C-BDF8-8246-BB54-76E506A89689}">
  <dimension ref="B2:G18"/>
  <sheetViews>
    <sheetView showGridLines="0" tabSelected="1" workbookViewId="0">
      <selection activeCell="F26" sqref="F26"/>
    </sheetView>
  </sheetViews>
  <sheetFormatPr baseColWidth="10" defaultRowHeight="16" x14ac:dyDescent="0.2"/>
  <cols>
    <col min="2" max="2" width="39" customWidth="1"/>
    <col min="7" max="7" width="14.1640625" customWidth="1"/>
  </cols>
  <sheetData>
    <row r="2" spans="2:7" x14ac:dyDescent="0.2">
      <c r="B2" s="2" t="s">
        <v>14</v>
      </c>
    </row>
    <row r="3" spans="2:7" ht="17" thickBot="1" x14ac:dyDescent="0.25">
      <c r="B3" s="3"/>
      <c r="C3" s="4" t="s">
        <v>0</v>
      </c>
      <c r="D3" s="4" t="s">
        <v>1</v>
      </c>
      <c r="E3" s="4">
        <v>1536</v>
      </c>
      <c r="F3" s="4" t="s">
        <v>18</v>
      </c>
      <c r="G3" s="4" t="s">
        <v>19</v>
      </c>
    </row>
    <row r="4" spans="2:7" x14ac:dyDescent="0.2">
      <c r="B4" t="s">
        <v>2</v>
      </c>
      <c r="C4" s="5">
        <v>1108228</v>
      </c>
      <c r="D4" s="5">
        <v>1097219</v>
      </c>
      <c r="E4" s="5">
        <v>3175359</v>
      </c>
      <c r="F4" s="5">
        <v>1115244</v>
      </c>
      <c r="G4" s="5">
        <v>3875647</v>
      </c>
    </row>
    <row r="5" spans="2:7" x14ac:dyDescent="0.2">
      <c r="B5" t="s">
        <v>3</v>
      </c>
      <c r="C5" s="5">
        <v>56808</v>
      </c>
      <c r="D5" s="5">
        <v>56999</v>
      </c>
      <c r="E5" s="5">
        <v>127673</v>
      </c>
      <c r="F5" s="5">
        <v>41248</v>
      </c>
      <c r="G5" s="5">
        <v>93</v>
      </c>
    </row>
    <row r="6" spans="2:7" x14ac:dyDescent="0.2">
      <c r="B6" s="7" t="s">
        <v>21</v>
      </c>
      <c r="C6" s="10">
        <f>0.05126*100</f>
        <v>5.1260000000000003</v>
      </c>
      <c r="D6" s="10">
        <f>0.05195*100</f>
        <v>5.1950000000000003</v>
      </c>
      <c r="E6" s="10">
        <f>0.04*100</f>
        <v>4</v>
      </c>
      <c r="F6" s="10">
        <f>0.036985*100</f>
        <v>3.6984999999999997</v>
      </c>
      <c r="G6" s="9">
        <f>(2.399*10^-5)*100</f>
        <v>2.3990000000000001E-3</v>
      </c>
    </row>
    <row r="7" spans="2:7" x14ac:dyDescent="0.2">
      <c r="B7" t="s">
        <v>4</v>
      </c>
      <c r="C7" s="1">
        <v>384</v>
      </c>
      <c r="D7" s="1">
        <v>384</v>
      </c>
      <c r="E7" s="1">
        <v>1536</v>
      </c>
      <c r="F7" s="1">
        <v>384</v>
      </c>
      <c r="G7" s="1">
        <v>384</v>
      </c>
    </row>
    <row r="8" spans="2:7" x14ac:dyDescent="0.2">
      <c r="B8" t="s">
        <v>5</v>
      </c>
      <c r="C8" s="1">
        <v>97</v>
      </c>
      <c r="D8" s="1">
        <v>59</v>
      </c>
      <c r="E8" s="1">
        <v>830</v>
      </c>
      <c r="F8" s="1">
        <v>93</v>
      </c>
      <c r="G8" s="1">
        <v>65</v>
      </c>
    </row>
    <row r="9" spans="2:7" x14ac:dyDescent="0.2">
      <c r="B9" s="7" t="s">
        <v>13</v>
      </c>
      <c r="C9" s="8">
        <v>0.25</v>
      </c>
      <c r="D9" s="8">
        <v>0.15</v>
      </c>
      <c r="E9" s="8">
        <v>0.54</v>
      </c>
      <c r="F9" s="8">
        <v>0.2422</v>
      </c>
      <c r="G9" s="8">
        <v>0.16930000000000001</v>
      </c>
    </row>
    <row r="10" spans="2:7" x14ac:dyDescent="0.2">
      <c r="B10" t="s">
        <v>15</v>
      </c>
      <c r="C10" s="1">
        <v>76</v>
      </c>
      <c r="D10" s="1">
        <v>44</v>
      </c>
      <c r="E10" s="1">
        <v>469</v>
      </c>
      <c r="F10" s="1">
        <v>191</v>
      </c>
      <c r="G10" s="1">
        <v>305</v>
      </c>
    </row>
    <row r="11" spans="2:7" x14ac:dyDescent="0.2">
      <c r="B11" s="7" t="s">
        <v>20</v>
      </c>
      <c r="C11" s="10">
        <f>(C10/C7)*100</f>
        <v>19.791666666666664</v>
      </c>
      <c r="D11" s="10">
        <f t="shared" ref="D11:G11" si="0">(D10/D7)*100</f>
        <v>11.458333333333332</v>
      </c>
      <c r="E11" s="10">
        <f t="shared" si="0"/>
        <v>30.533854166666668</v>
      </c>
      <c r="F11" s="10">
        <f t="shared" si="0"/>
        <v>49.739583333333329</v>
      </c>
      <c r="G11" s="10">
        <f t="shared" si="0"/>
        <v>79.427083333333343</v>
      </c>
    </row>
    <row r="12" spans="2:7" x14ac:dyDescent="0.2">
      <c r="B12" t="s">
        <v>6</v>
      </c>
      <c r="C12" s="1" t="s">
        <v>12</v>
      </c>
      <c r="D12" s="1" t="s">
        <v>12</v>
      </c>
      <c r="E12" s="1" t="s">
        <v>12</v>
      </c>
      <c r="F12" s="1" t="s">
        <v>16</v>
      </c>
      <c r="G12" s="1" t="s">
        <v>16</v>
      </c>
    </row>
    <row r="13" spans="2:7" x14ac:dyDescent="0.2">
      <c r="B13" t="s">
        <v>7</v>
      </c>
      <c r="C13" s="6">
        <v>27.89</v>
      </c>
      <c r="D13" s="6">
        <v>31.35</v>
      </c>
      <c r="E13" s="6">
        <v>22.46</v>
      </c>
      <c r="F13" s="6">
        <v>0</v>
      </c>
      <c r="G13" s="6">
        <v>0</v>
      </c>
    </row>
    <row r="14" spans="2:7" x14ac:dyDescent="0.2">
      <c r="B14" t="s">
        <v>17</v>
      </c>
      <c r="C14" s="6">
        <v>25.39</v>
      </c>
      <c r="D14" s="6">
        <v>31.08</v>
      </c>
      <c r="E14" s="6">
        <v>21.76</v>
      </c>
      <c r="F14" s="6">
        <v>4.8022450000000001</v>
      </c>
      <c r="G14" s="6">
        <v>0.03</v>
      </c>
    </row>
    <row r="15" spans="2:7" x14ac:dyDescent="0.2">
      <c r="B15" s="7" t="s">
        <v>8</v>
      </c>
      <c r="C15" s="8">
        <v>25.26</v>
      </c>
      <c r="D15" s="8">
        <v>15.36</v>
      </c>
      <c r="E15" s="8">
        <v>54.04</v>
      </c>
      <c r="F15" s="8">
        <v>24.22</v>
      </c>
      <c r="G15" s="8">
        <v>16.93</v>
      </c>
    </row>
    <row r="16" spans="2:7" x14ac:dyDescent="0.2">
      <c r="B16" t="s">
        <v>9</v>
      </c>
      <c r="C16" s="6">
        <v>0.93500000000000005</v>
      </c>
      <c r="D16" s="6">
        <v>0.97699999999999998</v>
      </c>
      <c r="E16" s="6">
        <v>0.90569999999999995</v>
      </c>
      <c r="F16" s="6">
        <v>0.90849999999999997</v>
      </c>
      <c r="G16" s="6">
        <v>0.87109999999999999</v>
      </c>
    </row>
    <row r="17" spans="2:7" x14ac:dyDescent="0.2">
      <c r="B17" t="s">
        <v>10</v>
      </c>
      <c r="C17" s="6">
        <v>0.74399999999999999</v>
      </c>
      <c r="D17" s="6">
        <v>0.84899999999999998</v>
      </c>
      <c r="E17" s="6">
        <v>0.8256</v>
      </c>
      <c r="F17" s="6">
        <v>0.62219999999999998</v>
      </c>
      <c r="G17" s="6">
        <v>0.23849999999999999</v>
      </c>
    </row>
    <row r="18" spans="2:7" x14ac:dyDescent="0.2">
      <c r="B18" s="7" t="s">
        <v>11</v>
      </c>
      <c r="C18" s="8">
        <v>0.82799999999999996</v>
      </c>
      <c r="D18" s="8">
        <v>0.86099999999999999</v>
      </c>
      <c r="E18" s="8">
        <v>0.85389999999999999</v>
      </c>
      <c r="F18" s="8">
        <v>0.82920000000000005</v>
      </c>
      <c r="G18" s="8">
        <v>0.65010000000000001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 Romanowicz</dc:creator>
  <cp:lastModifiedBy>Karl  Romanowicz</cp:lastModifiedBy>
  <dcterms:created xsi:type="dcterms:W3CDTF">2025-05-21T18:54:17Z</dcterms:created>
  <dcterms:modified xsi:type="dcterms:W3CDTF">2025-05-23T18:25:32Z</dcterms:modified>
</cp:coreProperties>
</file>