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\Learning\Лекции\ИО ТПР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0" i="3" l="1"/>
  <c r="F9" i="3"/>
  <c r="F8" i="3"/>
  <c r="D10" i="3"/>
  <c r="D9" i="3"/>
  <c r="D8" i="3"/>
  <c r="B10" i="3"/>
  <c r="B9" i="3"/>
  <c r="B8" i="3"/>
  <c r="D10" i="2"/>
  <c r="D9" i="2"/>
  <c r="D8" i="2"/>
  <c r="B10" i="2"/>
  <c r="B9" i="2"/>
  <c r="B8" i="2"/>
  <c r="F10" i="2"/>
  <c r="F9" i="2"/>
  <c r="F8" i="2"/>
  <c r="F10" i="1"/>
  <c r="F9" i="1"/>
  <c r="F8" i="1"/>
  <c r="D10" i="1"/>
  <c r="D9" i="1"/>
  <c r="D8" i="1"/>
  <c r="B10" i="1"/>
  <c r="B9" i="1"/>
  <c r="B8" i="1"/>
</calcChain>
</file>

<file path=xl/sharedStrings.xml><?xml version="1.0" encoding="utf-8"?>
<sst xmlns="http://schemas.openxmlformats.org/spreadsheetml/2006/main" count="21" uniqueCount="9">
  <si>
    <t>npv= от 100000 до 1000000</t>
  </si>
  <si>
    <t>npv= от 1000000 до 10000000</t>
  </si>
  <si>
    <t>npv= от 10000000 до 1000000000</t>
  </si>
  <si>
    <t>pi= от 1 до 3</t>
  </si>
  <si>
    <t>pi= от 3 до 5</t>
  </si>
  <si>
    <t>pi= от 5 до 15</t>
  </si>
  <si>
    <t>срок окупаемости= от 1 года до 3</t>
  </si>
  <si>
    <t>срок окупаемости= от 3 лет до 5</t>
  </si>
  <si>
    <t>срок окупаемости= от 5 лет и 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</si>
</sst>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91" zoomScaleNormal="91" workbookViewId="0">
      <selection activeCell="F11" sqref="F11"/>
    </sheetView>
  </sheetViews>
  <sheetFormatPr defaultRowHeight="14.4" x14ac:dyDescent="0.3"/>
  <cols>
    <col min="1" max="1" width="29.77734375" customWidth="1"/>
    <col min="2" max="2" width="52.44140625" customWidth="1"/>
    <col min="3" max="3" width="29.88671875" customWidth="1"/>
    <col min="4" max="5" width="30.109375" customWidth="1"/>
    <col min="6" max="6" width="34.44140625" customWidth="1"/>
    <col min="7" max="7" width="17.33203125" customWidth="1"/>
  </cols>
  <sheetData>
    <row r="1" spans="1:7" x14ac:dyDescent="0.3">
      <c r="B1" t="s">
        <v>0</v>
      </c>
      <c r="D1" t="s">
        <v>1</v>
      </c>
      <c r="F1" t="s">
        <v>2</v>
      </c>
    </row>
    <row r="2" spans="1:7" x14ac:dyDescent="0.3">
      <c r="A2" t="s">
        <v>3</v>
      </c>
      <c r="B2" s="1">
        <v>1.3</v>
      </c>
      <c r="C2" s="1">
        <v>350000</v>
      </c>
      <c r="D2" s="1">
        <v>2.5</v>
      </c>
      <c r="E2" s="1">
        <v>7500000</v>
      </c>
      <c r="F2" s="1">
        <v>2.7</v>
      </c>
      <c r="G2" s="1">
        <v>12500000</v>
      </c>
    </row>
    <row r="3" spans="1:7" x14ac:dyDescent="0.3">
      <c r="A3" t="s">
        <v>4</v>
      </c>
      <c r="B3">
        <v>3.1</v>
      </c>
      <c r="C3">
        <v>550000</v>
      </c>
      <c r="D3">
        <v>4.5</v>
      </c>
      <c r="E3">
        <v>8500000</v>
      </c>
      <c r="F3">
        <v>4.9000000000000004</v>
      </c>
      <c r="G3">
        <v>12600000</v>
      </c>
    </row>
    <row r="4" spans="1:7" x14ac:dyDescent="0.3">
      <c r="A4" t="s">
        <v>5</v>
      </c>
      <c r="B4">
        <v>5.8</v>
      </c>
      <c r="C4">
        <v>850000</v>
      </c>
      <c r="D4">
        <v>8.6</v>
      </c>
      <c r="E4">
        <v>9500000</v>
      </c>
      <c r="F4">
        <v>14.5</v>
      </c>
      <c r="G4">
        <v>14700000</v>
      </c>
    </row>
    <row r="8" spans="1:7" x14ac:dyDescent="0.3">
      <c r="B8" t="str">
        <f>IF(AND(AND(B2&gt;1,B2&lt;3),AND(C2&gt;100000,C2&lt;1000000),AND(B25&gt;1,B25&lt;3)),"Проект приносит небольшую прибыль, но он реалистичен","Несоответствие диапазону")</f>
        <v>Проект приносит небольшую прибыль, но он реалистичен</v>
      </c>
      <c r="D8" t="str">
        <f>IF(AND(AND(D2&gt;1,D2&lt;3),AND(E2&gt;1000000,E2&lt;10000000),AND(B25&gt;1,B25&lt;3)),"Проект приносит небольшую прибыль, но он реалистичен","Несоответствие диапазону")</f>
        <v>Проект приносит небольшую прибыль, но он реалистичен</v>
      </c>
      <c r="F8" t="str">
        <f>IF(AND(AND(F2&gt;1,F2&lt;3),AND(G2&gt;10000000,G2&lt;1000000000),AND(B25&gt;1,B25&lt;3)),"Проект приносит небольшую прибыль, но он реалистичен","Несоответствие диапазону")</f>
        <v>Проект приносит небольшую прибыль, но он реалистичен</v>
      </c>
    </row>
    <row r="9" spans="1:7" x14ac:dyDescent="0.3">
      <c r="B9" t="str">
        <f>IF(AND(AND(B3&gt;3,B3&lt;5),AND(C3&gt;100000,C3&lt;1000000),AND(B25&gt;1,B25&lt;3)),"pi большой, но проект реалистичен","Несоответствие диапазону")</f>
        <v>pi большой, но проект реалистичен</v>
      </c>
      <c r="D9" t="str">
        <f>IF(AND(AND(D3&gt;3,D3&lt;5),AND(E3&gt;1000000,E3&lt;10000000),AND(B25&gt;1,B25&lt;3)),"pi большой, но проект реалистичен","Несоответствие диапазону")</f>
        <v>pi большой, но проект реалистичен</v>
      </c>
      <c r="F9" t="str">
        <f>IF(AND(AND(F3&gt;3,F3&lt;5),AND(G3&gt;10000000,G3&lt;1000000000),AND(B25&gt;1,B25&lt;3)),"pi большой, но проект реалистичен","Несоответствие диапазону")</f>
        <v>pi большой, но проект реалистичен</v>
      </c>
    </row>
    <row r="10" spans="1:7" x14ac:dyDescent="0.3">
      <c r="B10" t="str">
        <f>IF(AND(AND(B4&gt;5,B4&lt;15),AND(C4&gt;100000,C4&lt;1000000),AND(B25&gt;1,B25&lt;3)),"pi очень большой, проект слишком оптимистичен","Несоответствие диапазону")</f>
        <v>pi очень большой, проект слишком оптимистичен</v>
      </c>
      <c r="D10" t="str">
        <f>IF(AND(AND(D4&gt;5,D4&lt;15),AND(E4&gt;1000000,E4&lt;10000000),AND(B25&gt;1,B25&lt;3)),"pi очень большой, проект слишком оптимистичен","Несоответствие диапазону")</f>
        <v>pi очень большой, проект слишком оптимистичен</v>
      </c>
      <c r="F10" t="str">
        <f>IF(AND(AND(F4&gt;5,F4&lt;15),AND(G4&gt;10000000,G4&lt;1000000000),AND(B25&gt;1,B25&lt;3)),"pi очень большой, проект слишком оптимистичен","Несоответствие диапазону")</f>
        <v>pi очень большой, проект слишком оптимистичен</v>
      </c>
    </row>
    <row r="25" spans="1:2" x14ac:dyDescent="0.3">
      <c r="A25" t="s">
        <v>6</v>
      </c>
      <c r="B25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C1" zoomScale="160" zoomScaleNormal="160" workbookViewId="0">
      <selection activeCell="D11" sqref="D11"/>
    </sheetView>
  </sheetViews>
  <sheetFormatPr defaultRowHeight="14.4" x14ac:dyDescent="0.3"/>
  <cols>
    <col min="2" max="2" width="77.33203125" customWidth="1"/>
    <col min="3" max="3" width="11.21875" customWidth="1"/>
    <col min="4" max="4" width="76.5546875" customWidth="1"/>
    <col min="5" max="5" width="13.21875" customWidth="1"/>
    <col min="6" max="6" width="78.21875" customWidth="1"/>
    <col min="7" max="7" width="17.77734375" customWidth="1"/>
  </cols>
  <sheetData>
    <row r="1" spans="1:7" x14ac:dyDescent="0.3">
      <c r="B1" t="s">
        <v>0</v>
      </c>
      <c r="D1" t="s">
        <v>1</v>
      </c>
      <c r="F1" t="s">
        <v>2</v>
      </c>
    </row>
    <row r="2" spans="1:7" x14ac:dyDescent="0.3">
      <c r="A2" t="s">
        <v>3</v>
      </c>
      <c r="B2" s="1">
        <v>1.3</v>
      </c>
      <c r="C2" s="1">
        <v>350000</v>
      </c>
      <c r="D2" s="1">
        <v>2.5</v>
      </c>
      <c r="E2" s="1">
        <v>7500000</v>
      </c>
      <c r="F2" s="1">
        <v>2.7</v>
      </c>
      <c r="G2" s="1">
        <v>12500000</v>
      </c>
    </row>
    <row r="3" spans="1:7" x14ac:dyDescent="0.3">
      <c r="A3" t="s">
        <v>4</v>
      </c>
      <c r="B3">
        <v>3.1</v>
      </c>
      <c r="C3">
        <v>550000</v>
      </c>
      <c r="D3">
        <v>4.5</v>
      </c>
      <c r="E3">
        <v>8500000</v>
      </c>
      <c r="F3">
        <v>4.9000000000000004</v>
      </c>
      <c r="G3">
        <v>12600000</v>
      </c>
    </row>
    <row r="4" spans="1:7" x14ac:dyDescent="0.3">
      <c r="A4" t="s">
        <v>5</v>
      </c>
      <c r="B4">
        <v>5.8</v>
      </c>
      <c r="C4">
        <v>850000</v>
      </c>
      <c r="D4">
        <v>8.6</v>
      </c>
      <c r="E4">
        <v>9500000</v>
      </c>
      <c r="F4">
        <v>14.5</v>
      </c>
      <c r="G4">
        <v>14700000</v>
      </c>
    </row>
    <row r="8" spans="1:7" x14ac:dyDescent="0.3">
      <c r="B8" t="str">
        <f>IF(AND(AND(B2&gt;1,B2&lt;3),AND(C2&gt;100000,C2&lt;1000000),AND(B25&gt;3,B25&lt;5)),"Проект приносит небольшую прибыль, но он реалистичен. Период окупаемости не мал","Несоответствие диапазону")</f>
        <v>Проект приносит небольшую прибыль, но он реалистичен. Период окупаемости не мал</v>
      </c>
      <c r="D8" t="str">
        <f>IF(AND(AND(D2&gt;1,D2&lt;3),AND(E2&gt;1000000,E2&lt;10000000),AND(B25&gt;3,B25&lt;5)),"Проект приносит небольшую прибыль, но он реалистичен. Период окупаемости не мал","Несоответствие диапазону")</f>
        <v>Проект приносит небольшую прибыль, но он реалистичен. Период окупаемости не мал</v>
      </c>
      <c r="F8" t="str">
        <f>IF(AND(AND(F2&gt;1,F2&lt;3),AND(G2&gt;10000000,G2&lt;1000000000),AND(B25&gt;3,B25&lt;5)),"Проект приносит небольшую прибыль, но он реалистичен. Период окупаемости не мал","Несоответствие диапазону")</f>
        <v>Проект приносит небольшую прибыль, но он реалистичен. Период окупаемости не мал</v>
      </c>
    </row>
    <row r="9" spans="1:7" x14ac:dyDescent="0.3">
      <c r="B9" t="str">
        <f>IF(AND(AND(B3&gt;3,B3&lt;5),AND(C3&gt;100000,C3&lt;1000000),AND(B25&gt;3,B25&lt;5)),"pi большой, но проект реалистичен. Период окупаемости не мал","Несоответствие диапазону")</f>
        <v>pi большой, но проект реалистичен. Период окупаемости не мал</v>
      </c>
      <c r="D9" t="str">
        <f>IF(AND(AND(D3&gt;3,D3&lt;5),AND(E3&gt;1000000,E3&lt;10000000),AND(B25&gt;3,B25&lt;5)),"pi большой, но проект реалистичен. Период окупаемости не мал","Несоответствие диапазону")</f>
        <v>pi большой, но проект реалистичен. Период окупаемости не мал</v>
      </c>
      <c r="F9" t="str">
        <f>IF(AND(AND(F3&gt;3,F3&lt;5),AND(G3&gt;10000000,G3&lt;1000000000),AND(B25&gt;3,B25&lt;5)),"pi большой, но проект реалистичен. Период окупаемости не мал","Несоответствие диапазону")</f>
        <v>pi большой, но проект реалистичен. Период окупаемости не мал</v>
      </c>
    </row>
    <row r="10" spans="1:7" x14ac:dyDescent="0.3">
      <c r="B10" t="str">
        <f>IF(AND(AND(B4&gt;5,B4&lt;15),AND(C4&gt;100000,C4&lt;1000000),AND(B25&gt;3,B25&lt;5)),"pi очень большой, проект слишком оптимистичен. Период окупаемости не мал","Несоответствие диапазону")</f>
        <v>pi очень большой, проект слишком оптимистичен. Период окупаемости не мал</v>
      </c>
      <c r="D10" t="str">
        <f>IF(AND(AND(D4&gt;5,D4&lt;15),AND(E4&gt;1000000,E4&lt;10000000),AND(B25&gt;3,B25&lt;5)),"pi очень большой, проект слишком оптимистичен. Период окупаемости не мал","Несоответствие диапазону")</f>
        <v>pi очень большой, проект слишком оптимистичен. Период окупаемости не мал</v>
      </c>
      <c r="F10" t="str">
        <f>IF(AND(AND(F4&gt;5,F4&lt;15),AND(G4&gt;10000000,G4&lt;1000000000),AND(B25&gt;3,B25&lt;5)),"pi очень большой, проект слишком оптимистичен. Период окупаемости не мал","Несоответствие диапазону")</f>
        <v>pi очень большой, проект слишком оптимистичен. Период окупаемости не мал</v>
      </c>
    </row>
    <row r="25" spans="1:2" x14ac:dyDescent="0.3">
      <c r="A25" t="s">
        <v>7</v>
      </c>
      <c r="B25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75" zoomScaleNormal="175" workbookViewId="0">
      <selection activeCell="F11" sqref="F11"/>
    </sheetView>
  </sheetViews>
  <sheetFormatPr defaultRowHeight="14.4" x14ac:dyDescent="0.3"/>
  <cols>
    <col min="2" max="2" width="74.33203125" customWidth="1"/>
    <col min="3" max="3" width="10.88671875" customWidth="1"/>
    <col min="4" max="4" width="79.44140625" customWidth="1"/>
    <col min="5" max="5" width="12.109375" customWidth="1"/>
    <col min="6" max="6" width="79.77734375" customWidth="1"/>
    <col min="7" max="7" width="12.109375" customWidth="1"/>
  </cols>
  <sheetData>
    <row r="1" spans="1:7" x14ac:dyDescent="0.3">
      <c r="B1" t="s">
        <v>0</v>
      </c>
      <c r="D1" t="s">
        <v>1</v>
      </c>
      <c r="F1" t="s">
        <v>2</v>
      </c>
    </row>
    <row r="2" spans="1:7" x14ac:dyDescent="0.3">
      <c r="A2" t="s">
        <v>3</v>
      </c>
      <c r="B2" s="1">
        <v>1.3</v>
      </c>
      <c r="C2" s="1">
        <v>350000</v>
      </c>
      <c r="D2" s="1">
        <v>2.5</v>
      </c>
      <c r="E2" s="1">
        <v>7500000</v>
      </c>
      <c r="F2" s="1">
        <v>2.7</v>
      </c>
      <c r="G2" s="1">
        <v>12500000</v>
      </c>
    </row>
    <row r="3" spans="1:7" x14ac:dyDescent="0.3">
      <c r="A3" t="s">
        <v>4</v>
      </c>
      <c r="B3">
        <v>3.1</v>
      </c>
      <c r="C3">
        <v>550000</v>
      </c>
      <c r="D3">
        <v>4.5</v>
      </c>
      <c r="E3">
        <v>8500000</v>
      </c>
      <c r="F3">
        <v>4.9000000000000004</v>
      </c>
      <c r="G3">
        <v>12600000</v>
      </c>
    </row>
    <row r="4" spans="1:7" x14ac:dyDescent="0.3">
      <c r="A4" t="s">
        <v>5</v>
      </c>
      <c r="B4">
        <v>5.8</v>
      </c>
      <c r="C4">
        <v>850000</v>
      </c>
      <c r="D4">
        <v>8.6</v>
      </c>
      <c r="E4">
        <v>9500000</v>
      </c>
      <c r="F4">
        <v>14.5</v>
      </c>
      <c r="G4">
        <v>14700000</v>
      </c>
    </row>
    <row r="8" spans="1:7" x14ac:dyDescent="0.3">
      <c r="B8" t="str">
        <f>IF(AND(AND(B2&gt;1,B2&lt;3),AND(C2&gt;100000,C2&lt;1000000),B25&gt;5),"Проект приносит небольшую прибыль, но он реалистичен. Период окупаемости большой","Несоответствие диапазону")</f>
        <v>Проект приносит небольшую прибыль, но он реалистичен. Период окупаемости большой</v>
      </c>
      <c r="D8" t="str">
        <f>IF(AND(AND(D2&gt;1,D2&lt;3),AND(E2&gt;1000000,E2&lt;10000000),B25&gt;5),"Проект приносит небольшую прибыль, но он реалистичен. Период окупаемости  большой","Несоответствие диапазону")</f>
        <v>Проект приносит небольшую прибыль, но он реалистичен. Период окупаемости  большой</v>
      </c>
      <c r="F8" t="str">
        <f>IF(AND(AND(F2&gt;1,F2&lt;3),AND(G2&gt;10000000,G2&lt;1000000000),B25&gt;5),"Проект приносит небольшую прибыль, но он реалистичен. Период окупаемости  большой","Несоответствие диапазону")</f>
        <v>Проект приносит небольшую прибыль, но он реалистичен. Период окупаемости  большой</v>
      </c>
    </row>
    <row r="9" spans="1:7" x14ac:dyDescent="0.3">
      <c r="B9" t="str">
        <f>IF(AND(AND(B3&gt;3,B3&lt;5),AND(C3&gt;100000,C3&lt;1000000),B25&gt;5),"pi большой, но проект реалистичен. Период окупаемости  большой","Несоответствие диапазону")</f>
        <v>pi большой, но проект реалистичен. Период окупаемости  большой</v>
      </c>
      <c r="D9" t="str">
        <f>IF(AND(AND(D3&gt;3,D3&lt;5),AND(E3&gt;1000000,E3&lt;10000000),B25&gt;5),"pi большой, но проект реалистичен. Период окупаемости  большой","Несоответствие диапазону")</f>
        <v>pi большой, но проект реалистичен. Период окупаемости  большой</v>
      </c>
      <c r="F9" t="str">
        <f>IF(AND(AND(F3&gt;3,F3&lt;5),AND(G3&gt;10000000,G3&lt;1000000000),B25&gt;5),"pi большой, но проект реалистичен. Период окупаемости  большой","Несоответствие диапазону")</f>
        <v>pi большой, но проект реалистичен. Период окупаемости  большой</v>
      </c>
    </row>
    <row r="10" spans="1:7" x14ac:dyDescent="0.3">
      <c r="B10" t="str">
        <f>IF(AND(AND(B4&gt;5,B4&lt;15),AND(C4&gt;100000,C4&lt;1000000),B25&gt;5),"pi очень большой, проект слишком оптимистичен. Период окупаемости  большой","Несоответствие диапазону")</f>
        <v>pi очень большой, проект слишком оптимистичен. Период окупаемости  большой</v>
      </c>
      <c r="D10" t="str">
        <f>IF(AND(AND(D4&gt;5,D4&lt;15),AND(E4&gt;1000000,E4&lt;10000000),B25&gt;5),"pi очень большой, проект слишком оптимистичен. Период окупаемости  большой","Несоответствие диапазону")</f>
        <v>pi очень большой, проект слишком оптимистичен. Период окупаемости  большой</v>
      </c>
      <c r="F10" t="str">
        <f>IF(AND(AND(F4&gt;5,F4&lt;15),AND(G4&gt;10000000,G4&lt;1000000000),B25&gt;5),"pi очень большой, проект слишком оптимистичен. Период окупаемости  большой","Несоответствие диапазону")</f>
        <v>pi очень большой, проект слишком оптимистичен. Период окупаемости  большой</v>
      </c>
    </row>
    <row r="25" spans="1:2" x14ac:dyDescent="0.3">
      <c r="A25" t="s">
        <v>8</v>
      </c>
      <c r="B25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Windows User</cp:lastModifiedBy>
  <dcterms:created xsi:type="dcterms:W3CDTF">2018-02-01T08:43:56Z</dcterms:created>
  <dcterms:modified xsi:type="dcterms:W3CDTF">2018-03-29T09:59:34Z</dcterms:modified>
</cp:coreProperties>
</file>