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oadyFree\Google Диск\"/>
    </mc:Choice>
  </mc:AlternateContent>
  <bookViews>
    <workbookView xWindow="0" yWindow="0" windowWidth="17970" windowHeight="6135"/>
  </bookViews>
  <sheets>
    <sheet name="Лист1" sheetId="1" r:id="rId1"/>
  </sheets>
  <definedNames>
    <definedName name="Зарплата" comment="для столбца с начисленными зарплатами">Лист1!$D$3:$D$17</definedName>
    <definedName name="Налог" comment="для столбца с налогами">Лист1!$I$3:$I$17</definedName>
    <definedName name="Пенсионныйфонд" comment="для столбца с отчислениями в пенсионный фонд">Лист1!$G$3:$G$17</definedName>
    <definedName name="Премия" comment="для столбца с премиями">Лист1!$E$3:$E$17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I17" i="1"/>
  <c r="I14" i="1"/>
  <c r="I10" i="1"/>
  <c r="I11" i="1"/>
  <c r="I12" i="1"/>
  <c r="I9" i="1"/>
  <c r="I4" i="1"/>
  <c r="I5" i="1"/>
  <c r="I6" i="1"/>
  <c r="I7" i="1"/>
  <c r="I3" i="1"/>
  <c r="G15" i="1"/>
  <c r="G16" i="1"/>
  <c r="G17" i="1"/>
  <c r="G14" i="1"/>
  <c r="G10" i="1"/>
  <c r="G11" i="1"/>
  <c r="G12" i="1"/>
  <c r="G9" i="1"/>
  <c r="G4" i="1"/>
  <c r="G5" i="1"/>
  <c r="G6" i="1"/>
  <c r="G7" i="1"/>
  <c r="G3" i="1"/>
  <c r="F19" i="1" l="1"/>
  <c r="E19" i="1"/>
  <c r="D19" i="1"/>
  <c r="D18" i="1"/>
  <c r="D13" i="1"/>
  <c r="D8" i="1"/>
  <c r="E3" i="1"/>
  <c r="E16" i="1"/>
  <c r="E12" i="1"/>
  <c r="F12" i="1" s="1"/>
  <c r="E6" i="1"/>
  <c r="F6" i="1" s="1"/>
  <c r="E17" i="1"/>
  <c r="F17" i="1" s="1"/>
  <c r="E11" i="1"/>
  <c r="E7" i="1"/>
  <c r="F7" i="1" s="1"/>
  <c r="H7" i="1" s="1"/>
  <c r="E14" i="1"/>
  <c r="F14" i="1" s="1"/>
  <c r="E10" i="1"/>
  <c r="F10" i="1" s="1"/>
  <c r="E5" i="1"/>
  <c r="E15" i="1"/>
  <c r="F15" i="1" s="1"/>
  <c r="H15" i="1" s="1"/>
  <c r="E9" i="1"/>
  <c r="E4" i="1"/>
  <c r="F4" i="1" s="1"/>
  <c r="F18" i="1" l="1"/>
  <c r="E18" i="1"/>
  <c r="E13" i="1"/>
  <c r="E8" i="1"/>
  <c r="H10" i="1"/>
  <c r="H17" i="1"/>
  <c r="J17" i="1" s="1"/>
  <c r="F3" i="1"/>
  <c r="H4" i="1"/>
  <c r="F9" i="1"/>
  <c r="F5" i="1"/>
  <c r="H5" i="1" s="1"/>
  <c r="F11" i="1"/>
  <c r="H11" i="1" s="1"/>
  <c r="F16" i="1"/>
  <c r="H16" i="1" s="1"/>
  <c r="H6" i="1"/>
  <c r="H12" i="1"/>
  <c r="H14" i="1" l="1"/>
  <c r="G18" i="1"/>
  <c r="F13" i="1"/>
  <c r="F8" i="1"/>
  <c r="J7" i="1"/>
  <c r="J5" i="1"/>
  <c r="J10" i="1"/>
  <c r="J11" i="1"/>
  <c r="J15" i="1"/>
  <c r="J6" i="1"/>
  <c r="J16" i="1"/>
  <c r="H18" i="1" l="1"/>
  <c r="H9" i="1"/>
  <c r="G13" i="1"/>
  <c r="H3" i="1"/>
  <c r="G8" i="1"/>
  <c r="G19" i="1" s="1"/>
  <c r="J12" i="1"/>
  <c r="J14" i="1" l="1"/>
  <c r="J18" i="1" s="1"/>
  <c r="I18" i="1"/>
  <c r="H13" i="1"/>
  <c r="H8" i="1"/>
  <c r="H19" i="1" s="1"/>
  <c r="J4" i="1"/>
  <c r="J9" i="1" l="1"/>
  <c r="J13" i="1" s="1"/>
  <c r="I13" i="1"/>
  <c r="J3" i="1"/>
  <c r="I8" i="1"/>
  <c r="I19" i="1" s="1"/>
  <c r="J8" i="1" l="1"/>
  <c r="J19" i="1" s="1"/>
</calcChain>
</file>

<file path=xl/sharedStrings.xml><?xml version="1.0" encoding="utf-8"?>
<sst xmlns="http://schemas.openxmlformats.org/spreadsheetml/2006/main" count="45" uniqueCount="32">
  <si>
    <t>Фамилия</t>
  </si>
  <si>
    <t>Зарплата</t>
  </si>
  <si>
    <t>руб.</t>
  </si>
  <si>
    <t>Иванов</t>
  </si>
  <si>
    <t>Васильев</t>
  </si>
  <si>
    <t>Петров</t>
  </si>
  <si>
    <t>Смирнов</t>
  </si>
  <si>
    <t>Михайлов</t>
  </si>
  <si>
    <t>Фёдоров</t>
  </si>
  <si>
    <t>Соколов</t>
  </si>
  <si>
    <t>Яковлев</t>
  </si>
  <si>
    <t>Попов</t>
  </si>
  <si>
    <t>Андреев</t>
  </si>
  <si>
    <t>Налог</t>
  </si>
  <si>
    <t>Выплатить</t>
  </si>
  <si>
    <t>Премия</t>
  </si>
  <si>
    <t>Всего начислено</t>
  </si>
  <si>
    <t>Макаров</t>
  </si>
  <si>
    <t>Трубицын</t>
  </si>
  <si>
    <t>Суханова</t>
  </si>
  <si>
    <t>Пенсионный фонд</t>
  </si>
  <si>
    <t>Налогооблагаемая база</t>
  </si>
  <si>
    <t>Табельный номер</t>
  </si>
  <si>
    <t>Отдел</t>
  </si>
  <si>
    <t>Бухгалтерия</t>
  </si>
  <si>
    <t>Плановый</t>
  </si>
  <si>
    <t>Экономический</t>
  </si>
  <si>
    <t>Бухгалтерия Итог</t>
  </si>
  <si>
    <t>Плановый Итог</t>
  </si>
  <si>
    <t>Экономический Итог</t>
  </si>
  <si>
    <t>Общий итог</t>
  </si>
  <si>
    <t>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</si>
</sst>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2" fontId="0" fillId="0" borderId="0" xfId="0" applyNumberFormat="1" applyFont="1"/>
    <xf numFmtId="2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B1" workbookViewId="0">
      <selection activeCell="J12" sqref="J12"/>
    </sheetView>
  </sheetViews>
  <sheetFormatPr defaultRowHeight="15" outlineLevelRow="3" x14ac:dyDescent="0.25"/>
  <cols>
    <col min="1" max="1" width="15" customWidth="1"/>
    <col min="2" max="3" width="23.28515625" customWidth="1"/>
    <col min="4" max="4" width="14.5703125" customWidth="1"/>
    <col min="5" max="6" width="18.85546875" customWidth="1"/>
    <col min="7" max="7" width="24.42578125" customWidth="1"/>
    <col min="8" max="8" width="19" customWidth="1"/>
    <col min="9" max="9" width="13.140625" customWidth="1"/>
    <col min="10" max="10" width="17" customWidth="1"/>
  </cols>
  <sheetData>
    <row r="1" spans="1:10" ht="15" customHeight="1" x14ac:dyDescent="0.25">
      <c r="A1" s="8" t="s">
        <v>22</v>
      </c>
      <c r="B1" s="3" t="s">
        <v>0</v>
      </c>
      <c r="C1" s="8" t="s">
        <v>23</v>
      </c>
      <c r="D1" s="1" t="s">
        <v>1</v>
      </c>
      <c r="E1" s="1" t="s">
        <v>15</v>
      </c>
      <c r="F1" s="8" t="s">
        <v>16</v>
      </c>
      <c r="G1" s="1" t="s">
        <v>20</v>
      </c>
      <c r="H1" s="8" t="s">
        <v>21</v>
      </c>
      <c r="I1" s="8" t="s">
        <v>13</v>
      </c>
      <c r="J1" s="8" t="s">
        <v>14</v>
      </c>
    </row>
    <row r="2" spans="1:10" outlineLevel="1" x14ac:dyDescent="0.25">
      <c r="A2" s="8"/>
      <c r="B2" s="3"/>
      <c r="C2" s="8"/>
      <c r="D2" s="1" t="s">
        <v>2</v>
      </c>
      <c r="E2" s="4">
        <v>0.17</v>
      </c>
      <c r="F2" s="8" t="s">
        <v>31</v>
      </c>
      <c r="G2" s="7">
        <v>0.01</v>
      </c>
      <c r="H2" s="8" t="s">
        <v>31</v>
      </c>
      <c r="I2" s="8" t="s">
        <v>31</v>
      </c>
      <c r="J2" s="8" t="s">
        <v>31</v>
      </c>
    </row>
    <row r="3" spans="1:10" outlineLevel="3" x14ac:dyDescent="0.25">
      <c r="A3">
        <v>112</v>
      </c>
      <c r="B3" t="s">
        <v>12</v>
      </c>
      <c r="C3" t="s">
        <v>24</v>
      </c>
      <c r="D3" s="6">
        <v>26280</v>
      </c>
      <c r="E3" s="6">
        <f>Зарплата*E$2</f>
        <v>4467.6000000000004</v>
      </c>
      <c r="F3" s="6">
        <f>Зарплата+Премия</f>
        <v>30747.599999999999</v>
      </c>
      <c r="G3" s="6">
        <f>F3*G$2</f>
        <v>307.476</v>
      </c>
      <c r="H3" s="6">
        <f>Зарплата+Премия-Пенсионныйфонд</f>
        <v>30440.124</v>
      </c>
      <c r="I3" s="5">
        <f>H3*(IF(H3 &lt; 12000,12,20)%)</f>
        <v>6088.0248000000001</v>
      </c>
      <c r="J3" s="6">
        <f>H3-I3</f>
        <v>24352.099200000001</v>
      </c>
    </row>
    <row r="4" spans="1:10" outlineLevel="3" x14ac:dyDescent="0.25">
      <c r="A4">
        <v>100</v>
      </c>
      <c r="B4" t="s">
        <v>3</v>
      </c>
      <c r="C4" t="s">
        <v>24</v>
      </c>
      <c r="D4" s="6">
        <v>8001</v>
      </c>
      <c r="E4" s="6">
        <f>Зарплата*E$2</f>
        <v>1360.17</v>
      </c>
      <c r="F4" s="6">
        <f>Зарплата+Премия</f>
        <v>9361.17</v>
      </c>
      <c r="G4" s="6">
        <f t="shared" ref="G4:G7" si="0">F4*G$2</f>
        <v>93.611699999999999</v>
      </c>
      <c r="H4" s="6">
        <f>Зарплата+Премия-Пенсионныйфонд</f>
        <v>9267.5583000000006</v>
      </c>
      <c r="I4" s="5">
        <f t="shared" ref="I4:I7" si="1">H4*(IF(H4 &lt; 12000,12,20)%)</f>
        <v>1112.106996</v>
      </c>
      <c r="J4" s="6">
        <f>H4-I4</f>
        <v>8155.4513040000002</v>
      </c>
    </row>
    <row r="5" spans="1:10" outlineLevel="3" x14ac:dyDescent="0.25">
      <c r="A5">
        <v>103</v>
      </c>
      <c r="B5" t="s">
        <v>17</v>
      </c>
      <c r="C5" t="s">
        <v>24</v>
      </c>
      <c r="D5" s="6">
        <v>25000</v>
      </c>
      <c r="E5" s="6">
        <f>Зарплата*E$2</f>
        <v>4250</v>
      </c>
      <c r="F5" s="6">
        <f>Зарплата+Премия</f>
        <v>29250</v>
      </c>
      <c r="G5" s="6">
        <f t="shared" si="0"/>
        <v>292.5</v>
      </c>
      <c r="H5" s="6">
        <f>Зарплата+Премия-Пенсионныйфонд</f>
        <v>28957.5</v>
      </c>
      <c r="I5" s="5">
        <f t="shared" si="1"/>
        <v>5791.5</v>
      </c>
      <c r="J5" s="6">
        <f>H5-I5</f>
        <v>23166</v>
      </c>
    </row>
    <row r="6" spans="1:10" outlineLevel="3" x14ac:dyDescent="0.25">
      <c r="A6">
        <v>109</v>
      </c>
      <c r="B6" t="s">
        <v>9</v>
      </c>
      <c r="C6" t="s">
        <v>24</v>
      </c>
      <c r="D6" s="6">
        <v>20187</v>
      </c>
      <c r="E6" s="6">
        <f>Зарплата*E$2</f>
        <v>3431.7900000000004</v>
      </c>
      <c r="F6" s="6">
        <f>Зарплата+Премия</f>
        <v>23618.79</v>
      </c>
      <c r="G6" s="6">
        <f t="shared" si="0"/>
        <v>236.18790000000001</v>
      </c>
      <c r="H6" s="6">
        <f>Зарплата+Премия-Пенсионныйфонд</f>
        <v>23382.6021</v>
      </c>
      <c r="I6" s="5">
        <f t="shared" si="1"/>
        <v>4676.5204199999998</v>
      </c>
      <c r="J6" s="6">
        <f>H6-I6</f>
        <v>18706.081679999999</v>
      </c>
    </row>
    <row r="7" spans="1:10" outlineLevel="3" x14ac:dyDescent="0.25">
      <c r="A7">
        <v>106</v>
      </c>
      <c r="B7" t="s">
        <v>18</v>
      </c>
      <c r="C7" t="s">
        <v>24</v>
      </c>
      <c r="D7" s="6">
        <v>23400</v>
      </c>
      <c r="E7" s="6">
        <f>Зарплата*E$2</f>
        <v>3978.0000000000005</v>
      </c>
      <c r="F7" s="6">
        <f>Зарплата+Премия</f>
        <v>27378</v>
      </c>
      <c r="G7" s="6">
        <f t="shared" si="0"/>
        <v>273.78000000000003</v>
      </c>
      <c r="H7" s="6">
        <f>Зарплата+Премия-Пенсионныйфонд</f>
        <v>27104.22</v>
      </c>
      <c r="I7" s="5">
        <f t="shared" si="1"/>
        <v>5420.844000000001</v>
      </c>
      <c r="J7" s="6">
        <f>H7-I7</f>
        <v>21683.376</v>
      </c>
    </row>
    <row r="8" spans="1:10" outlineLevel="2" x14ac:dyDescent="0.25">
      <c r="C8" s="2" t="s">
        <v>27</v>
      </c>
      <c r="D8" s="6">
        <f t="shared" ref="D8:J8" si="2">SUBTOTAL(9,D3:D7)</f>
        <v>102868</v>
      </c>
      <c r="E8" s="6">
        <f t="shared" si="2"/>
        <v>17487.560000000001</v>
      </c>
      <c r="F8" s="6">
        <f t="shared" si="2"/>
        <v>120355.56</v>
      </c>
      <c r="G8" s="6">
        <f t="shared" si="2"/>
        <v>1203.5556000000001</v>
      </c>
      <c r="H8" s="6">
        <f t="shared" si="2"/>
        <v>119152.00440000001</v>
      </c>
      <c r="I8" s="5">
        <f t="shared" si="2"/>
        <v>23088.996216</v>
      </c>
      <c r="J8" s="6">
        <f t="shared" si="2"/>
        <v>96063.008184000006</v>
      </c>
    </row>
    <row r="9" spans="1:10" outlineLevel="3" x14ac:dyDescent="0.25">
      <c r="A9">
        <v>101</v>
      </c>
      <c r="B9" t="s">
        <v>4</v>
      </c>
      <c r="C9" t="s">
        <v>25</v>
      </c>
      <c r="D9" s="6">
        <v>10032</v>
      </c>
      <c r="E9" s="6">
        <f>Зарплата*E$2</f>
        <v>1705.44</v>
      </c>
      <c r="F9" s="6">
        <f>Зарплата+Премия</f>
        <v>11737.44</v>
      </c>
      <c r="G9" s="6">
        <f>F9*G$2</f>
        <v>117.37440000000001</v>
      </c>
      <c r="H9" s="6">
        <f>Зарплата+Премия-Пенсионныйфонд</f>
        <v>11620.0656</v>
      </c>
      <c r="I9" s="5">
        <f>H9*(IF(H9 &lt; 12000,12,20)%)</f>
        <v>1394.407872</v>
      </c>
      <c r="J9" s="6">
        <f>H9-I9</f>
        <v>10225.657728</v>
      </c>
    </row>
    <row r="10" spans="1:10" outlineLevel="3" x14ac:dyDescent="0.25">
      <c r="A10">
        <v>104</v>
      </c>
      <c r="B10" t="s">
        <v>6</v>
      </c>
      <c r="C10" t="s">
        <v>25</v>
      </c>
      <c r="D10" s="6">
        <v>14094</v>
      </c>
      <c r="E10" s="6">
        <f>Зарплата*E$2</f>
        <v>2395.98</v>
      </c>
      <c r="F10" s="6">
        <f>Зарплата+Премия</f>
        <v>16489.98</v>
      </c>
      <c r="G10" s="6">
        <f t="shared" ref="G10:G12" si="3">F10*G$2</f>
        <v>164.8998</v>
      </c>
      <c r="H10" s="6">
        <f>Зарплата+Премия-Пенсионныйфонд</f>
        <v>16325.0802</v>
      </c>
      <c r="I10" s="5">
        <f t="shared" ref="I10:I12" si="4">H10*(IF(H10 &lt; 12000,12,20)%)</f>
        <v>3265.0160400000004</v>
      </c>
      <c r="J10" s="6">
        <f>H10-I10</f>
        <v>13060.06416</v>
      </c>
    </row>
    <row r="11" spans="1:10" outlineLevel="3" x14ac:dyDescent="0.25">
      <c r="A11">
        <v>107</v>
      </c>
      <c r="B11" t="s">
        <v>8</v>
      </c>
      <c r="C11" t="s">
        <v>25</v>
      </c>
      <c r="D11" s="6">
        <v>18156</v>
      </c>
      <c r="E11" s="6">
        <f>Зарплата*E$2</f>
        <v>3086.5200000000004</v>
      </c>
      <c r="F11" s="6">
        <f>Зарплата+Премия</f>
        <v>21242.52</v>
      </c>
      <c r="G11" s="6">
        <f t="shared" si="3"/>
        <v>212.42520000000002</v>
      </c>
      <c r="H11" s="6">
        <f>Зарплата+Премия-Пенсионныйфонд</f>
        <v>21030.094799999999</v>
      </c>
      <c r="I11" s="5">
        <f t="shared" si="4"/>
        <v>4206.0189600000003</v>
      </c>
      <c r="J11" s="6">
        <f>H11-I11</f>
        <v>16824.075839999998</v>
      </c>
    </row>
    <row r="12" spans="1:10" outlineLevel="3" x14ac:dyDescent="0.25">
      <c r="A12">
        <v>110</v>
      </c>
      <c r="B12" t="s">
        <v>10</v>
      </c>
      <c r="C12" t="s">
        <v>25</v>
      </c>
      <c r="D12" s="6">
        <v>22218</v>
      </c>
      <c r="E12" s="6">
        <f>Зарплата*E$2</f>
        <v>3777.0600000000004</v>
      </c>
      <c r="F12" s="6">
        <f>Зарплата+Премия</f>
        <v>25995.06</v>
      </c>
      <c r="G12" s="6">
        <f t="shared" si="3"/>
        <v>259.95060000000001</v>
      </c>
      <c r="H12" s="6">
        <f>Зарплата+Премия-Пенсионныйфонд</f>
        <v>25735.109400000001</v>
      </c>
      <c r="I12" s="5">
        <f t="shared" si="4"/>
        <v>5147.0218800000002</v>
      </c>
      <c r="J12" s="6">
        <f>H12-I12</f>
        <v>20588.087520000001</v>
      </c>
    </row>
    <row r="13" spans="1:10" outlineLevel="2" x14ac:dyDescent="0.25">
      <c r="C13" s="2" t="s">
        <v>28</v>
      </c>
      <c r="D13" s="6">
        <f t="shared" ref="D13:J13" si="5">SUBTOTAL(9,D9:D12)</f>
        <v>64500</v>
      </c>
      <c r="E13" s="6">
        <f t="shared" si="5"/>
        <v>10965</v>
      </c>
      <c r="F13" s="6">
        <f t="shared" si="5"/>
        <v>75465</v>
      </c>
      <c r="G13" s="6">
        <f t="shared" si="5"/>
        <v>754.65000000000009</v>
      </c>
      <c r="H13" s="6">
        <f t="shared" si="5"/>
        <v>74710.350000000006</v>
      </c>
      <c r="I13" s="5">
        <f t="shared" si="5"/>
        <v>14012.464752</v>
      </c>
      <c r="J13" s="6">
        <f t="shared" si="5"/>
        <v>60697.885247999999</v>
      </c>
    </row>
    <row r="14" spans="1:10" outlineLevel="3" x14ac:dyDescent="0.25">
      <c r="A14">
        <v>105</v>
      </c>
      <c r="B14" t="s">
        <v>7</v>
      </c>
      <c r="C14" t="s">
        <v>26</v>
      </c>
      <c r="D14" s="6">
        <v>16125</v>
      </c>
      <c r="E14" s="6">
        <f>Зарплата*E$2</f>
        <v>2741.25</v>
      </c>
      <c r="F14" s="6">
        <f>Зарплата+Премия</f>
        <v>18866.25</v>
      </c>
      <c r="G14" s="6">
        <f>F14*G$2</f>
        <v>188.66249999999999</v>
      </c>
      <c r="H14" s="6">
        <f>Зарплата+Премия-Пенсионныйфонд</f>
        <v>18677.587500000001</v>
      </c>
      <c r="I14" s="5">
        <f>H14*(IF(H14 &lt; 12000,12,20)%)</f>
        <v>3735.5175000000004</v>
      </c>
      <c r="J14" s="6">
        <f>H14-I14</f>
        <v>14942.070000000002</v>
      </c>
    </row>
    <row r="15" spans="1:10" outlineLevel="3" x14ac:dyDescent="0.25">
      <c r="A15">
        <v>102</v>
      </c>
      <c r="B15" t="s">
        <v>5</v>
      </c>
      <c r="C15" t="s">
        <v>26</v>
      </c>
      <c r="D15" s="6">
        <v>12063</v>
      </c>
      <c r="E15" s="6">
        <f>Зарплата*E$2</f>
        <v>2050.71</v>
      </c>
      <c r="F15" s="6">
        <f>Зарплата+Премия</f>
        <v>14113.71</v>
      </c>
      <c r="G15" s="6">
        <f t="shared" ref="G15:G17" si="6">F15*G$2</f>
        <v>141.1371</v>
      </c>
      <c r="H15" s="6">
        <f>Зарплата+Премия-Пенсионныйфонд</f>
        <v>13972.572899999999</v>
      </c>
      <c r="I15" s="5">
        <f t="shared" ref="I15:I17" si="7">H15*(IF(H15 &lt; 12000,12,20)%)</f>
        <v>2794.51458</v>
      </c>
      <c r="J15" s="6">
        <f>H15-I15</f>
        <v>11178.05832</v>
      </c>
    </row>
    <row r="16" spans="1:10" outlineLevel="3" x14ac:dyDescent="0.25">
      <c r="A16">
        <v>111</v>
      </c>
      <c r="B16" t="s">
        <v>11</v>
      </c>
      <c r="C16" t="s">
        <v>26</v>
      </c>
      <c r="D16" s="6">
        <v>24249</v>
      </c>
      <c r="E16" s="6">
        <f>Зарплата*E$2</f>
        <v>4122.33</v>
      </c>
      <c r="F16" s="6">
        <f>Зарплата+Премия</f>
        <v>28371.33</v>
      </c>
      <c r="G16" s="6">
        <f t="shared" si="6"/>
        <v>283.7133</v>
      </c>
      <c r="H16" s="6">
        <f>Зарплата+Премия-Пенсионныйфонд</f>
        <v>28087.616700000002</v>
      </c>
      <c r="I16" s="5">
        <f t="shared" si="7"/>
        <v>5617.5233400000006</v>
      </c>
      <c r="J16" s="6">
        <f>H16-I16</f>
        <v>22470.093360000003</v>
      </c>
    </row>
    <row r="17" spans="1:10" outlineLevel="3" x14ac:dyDescent="0.25">
      <c r="A17">
        <v>108</v>
      </c>
      <c r="B17" t="s">
        <v>19</v>
      </c>
      <c r="C17" t="s">
        <v>26</v>
      </c>
      <c r="D17" s="6">
        <v>27500</v>
      </c>
      <c r="E17" s="6">
        <f>Зарплата*E$2</f>
        <v>4675</v>
      </c>
      <c r="F17" s="6">
        <f>Зарплата+Премия</f>
        <v>32175</v>
      </c>
      <c r="G17" s="6">
        <f t="shared" si="6"/>
        <v>321.75</v>
      </c>
      <c r="H17" s="6">
        <f>Зарплата+Премия-Пенсионныйфонд</f>
        <v>31853.25</v>
      </c>
      <c r="I17" s="5">
        <f t="shared" si="7"/>
        <v>6370.6500000000005</v>
      </c>
      <c r="J17" s="6">
        <f>H17-I17</f>
        <v>25482.6</v>
      </c>
    </row>
    <row r="18" spans="1:10" outlineLevel="2" x14ac:dyDescent="0.25">
      <c r="C18" s="2" t="s">
        <v>29</v>
      </c>
      <c r="D18" s="6">
        <f t="shared" ref="D18:J18" si="8">SUBTOTAL(9,D14:D17)</f>
        <v>79937</v>
      </c>
      <c r="E18" s="6">
        <f t="shared" si="8"/>
        <v>13589.29</v>
      </c>
      <c r="F18" s="6">
        <f t="shared" si="8"/>
        <v>93526.290000000008</v>
      </c>
      <c r="G18" s="6">
        <f t="shared" si="8"/>
        <v>935.26289999999995</v>
      </c>
      <c r="H18" s="6">
        <f t="shared" si="8"/>
        <v>92591.027100000007</v>
      </c>
      <c r="I18" s="5">
        <f t="shared" si="8"/>
        <v>18518.205420000002</v>
      </c>
      <c r="J18" s="6">
        <f t="shared" si="8"/>
        <v>74072.821679999994</v>
      </c>
    </row>
    <row r="19" spans="1:10" outlineLevel="1" x14ac:dyDescent="0.25">
      <c r="C19" s="2" t="s">
        <v>30</v>
      </c>
      <c r="D19" s="6">
        <f t="shared" ref="D19:J19" si="9">SUBTOTAL(9,D2:D17)</f>
        <v>247305</v>
      </c>
      <c r="E19" s="6">
        <f t="shared" si="9"/>
        <v>42042.020000000004</v>
      </c>
      <c r="F19" s="6">
        <f t="shared" si="9"/>
        <v>289346.84999999998</v>
      </c>
      <c r="G19" s="6">
        <f t="shared" si="9"/>
        <v>2893.4784999999997</v>
      </c>
      <c r="H19" s="6">
        <f t="shared" si="9"/>
        <v>286453.38150000002</v>
      </c>
      <c r="I19" s="5">
        <f t="shared" si="9"/>
        <v>55619.666388000005</v>
      </c>
      <c r="J19" s="6">
        <f t="shared" si="9"/>
        <v>230833.71511200003</v>
      </c>
    </row>
    <row r="22" spans="1:10" x14ac:dyDescent="0.25">
      <c r="I22" s="6"/>
      <c r="J22" s="6"/>
    </row>
    <row r="23" spans="1:10" x14ac:dyDescent="0.25">
      <c r="D23" s="6"/>
    </row>
    <row r="24" spans="1:10" x14ac:dyDescent="0.25">
      <c r="D24" s="6"/>
    </row>
  </sheetData>
  <sortState ref="A3:J15">
    <sortCondition ref="C3:C15"/>
    <sortCondition ref="B3:B15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Зарплата</vt:lpstr>
      <vt:lpstr>Налог</vt:lpstr>
      <vt:lpstr>Пенсионныйфонд</vt:lpstr>
      <vt:lpstr>Премия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PloadyFree</dc:creator>
  <cp:lastModifiedBy>PloadyFree</cp:lastModifiedBy>
  <dcterms:created xsi:type="dcterms:W3CDTF">2015-11-08T11:27:02Z</dcterms:created>
  <dcterms:modified xsi:type="dcterms:W3CDTF">2015-11-10T13:49:45Z</dcterms:modified>
</cp:coreProperties>
</file>