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filterPrivacy="1" codeName="ThisWorkbook"/>
  <xr:revisionPtr revIDLastSave="0" documentId="8_{315D1403-0408-45D5-986B-81E48894E31F}" xr6:coauthVersionLast="47" xr6:coauthVersionMax="47" xr10:uidLastSave="{00000000-0000-0000-0000-000000000000}"/>
  <bookViews>
    <workbookView xWindow="-108" yWindow="-108" windowWidth="23256" windowHeight="12456" xr2:uid="{00000000-000D-0000-FFFF-FFFF00000000}"/>
  </bookViews>
  <sheets>
    <sheet name="PlanningProjet" sheetId="11" r:id="rId1"/>
    <sheet name="À propos de" sheetId="12" r:id="rId2"/>
  </sheets>
  <definedNames>
    <definedName name="avancement_tâche" localSheetId="0">PlanningProjet!#REF!</definedName>
    <definedName name="ce_jour" localSheetId="0">TODAY()</definedName>
    <definedName name="Début_Projet">PlanningProjet!$C$3</definedName>
    <definedName name="début_tâche" localSheetId="0">PlanningProjet!$C1</definedName>
    <definedName name="fin_tâche" localSheetId="0">PlanningProjet!$D1</definedName>
    <definedName name="_xlnm.Print_Titles" localSheetId="0">PlanningProjet!$4:$6</definedName>
    <definedName name="Semaine_Affichage">PlanningProjet!$C$4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7" i="11" l="1"/>
  <c r="C17" i="11"/>
  <c r="D16" i="11"/>
  <c r="F26" i="11"/>
  <c r="F27" i="11"/>
  <c r="F28" i="11"/>
  <c r="F29" i="11"/>
  <c r="C15" i="11"/>
  <c r="D15" i="11" s="1"/>
  <c r="C16" i="11" s="1"/>
  <c r="C10" i="11"/>
  <c r="D10" i="11" s="1"/>
  <c r="F7" i="11"/>
  <c r="C9" i="11" l="1"/>
  <c r="C25" i="11" s="1"/>
  <c r="D25" i="11" s="1"/>
  <c r="C26" i="11" s="1"/>
  <c r="D26" i="11" l="1"/>
  <c r="C27" i="11"/>
  <c r="G5" i="11"/>
  <c r="G6" i="11" s="1"/>
  <c r="F8" i="11"/>
  <c r="F9" i="11" l="1"/>
  <c r="D27" i="11"/>
  <c r="C29" i="11"/>
  <c r="C11" i="11"/>
  <c r="D11" i="11" s="1"/>
  <c r="D29" i="11" l="1"/>
  <c r="F10" i="11"/>
  <c r="C28" i="11"/>
  <c r="C12" i="11"/>
  <c r="D12" i="11" s="1"/>
  <c r="C13" i="11" s="1"/>
  <c r="H5" i="11"/>
  <c r="D13" i="11" l="1"/>
  <c r="C19" i="11"/>
  <c r="I5" i="11"/>
  <c r="F13" i="11" l="1"/>
  <c r="C14" i="11"/>
  <c r="F14" i="11" s="1"/>
  <c r="C20" i="11"/>
  <c r="D20" i="11" s="1"/>
  <c r="D19" i="11"/>
  <c r="F15" i="11" s="1"/>
  <c r="J5" i="11"/>
  <c r="K5" i="11" l="1"/>
  <c r="L5" i="11" l="1"/>
  <c r="M5" i="11" l="1"/>
  <c r="N5" i="11" l="1"/>
  <c r="N6" i="11" s="1"/>
  <c r="M6" i="11"/>
  <c r="L6" i="11"/>
  <c r="K6" i="11"/>
  <c r="J6" i="11"/>
  <c r="I6" i="11"/>
  <c r="H6" i="11"/>
  <c r="G4" i="11"/>
  <c r="D28" i="11" l="1"/>
  <c r="F16" i="11"/>
  <c r="C21" i="11"/>
  <c r="C22" i="11" s="1"/>
  <c r="C23" i="11" s="1"/>
  <c r="F11" i="11"/>
  <c r="F12" i="11"/>
  <c r="N4" i="11"/>
  <c r="O5" i="11"/>
  <c r="F24" i="11" l="1"/>
  <c r="F25" i="11"/>
  <c r="P5" i="11"/>
  <c r="Q5" i="11" l="1"/>
  <c r="R5" i="11" l="1"/>
  <c r="S5" i="11" l="1"/>
  <c r="T5" i="11" l="1"/>
  <c r="U5" i="11" l="1"/>
  <c r="U6" i="11" s="1"/>
  <c r="T6" i="11"/>
  <c r="S6" i="11"/>
  <c r="R6" i="11"/>
  <c r="Q6" i="11"/>
  <c r="P6" i="11"/>
  <c r="O6" i="11"/>
  <c r="D23" i="11"/>
  <c r="F23" i="11" s="1"/>
  <c r="D22" i="11"/>
  <c r="F18" i="11" s="1"/>
  <c r="D21" i="11"/>
  <c r="F17" i="11" s="1"/>
  <c r="V5" i="11" l="1"/>
  <c r="U4" i="11"/>
  <c r="F21" i="11"/>
  <c r="F22" i="11"/>
  <c r="F19" i="11"/>
  <c r="F20" i="11"/>
  <c r="W5" i="11"/>
  <c r="X5" i="11" l="1"/>
  <c r="Y5" i="11" l="1"/>
  <c r="Z5" i="11" l="1"/>
  <c r="AA5" i="11" l="1"/>
  <c r="AB5" i="11" l="1"/>
  <c r="AB6" i="11" s="1"/>
  <c r="AA6" i="11"/>
  <c r="Z6" i="11"/>
  <c r="Y6" i="11"/>
  <c r="X6" i="11"/>
  <c r="W6" i="11"/>
  <c r="V6" i="11"/>
  <c r="AC5" i="11"/>
  <c r="AD5" i="11" l="1"/>
  <c r="AE5" i="11" l="1"/>
  <c r="AF5" i="11" l="1"/>
  <c r="AG5" i="11" l="1"/>
  <c r="AH5" i="11" l="1"/>
  <c r="AH6" i="11" s="1"/>
  <c r="AG6" i="11"/>
  <c r="AF6" i="11"/>
  <c r="AE6" i="11"/>
  <c r="AD6" i="11"/>
  <c r="AC6" i="11"/>
  <c r="AB4" i="11"/>
  <c r="AI5" i="11" l="1"/>
  <c r="AJ5" i="11" l="1"/>
  <c r="AK5" i="11" l="1"/>
  <c r="AL5" i="11" l="1"/>
  <c r="AM5" i="11" l="1"/>
  <c r="AN5" i="11" l="1"/>
  <c r="AO5" i="11" l="1"/>
  <c r="AO6" i="11" s="1"/>
  <c r="AN6" i="11"/>
  <c r="AM6" i="11"/>
  <c r="AL6" i="11"/>
  <c r="AK6" i="11"/>
  <c r="AJ6" i="11"/>
  <c r="AI6" i="11"/>
  <c r="AP5" i="11" l="1"/>
  <c r="AQ5" i="11" s="1"/>
  <c r="AQ6" i="11" s="1"/>
  <c r="AI4" i="11"/>
  <c r="AP6" i="11" l="1"/>
  <c r="AR5" i="11"/>
  <c r="AR6" i="11" s="1"/>
  <c r="AP4" i="11"/>
  <c r="AS5" i="11" l="1"/>
  <c r="AS6" i="11" s="1"/>
  <c r="AT5" i="11" l="1"/>
  <c r="AT6" i="11" s="1"/>
  <c r="AU5" i="11" l="1"/>
  <c r="AU6" i="11" s="1"/>
  <c r="AV5" i="11" l="1"/>
  <c r="AW5" i="11" l="1"/>
  <c r="AW6" i="11" s="1"/>
  <c r="AV6" i="11"/>
  <c r="AX5" i="11"/>
  <c r="AX6" i="11" s="1"/>
  <c r="AW4" i="11"/>
  <c r="AY5" i="11" l="1"/>
  <c r="AY6" i="11" s="1"/>
  <c r="AZ5" i="11" l="1"/>
  <c r="AZ6" i="11" s="1"/>
  <c r="BA5" i="11" l="1"/>
  <c r="BA6" i="11" s="1"/>
  <c r="BB5" i="11" l="1"/>
  <c r="BB6" i="11" s="1"/>
  <c r="BC5" i="11" l="1"/>
  <c r="BC6" i="11" s="1"/>
  <c r="BD5" i="11" l="1"/>
  <c r="BD6" i="11" s="1"/>
  <c r="BE5" i="11" l="1"/>
  <c r="BE6" i="11" s="1"/>
  <c r="BD4" i="11"/>
  <c r="BF5" i="11" l="1"/>
  <c r="BF6" i="11" s="1"/>
  <c r="BG5" i="11" l="1"/>
  <c r="BG6" i="11" s="1"/>
  <c r="BH5" i="11" l="1"/>
  <c r="BH6" i="11" s="1"/>
  <c r="BI5" i="11" l="1"/>
  <c r="BI6" i="11" s="1"/>
  <c r="BJ5" i="11" l="1"/>
  <c r="BJ6" i="11" s="1"/>
</calcChain>
</file>

<file path=xl/sharedStrings.xml><?xml version="1.0" encoding="utf-8"?>
<sst xmlns="http://schemas.openxmlformats.org/spreadsheetml/2006/main" count="60" uniqueCount="53">
  <si>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</si>
  <si>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</si>
  <si>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</si>
  <si>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</si>
  <si>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</si>
  <si>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</si>
  <si>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</si>
  <si>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</si>
  <si>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</si>
  <si>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</si>
  <si>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</si>
  <si>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</si>
  <si>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</si>
  <si>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Cette ligne marque la fin du planning de projet. N’ENTREZ rien dans cette ligne. 
Insérez de nouvelles lignes au-dessus de celle-ci pour continuer d’élaborer votre planning de projet.</t>
  </si>
  <si>
    <t>TÂCHE</t>
  </si>
  <si>
    <t>Tâche 1</t>
  </si>
  <si>
    <t>Tâche 2</t>
  </si>
  <si>
    <t>Tâche 3</t>
  </si>
  <si>
    <t>Tâche 4</t>
  </si>
  <si>
    <t>Tâche 5</t>
  </si>
  <si>
    <t>DÉBUT</t>
  </si>
  <si>
    <t>FIN</t>
  </si>
  <si>
    <t>JOURS</t>
  </si>
  <si>
    <t>DIAGRAMME DE GANTT SIMPLE par Vertex42.com</t>
  </si>
  <si>
    <t>https://www.vertex42.com/ExcelTemplates/simple-gantt-chart.html</t>
  </si>
  <si>
    <t>À propos de ce modèle</t>
  </si>
  <si>
    <t>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</si>
  <si>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Instructions pour les lecteurs d’écran</t>
  </si>
  <si>
    <t>Ce classeur contient deux feuilles de calcul. 
FeuilleDeTemps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</si>
  <si>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Aide supplémentaire</t>
  </si>
  <si>
    <t>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</si>
  <si>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Comment utiliser le diagramme de Gantt Simple</t>
  </si>
  <si>
    <t>Autres modèles de gestion de projet</t>
  </si>
  <si>
    <t>Visitez le site Vertex42.com pour télécharger d’autres modèles de gestion de projet, dont différents types de plannings de projet, diagrammes de Gantt, listes de tâches, etc.</t>
  </si>
  <si>
    <t>Modèles de gestion de projet</t>
  </si>
  <si>
    <t>À propos de Vertex42</t>
  </si>
  <si>
    <t>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</si>
  <si>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</si>
  <si>
    <t>Alexis</t>
  </si>
  <si>
    <t>Malo</t>
  </si>
  <si>
    <t>Noann</t>
  </si>
  <si>
    <t>Authentification au serveur</t>
  </si>
  <si>
    <t>Gestion des tokens</t>
  </si>
  <si>
    <t>Reformatage des messages de debug</t>
  </si>
  <si>
    <t>Gestion des tokens dépasé</t>
  </si>
  <si>
    <t>Classe appel</t>
  </si>
  <si>
    <t>Gestion des edges case des différents programmes</t>
  </si>
  <si>
    <t>Création de l'interface graphique du serveur</t>
  </si>
  <si>
    <t>Amélioration des requetes d'appel</t>
  </si>
  <si>
    <t>Projet POO2</t>
  </si>
  <si>
    <t>LOSSER Noann</t>
  </si>
  <si>
    <t>JOUET Malo</t>
  </si>
  <si>
    <t>PENCRANE Alexis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</si>
</sst>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 mmm\ yyyy"/>
    <numFmt numFmtId="169" formatCode="d"/>
  </numFmts>
  <fonts count="32"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7" fillId="0" borderId="0"/>
    <xf numFmtId="165"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6"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20" fillId="0" borderId="0" applyNumberFormat="0" applyFill="0" applyBorder="0" applyAlignment="0" applyProtection="0"/>
    <xf numFmtId="164" fontId="6" fillId="0" borderId="0" applyFont="0" applyFill="0" applyBorder="0" applyAlignment="0" applyProtection="0"/>
    <xf numFmtId="44" fontId="6" fillId="0" borderId="0" applyFont="0" applyFill="0" applyBorder="0" applyAlignment="0" applyProtection="0"/>
    <xf numFmtId="42" fontId="6" fillId="0" borderId="0" applyFont="0" applyFill="0" applyBorder="0" applyAlignment="0" applyProtection="0"/>
    <xf numFmtId="0" fontId="21" fillId="0" borderId="0" applyNumberFormat="0" applyFill="0" applyBorder="0" applyAlignment="0" applyProtection="0"/>
    <xf numFmtId="0" fontId="22" fillId="11" borderId="0" applyNumberFormat="0" applyBorder="0" applyAlignment="0" applyProtection="0"/>
    <xf numFmtId="0" fontId="23" fillId="12" borderId="0" applyNumberFormat="0" applyBorder="0" applyAlignment="0" applyProtection="0"/>
    <xf numFmtId="0" fontId="24" fillId="13" borderId="0" applyNumberFormat="0" applyBorder="0" applyAlignment="0" applyProtection="0"/>
    <xf numFmtId="0" fontId="25" fillId="14" borderId="11" applyNumberFormat="0" applyAlignment="0" applyProtection="0"/>
    <xf numFmtId="0" fontId="26" fillId="15" borderId="12" applyNumberFormat="0" applyAlignment="0" applyProtection="0"/>
    <xf numFmtId="0" fontId="27" fillId="15" borderId="11" applyNumberFormat="0" applyAlignment="0" applyProtection="0"/>
    <xf numFmtId="0" fontId="28" fillId="0" borderId="13" applyNumberFormat="0" applyFill="0" applyAlignment="0" applyProtection="0"/>
    <xf numFmtId="0" fontId="29" fillId="16" borderId="14" applyNumberFormat="0" applyAlignment="0" applyProtection="0"/>
    <xf numFmtId="0" fontId="30" fillId="0" borderId="0" applyNumberFormat="0" applyFill="0" applyBorder="0" applyAlignment="0" applyProtection="0"/>
    <xf numFmtId="0" fontId="6" fillId="17" borderId="15" applyNumberFormat="0" applyFont="0" applyAlignment="0" applyProtection="0"/>
    <xf numFmtId="0" fontId="31" fillId="0" borderId="0" applyNumberFormat="0" applyFill="0" applyBorder="0" applyAlignment="0" applyProtection="0"/>
    <xf numFmtId="0" fontId="4" fillId="0" borderId="16" applyNumberFormat="0" applyFill="0" applyAlignment="0" applyProtection="0"/>
    <xf numFmtId="0" fontId="17"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17"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17"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17"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17"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17"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xf numFmtId="0" fontId="6" fillId="41" borderId="0" applyNumberFormat="0" applyBorder="0" applyAlignment="0" applyProtection="0"/>
  </cellStyleXfs>
  <cellXfs count="57">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5" fillId="10" borderId="1" xfId="0" applyFont="1" applyFill="1" applyBorder="1" applyAlignment="1">
      <alignment horizontal="left" vertical="center" indent="1"/>
    </xf>
    <xf numFmtId="0" fontId="5" fillId="10" borderId="1" xfId="0" applyFont="1" applyFill="1" applyBorder="1" applyAlignment="1">
      <alignment horizontal="center" vertical="center" wrapText="1"/>
    </xf>
    <xf numFmtId="0" fontId="9" fillId="9" borderId="8" xfId="0" applyFont="1" applyFill="1" applyBorder="1" applyAlignment="1">
      <alignment horizontal="center" vertical="center" shrinkToFit="1"/>
    </xf>
    <xf numFmtId="0" fontId="3" fillId="0" borderId="2" xfId="0" applyFont="1" applyBorder="1" applyAlignment="1">
      <alignment horizontal="center" vertical="center"/>
    </xf>
    <xf numFmtId="0" fontId="4" fillId="6" borderId="2" xfId="0" applyFont="1" applyFill="1" applyBorder="1" applyAlignment="1">
      <alignment horizontal="left" vertical="center" indent="1"/>
    </xf>
    <xf numFmtId="0" fontId="4" fillId="7" borderId="2" xfId="0" applyFont="1" applyFill="1" applyBorder="1" applyAlignment="1">
      <alignment horizontal="left" vertical="center" indent="1"/>
    </xf>
    <xf numFmtId="0" fontId="4" fillId="4" borderId="2" xfId="0" applyFont="1" applyFill="1" applyBorder="1" applyAlignment="1">
      <alignment horizontal="left" vertical="center" indent="1"/>
    </xf>
    <xf numFmtId="0" fontId="0" fillId="0" borderId="9" xfId="0" applyBorder="1" applyAlignment="1">
      <alignment vertical="center"/>
    </xf>
    <xf numFmtId="0" fontId="0" fillId="0" borderId="9" xfId="0" applyBorder="1" applyAlignment="1">
      <alignment horizontal="right" vertical="center"/>
    </xf>
    <xf numFmtId="0" fontId="1" fillId="0" borderId="0" xfId="0" applyFont="1" applyAlignment="1">
      <alignment horizontal="center" vertical="center"/>
    </xf>
    <xf numFmtId="0" fontId="1" fillId="0" borderId="0" xfId="0" applyFont="1" applyAlignment="1">
      <alignment vertical="top"/>
    </xf>
    <xf numFmtId="0" fontId="11" fillId="0" borderId="0" xfId="0" applyFont="1" applyAlignment="1">
      <alignment horizontal="left" vertical="center"/>
    </xf>
    <xf numFmtId="0" fontId="12" fillId="0" borderId="0" xfId="0" applyFont="1" applyAlignment="1">
      <alignment horizontal="left" vertical="center"/>
    </xf>
    <xf numFmtId="0" fontId="14" fillId="0" borderId="0" xfId="0" applyFont="1"/>
    <xf numFmtId="0" fontId="16" fillId="0" borderId="0" xfId="0" applyFont="1" applyAlignment="1">
      <alignment vertical="center"/>
    </xf>
    <xf numFmtId="0" fontId="15" fillId="0" borderId="0" xfId="0" applyFont="1" applyAlignment="1">
      <alignment horizontal="left" vertical="top" wrapText="1" indent="1"/>
    </xf>
    <xf numFmtId="0" fontId="1" fillId="0" borderId="0" xfId="0" applyFont="1" applyAlignment="1">
      <alignment horizontal="left" vertical="top"/>
    </xf>
    <xf numFmtId="0" fontId="13"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7" fillId="0" borderId="0" xfId="3"/>
    <xf numFmtId="0" fontId="17" fillId="0" borderId="0" xfId="3" applyAlignment="1">
      <alignment wrapText="1"/>
    </xf>
    <xf numFmtId="0" fontId="17" fillId="0" borderId="0" xfId="0" applyFont="1" applyAlignment="1">
      <alignment horizontal="center"/>
    </xf>
    <xf numFmtId="0" fontId="10" fillId="0" borderId="0" xfId="5" applyAlignment="1">
      <alignment horizontal="left"/>
    </xf>
    <xf numFmtId="0" fontId="6" fillId="2" borderId="2" xfId="12" applyFill="1">
      <alignment horizontal="left" vertical="center" indent="2"/>
    </xf>
    <xf numFmtId="0" fontId="6" fillId="3" borderId="2" xfId="12" applyFill="1">
      <alignment horizontal="left" vertical="center" indent="2"/>
    </xf>
    <xf numFmtId="0" fontId="6" fillId="8" borderId="2" xfId="12" applyFill="1">
      <alignment horizontal="left" vertical="center" indent="2"/>
    </xf>
    <xf numFmtId="0" fontId="0" fillId="0" borderId="10" xfId="0" applyBorder="1"/>
    <xf numFmtId="0" fontId="18" fillId="0" borderId="0" xfId="0" applyFont="1"/>
    <xf numFmtId="0" fontId="19" fillId="0" borderId="0" xfId="1" applyFont="1" applyProtection="1">
      <alignment vertical="top"/>
    </xf>
    <xf numFmtId="0" fontId="3" fillId="0" borderId="0" xfId="0" applyFont="1" applyAlignment="1">
      <alignment vertical="top"/>
    </xf>
    <xf numFmtId="167" fontId="0" fillId="6" borderId="2" xfId="0" applyNumberFormat="1" applyFill="1" applyBorder="1" applyAlignment="1">
      <alignment horizontal="center" vertical="center"/>
    </xf>
    <xf numFmtId="167" fontId="3" fillId="6" borderId="2" xfId="0" applyNumberFormat="1" applyFont="1" applyFill="1" applyBorder="1" applyAlignment="1">
      <alignment horizontal="center" vertical="center"/>
    </xf>
    <xf numFmtId="167" fontId="6" fillId="2" borderId="2" xfId="10" applyFill="1">
      <alignment horizontal="center" vertical="center"/>
    </xf>
    <xf numFmtId="167" fontId="0" fillId="7" borderId="2" xfId="0" applyNumberFormat="1" applyFill="1" applyBorder="1" applyAlignment="1">
      <alignment horizontal="center" vertical="center"/>
    </xf>
    <xf numFmtId="167" fontId="3" fillId="7" borderId="2" xfId="0" applyNumberFormat="1" applyFont="1" applyFill="1" applyBorder="1" applyAlignment="1">
      <alignment horizontal="center" vertical="center"/>
    </xf>
    <xf numFmtId="167" fontId="6" fillId="3" borderId="2" xfId="10" applyFill="1">
      <alignment horizontal="center" vertical="center"/>
    </xf>
    <xf numFmtId="167" fontId="0" fillId="4" borderId="2" xfId="0" applyNumberFormat="1" applyFill="1" applyBorder="1" applyAlignment="1">
      <alignment horizontal="center" vertical="center"/>
    </xf>
    <xf numFmtId="167" fontId="3" fillId="4" borderId="2" xfId="0" applyNumberFormat="1" applyFont="1" applyFill="1" applyBorder="1" applyAlignment="1">
      <alignment horizontal="center" vertical="center"/>
    </xf>
    <xf numFmtId="167" fontId="6" fillId="8" borderId="2" xfId="10" applyFill="1">
      <alignment horizontal="center" vertical="center"/>
    </xf>
    <xf numFmtId="169" fontId="8" fillId="5" borderId="6" xfId="0" applyNumberFormat="1" applyFont="1" applyFill="1" applyBorder="1" applyAlignment="1">
      <alignment horizontal="center" vertical="center"/>
    </xf>
    <xf numFmtId="169" fontId="8" fillId="5" borderId="0" xfId="0" applyNumberFormat="1" applyFont="1" applyFill="1" applyAlignment="1">
      <alignment horizontal="center" vertical="center"/>
    </xf>
    <xf numFmtId="169" fontId="8" fillId="5" borderId="7" xfId="0" applyNumberFormat="1" applyFont="1" applyFill="1" applyBorder="1" applyAlignment="1">
      <alignment horizontal="center" vertical="center"/>
    </xf>
    <xf numFmtId="168" fontId="0" fillId="5" borderId="4" xfId="0" applyNumberFormat="1" applyFill="1" applyBorder="1" applyAlignment="1">
      <alignment horizontal="left" vertical="center" wrapText="1" indent="1"/>
    </xf>
    <xf numFmtId="168" fontId="0" fillId="5" borderId="1" xfId="0" applyNumberFormat="1" applyFill="1" applyBorder="1" applyAlignment="1">
      <alignment horizontal="left" vertical="center" wrapText="1" indent="1"/>
    </xf>
    <xf numFmtId="168" fontId="0" fillId="5" borderId="5" xfId="0" applyNumberFormat="1" applyFill="1" applyBorder="1" applyAlignment="1">
      <alignment horizontal="left" vertical="center" wrapText="1" indent="1"/>
    </xf>
    <xf numFmtId="166" fontId="6" fillId="0" borderId="3" xfId="9">
      <alignment horizontal="center" vertical="center"/>
    </xf>
    <xf numFmtId="0" fontId="7" fillId="0" borderId="0" xfId="6" applyAlignment="1">
      <alignment vertical="top"/>
    </xf>
    <xf numFmtId="0" fontId="7" fillId="0" borderId="0" xfId="7" applyAlignment="1">
      <alignment vertical="top"/>
    </xf>
    <xf numFmtId="0" fontId="0" fillId="0" borderId="0" xfId="0" applyAlignment="1">
      <alignment vertical="top"/>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 1" descr="Logo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J39"/>
  <sheetViews>
    <sheetView showGridLines="0" tabSelected="1" showRuler="0" zoomScale="66" zoomScaleNormal="100" zoomScalePageLayoutView="70" workbookViewId="0">
      <pane ySplit="6" topLeftCell="A7" activePane="bottomLeft" state="frozen"/>
      <selection pane="bottomLeft" activeCell="O1" sqref="O1"/>
    </sheetView>
  </sheetViews>
  <sheetFormatPr baseColWidth="10" defaultColWidth="9.109375" defaultRowHeight="30" customHeight="1" x14ac:dyDescent="0.3"/>
  <cols>
    <col min="1" max="1" width="2.6640625" style="27" customWidth="1"/>
    <col min="2" max="2" width="55.6640625" bestFit="1" customWidth="1"/>
    <col min="3" max="3" width="13.6640625" style="4" customWidth="1"/>
    <col min="4" max="4" width="15.88671875" customWidth="1"/>
    <col min="5" max="5" width="2.6640625" customWidth="1"/>
    <col min="6" max="6" width="9.5546875" hidden="1" customWidth="1"/>
    <col min="7" max="62" width="2.5546875" customWidth="1"/>
    <col min="67" max="68" width="10.33203125"/>
  </cols>
  <sheetData>
    <row r="1" spans="1:62" ht="30" customHeight="1" x14ac:dyDescent="0.55000000000000004">
      <c r="A1" s="28" t="s">
        <v>0</v>
      </c>
      <c r="B1" s="30" t="s">
        <v>49</v>
      </c>
      <c r="C1" s="3"/>
      <c r="D1" s="16"/>
      <c r="F1" s="1"/>
      <c r="G1" s="35"/>
    </row>
    <row r="2" spans="1:62" ht="30" customHeight="1" x14ac:dyDescent="0.3">
      <c r="A2" s="27" t="s">
        <v>1</v>
      </c>
      <c r="B2" s="54" t="s">
        <v>50</v>
      </c>
      <c r="G2" s="36"/>
    </row>
    <row r="3" spans="1:62" ht="30" customHeight="1" x14ac:dyDescent="0.3">
      <c r="A3" s="27" t="s">
        <v>2</v>
      </c>
      <c r="B3" s="55" t="s">
        <v>51</v>
      </c>
      <c r="C3" s="53">
        <v>45250</v>
      </c>
      <c r="D3" s="53"/>
    </row>
    <row r="4" spans="1:62" ht="30" customHeight="1" x14ac:dyDescent="0.3">
      <c r="A4" s="28" t="s">
        <v>3</v>
      </c>
      <c r="B4" s="56" t="s">
        <v>52</v>
      </c>
      <c r="C4" s="6">
        <v>1</v>
      </c>
      <c r="G4" s="50">
        <f>G5</f>
        <v>45250</v>
      </c>
      <c r="H4" s="51"/>
      <c r="I4" s="51"/>
      <c r="J4" s="51"/>
      <c r="K4" s="51"/>
      <c r="L4" s="51"/>
      <c r="M4" s="52"/>
      <c r="N4" s="50">
        <f>N5</f>
        <v>45257</v>
      </c>
      <c r="O4" s="51"/>
      <c r="P4" s="51"/>
      <c r="Q4" s="51"/>
      <c r="R4" s="51"/>
      <c r="S4" s="51"/>
      <c r="T4" s="52"/>
      <c r="U4" s="50">
        <f>U5</f>
        <v>45264</v>
      </c>
      <c r="V4" s="51"/>
      <c r="W4" s="51"/>
      <c r="X4" s="51"/>
      <c r="Y4" s="51"/>
      <c r="Z4" s="51"/>
      <c r="AA4" s="52"/>
      <c r="AB4" s="50">
        <f>AB5</f>
        <v>45271</v>
      </c>
      <c r="AC4" s="51"/>
      <c r="AD4" s="51"/>
      <c r="AE4" s="51"/>
      <c r="AF4" s="51"/>
      <c r="AG4" s="51"/>
      <c r="AH4" s="52"/>
      <c r="AI4" s="50">
        <f>AI5</f>
        <v>45278</v>
      </c>
      <c r="AJ4" s="51"/>
      <c r="AK4" s="51"/>
      <c r="AL4" s="51"/>
      <c r="AM4" s="51"/>
      <c r="AN4" s="51"/>
      <c r="AO4" s="52"/>
      <c r="AP4" s="50">
        <f>AP5</f>
        <v>45285</v>
      </c>
      <c r="AQ4" s="51"/>
      <c r="AR4" s="51"/>
      <c r="AS4" s="51"/>
      <c r="AT4" s="51"/>
      <c r="AU4" s="51"/>
      <c r="AV4" s="52"/>
      <c r="AW4" s="50">
        <f>AW5</f>
        <v>45292</v>
      </c>
      <c r="AX4" s="51"/>
      <c r="AY4" s="51"/>
      <c r="AZ4" s="51"/>
      <c r="BA4" s="51"/>
      <c r="BB4" s="51"/>
      <c r="BC4" s="52"/>
      <c r="BD4" s="50">
        <f>BD5</f>
        <v>45299</v>
      </c>
      <c r="BE4" s="51"/>
      <c r="BF4" s="51"/>
      <c r="BG4" s="51"/>
      <c r="BH4" s="51"/>
      <c r="BI4" s="51"/>
      <c r="BJ4" s="52"/>
    </row>
    <row r="5" spans="1:62" ht="15" customHeight="1" x14ac:dyDescent="0.3">
      <c r="A5" s="28" t="s">
        <v>4</v>
      </c>
      <c r="B5" s="34"/>
      <c r="C5" s="34"/>
      <c r="D5" s="34"/>
      <c r="E5" s="34"/>
      <c r="G5" s="47">
        <f>Début_Projet-WEEKDAY(Début_Projet,1)+2+7*(Semaine_Affichage-1)</f>
        <v>45250</v>
      </c>
      <c r="H5" s="48">
        <f>G5+1</f>
        <v>45251</v>
      </c>
      <c r="I5" s="48">
        <f t="shared" ref="I5:AV5" si="0">H5+1</f>
        <v>45252</v>
      </c>
      <c r="J5" s="48">
        <f t="shared" si="0"/>
        <v>45253</v>
      </c>
      <c r="K5" s="48">
        <f t="shared" si="0"/>
        <v>45254</v>
      </c>
      <c r="L5" s="48">
        <f t="shared" si="0"/>
        <v>45255</v>
      </c>
      <c r="M5" s="49">
        <f t="shared" si="0"/>
        <v>45256</v>
      </c>
      <c r="N5" s="47">
        <f>M5+1</f>
        <v>45257</v>
      </c>
      <c r="O5" s="48">
        <f>N5+1</f>
        <v>45258</v>
      </c>
      <c r="P5" s="48">
        <f t="shared" si="0"/>
        <v>45259</v>
      </c>
      <c r="Q5" s="48">
        <f t="shared" si="0"/>
        <v>45260</v>
      </c>
      <c r="R5" s="48">
        <f t="shared" si="0"/>
        <v>45261</v>
      </c>
      <c r="S5" s="48">
        <f t="shared" si="0"/>
        <v>45262</v>
      </c>
      <c r="T5" s="49">
        <f t="shared" si="0"/>
        <v>45263</v>
      </c>
      <c r="U5" s="47">
        <f>T5+1</f>
        <v>45264</v>
      </c>
      <c r="V5" s="48">
        <f>U5+1</f>
        <v>45265</v>
      </c>
      <c r="W5" s="48">
        <f t="shared" si="0"/>
        <v>45266</v>
      </c>
      <c r="X5" s="48">
        <f t="shared" si="0"/>
        <v>45267</v>
      </c>
      <c r="Y5" s="48">
        <f t="shared" si="0"/>
        <v>45268</v>
      </c>
      <c r="Z5" s="48">
        <f t="shared" si="0"/>
        <v>45269</v>
      </c>
      <c r="AA5" s="49">
        <f t="shared" si="0"/>
        <v>45270</v>
      </c>
      <c r="AB5" s="47">
        <f>AA5+1</f>
        <v>45271</v>
      </c>
      <c r="AC5" s="48">
        <f>AB5+1</f>
        <v>45272</v>
      </c>
      <c r="AD5" s="48">
        <f t="shared" si="0"/>
        <v>45273</v>
      </c>
      <c r="AE5" s="48">
        <f t="shared" si="0"/>
        <v>45274</v>
      </c>
      <c r="AF5" s="48">
        <f t="shared" si="0"/>
        <v>45275</v>
      </c>
      <c r="AG5" s="48">
        <f t="shared" si="0"/>
        <v>45276</v>
      </c>
      <c r="AH5" s="49">
        <f t="shared" si="0"/>
        <v>45277</v>
      </c>
      <c r="AI5" s="47">
        <f>AH5+1</f>
        <v>45278</v>
      </c>
      <c r="AJ5" s="48">
        <f>AI5+1</f>
        <v>45279</v>
      </c>
      <c r="AK5" s="48">
        <f t="shared" si="0"/>
        <v>45280</v>
      </c>
      <c r="AL5" s="48">
        <f t="shared" si="0"/>
        <v>45281</v>
      </c>
      <c r="AM5" s="48">
        <f t="shared" si="0"/>
        <v>45282</v>
      </c>
      <c r="AN5" s="48">
        <f t="shared" si="0"/>
        <v>45283</v>
      </c>
      <c r="AO5" s="49">
        <f t="shared" si="0"/>
        <v>45284</v>
      </c>
      <c r="AP5" s="47">
        <f>AO5+1</f>
        <v>45285</v>
      </c>
      <c r="AQ5" s="48">
        <f>AP5+1</f>
        <v>45286</v>
      </c>
      <c r="AR5" s="48">
        <f t="shared" si="0"/>
        <v>45287</v>
      </c>
      <c r="AS5" s="48">
        <f t="shared" si="0"/>
        <v>45288</v>
      </c>
      <c r="AT5" s="48">
        <f t="shared" si="0"/>
        <v>45289</v>
      </c>
      <c r="AU5" s="48">
        <f t="shared" si="0"/>
        <v>45290</v>
      </c>
      <c r="AV5" s="49">
        <f t="shared" si="0"/>
        <v>45291</v>
      </c>
      <c r="AW5" s="47">
        <f>AV5+1</f>
        <v>45292</v>
      </c>
      <c r="AX5" s="48">
        <f>AW5+1</f>
        <v>45293</v>
      </c>
      <c r="AY5" s="48">
        <f t="shared" ref="AY5:BC5" si="1">AX5+1</f>
        <v>45294</v>
      </c>
      <c r="AZ5" s="48">
        <f t="shared" si="1"/>
        <v>45295</v>
      </c>
      <c r="BA5" s="48">
        <f t="shared" si="1"/>
        <v>45296</v>
      </c>
      <c r="BB5" s="48">
        <f t="shared" si="1"/>
        <v>45297</v>
      </c>
      <c r="BC5" s="49">
        <f t="shared" si="1"/>
        <v>45298</v>
      </c>
      <c r="BD5" s="47">
        <f>BC5+1</f>
        <v>45299</v>
      </c>
      <c r="BE5" s="48">
        <f>BD5+1</f>
        <v>45300</v>
      </c>
      <c r="BF5" s="48">
        <f t="shared" ref="BF5:BJ5" si="2">BE5+1</f>
        <v>45301</v>
      </c>
      <c r="BG5" s="48">
        <f t="shared" si="2"/>
        <v>45302</v>
      </c>
      <c r="BH5" s="48">
        <f t="shared" si="2"/>
        <v>45303</v>
      </c>
      <c r="BI5" s="48">
        <f t="shared" si="2"/>
        <v>45304</v>
      </c>
      <c r="BJ5" s="49">
        <f t="shared" si="2"/>
        <v>45305</v>
      </c>
    </row>
    <row r="6" spans="1:62" ht="30" customHeight="1" thickBot="1" x14ac:dyDescent="0.35">
      <c r="A6" s="28" t="s">
        <v>5</v>
      </c>
      <c r="B6" s="7" t="s">
        <v>14</v>
      </c>
      <c r="C6" s="8" t="s">
        <v>20</v>
      </c>
      <c r="D6" s="8" t="s">
        <v>21</v>
      </c>
      <c r="E6" s="8"/>
      <c r="F6" s="8" t="s">
        <v>22</v>
      </c>
      <c r="G6" s="9" t="str">
        <f t="shared" ref="G6:AL6" si="3">LEFT(TEXT(G5,"jjj"),1)</f>
        <v>l</v>
      </c>
      <c r="H6" s="9" t="str">
        <f t="shared" si="3"/>
        <v>m</v>
      </c>
      <c r="I6" s="9" t="str">
        <f t="shared" si="3"/>
        <v>m</v>
      </c>
      <c r="J6" s="9" t="str">
        <f t="shared" si="3"/>
        <v>j</v>
      </c>
      <c r="K6" s="9" t="str">
        <f t="shared" si="3"/>
        <v>v</v>
      </c>
      <c r="L6" s="9" t="str">
        <f t="shared" si="3"/>
        <v>s</v>
      </c>
      <c r="M6" s="9" t="str">
        <f t="shared" si="3"/>
        <v>d</v>
      </c>
      <c r="N6" s="9" t="str">
        <f t="shared" si="3"/>
        <v>l</v>
      </c>
      <c r="O6" s="9" t="str">
        <f t="shared" si="3"/>
        <v>m</v>
      </c>
      <c r="P6" s="9" t="str">
        <f t="shared" si="3"/>
        <v>m</v>
      </c>
      <c r="Q6" s="9" t="str">
        <f t="shared" si="3"/>
        <v>j</v>
      </c>
      <c r="R6" s="9" t="str">
        <f t="shared" si="3"/>
        <v>v</v>
      </c>
      <c r="S6" s="9" t="str">
        <f t="shared" si="3"/>
        <v>s</v>
      </c>
      <c r="T6" s="9" t="str">
        <f t="shared" si="3"/>
        <v>d</v>
      </c>
      <c r="U6" s="9" t="str">
        <f t="shared" si="3"/>
        <v>l</v>
      </c>
      <c r="V6" s="9" t="str">
        <f t="shared" si="3"/>
        <v>m</v>
      </c>
      <c r="W6" s="9" t="str">
        <f t="shared" si="3"/>
        <v>m</v>
      </c>
      <c r="X6" s="9" t="str">
        <f t="shared" si="3"/>
        <v>j</v>
      </c>
      <c r="Y6" s="9" t="str">
        <f t="shared" si="3"/>
        <v>v</v>
      </c>
      <c r="Z6" s="9" t="str">
        <f t="shared" si="3"/>
        <v>s</v>
      </c>
      <c r="AA6" s="9" t="str">
        <f t="shared" si="3"/>
        <v>d</v>
      </c>
      <c r="AB6" s="9" t="str">
        <f t="shared" si="3"/>
        <v>l</v>
      </c>
      <c r="AC6" s="9" t="str">
        <f t="shared" si="3"/>
        <v>m</v>
      </c>
      <c r="AD6" s="9" t="str">
        <f t="shared" si="3"/>
        <v>m</v>
      </c>
      <c r="AE6" s="9" t="str">
        <f t="shared" si="3"/>
        <v>j</v>
      </c>
      <c r="AF6" s="9" t="str">
        <f t="shared" si="3"/>
        <v>v</v>
      </c>
      <c r="AG6" s="9" t="str">
        <f t="shared" si="3"/>
        <v>s</v>
      </c>
      <c r="AH6" s="9" t="str">
        <f t="shared" si="3"/>
        <v>d</v>
      </c>
      <c r="AI6" s="9" t="str">
        <f t="shared" si="3"/>
        <v>l</v>
      </c>
      <c r="AJ6" s="9" t="str">
        <f t="shared" si="3"/>
        <v>m</v>
      </c>
      <c r="AK6" s="9" t="str">
        <f t="shared" si="3"/>
        <v>m</v>
      </c>
      <c r="AL6" s="9" t="str">
        <f t="shared" si="3"/>
        <v>j</v>
      </c>
      <c r="AM6" s="9" t="str">
        <f t="shared" ref="AM6:BJ6" si="4">LEFT(TEXT(AM5,"jjj"),1)</f>
        <v>v</v>
      </c>
      <c r="AN6" s="9" t="str">
        <f t="shared" si="4"/>
        <v>s</v>
      </c>
      <c r="AO6" s="9" t="str">
        <f t="shared" si="4"/>
        <v>d</v>
      </c>
      <c r="AP6" s="9" t="str">
        <f t="shared" si="4"/>
        <v>l</v>
      </c>
      <c r="AQ6" s="9" t="str">
        <f t="shared" si="4"/>
        <v>m</v>
      </c>
      <c r="AR6" s="9" t="str">
        <f t="shared" si="4"/>
        <v>m</v>
      </c>
      <c r="AS6" s="9" t="str">
        <f t="shared" si="4"/>
        <v>j</v>
      </c>
      <c r="AT6" s="9" t="str">
        <f t="shared" si="4"/>
        <v>v</v>
      </c>
      <c r="AU6" s="9" t="str">
        <f t="shared" si="4"/>
        <v>s</v>
      </c>
      <c r="AV6" s="9" t="str">
        <f t="shared" si="4"/>
        <v>d</v>
      </c>
      <c r="AW6" s="9" t="str">
        <f t="shared" si="4"/>
        <v>l</v>
      </c>
      <c r="AX6" s="9" t="str">
        <f t="shared" si="4"/>
        <v>m</v>
      </c>
      <c r="AY6" s="9" t="str">
        <f t="shared" si="4"/>
        <v>m</v>
      </c>
      <c r="AZ6" s="9" t="str">
        <f t="shared" si="4"/>
        <v>j</v>
      </c>
      <c r="BA6" s="9" t="str">
        <f t="shared" si="4"/>
        <v>v</v>
      </c>
      <c r="BB6" s="9" t="str">
        <f t="shared" si="4"/>
        <v>s</v>
      </c>
      <c r="BC6" s="9" t="str">
        <f t="shared" si="4"/>
        <v>d</v>
      </c>
      <c r="BD6" s="9" t="str">
        <f t="shared" si="4"/>
        <v>l</v>
      </c>
      <c r="BE6" s="9" t="str">
        <f t="shared" si="4"/>
        <v>m</v>
      </c>
      <c r="BF6" s="9" t="str">
        <f t="shared" si="4"/>
        <v>m</v>
      </c>
      <c r="BG6" s="9" t="str">
        <f t="shared" si="4"/>
        <v>j</v>
      </c>
      <c r="BH6" s="9" t="str">
        <f t="shared" si="4"/>
        <v>v</v>
      </c>
      <c r="BI6" s="9" t="str">
        <f t="shared" si="4"/>
        <v>s</v>
      </c>
      <c r="BJ6" s="9" t="str">
        <f t="shared" si="4"/>
        <v>d</v>
      </c>
    </row>
    <row r="7" spans="1:62" ht="15" hidden="1" thickBot="1" x14ac:dyDescent="0.35">
      <c r="A7" s="27" t="s">
        <v>6</v>
      </c>
      <c r="C7"/>
      <c r="F7" t="str">
        <f>IF(OR(ISBLANK(début_tâche),ISBLANK(fin_tâche)),"",fin_tâche-début_tâche+1)</f>
        <v/>
      </c>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row>
    <row r="8" spans="1:62" s="2" customFormat="1" ht="30" customHeight="1" thickBot="1" x14ac:dyDescent="0.35">
      <c r="A8" s="28" t="s">
        <v>7</v>
      </c>
      <c r="B8" s="11" t="s">
        <v>38</v>
      </c>
      <c r="C8" s="38"/>
      <c r="D8" s="39"/>
      <c r="E8" s="10"/>
      <c r="F8" s="10" t="str">
        <f t="shared" ref="F8:F29" si="5">IF(OR(ISBLANK(début_tâche),ISBLANK(fin_tâche)),"",fin_tâche-début_tâche+1)</f>
        <v/>
      </c>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row>
    <row r="9" spans="1:62" s="2" customFormat="1" ht="30" customHeight="1" thickBot="1" x14ac:dyDescent="0.35">
      <c r="A9" s="28" t="s">
        <v>8</v>
      </c>
      <c r="B9" s="31" t="s">
        <v>41</v>
      </c>
      <c r="C9" s="40">
        <f>Début_Projet</f>
        <v>45250</v>
      </c>
      <c r="D9" s="40">
        <v>45265</v>
      </c>
      <c r="E9" s="10"/>
      <c r="F9" s="10">
        <f t="shared" si="5"/>
        <v>16</v>
      </c>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row>
    <row r="10" spans="1:62" s="2" customFormat="1" ht="30" customHeight="1" thickBot="1" x14ac:dyDescent="0.35">
      <c r="A10" s="28" t="s">
        <v>9</v>
      </c>
      <c r="B10" s="31" t="s">
        <v>42</v>
      </c>
      <c r="C10" s="40">
        <f>D9</f>
        <v>45265</v>
      </c>
      <c r="D10" s="40">
        <f>C10+4</f>
        <v>45269</v>
      </c>
      <c r="E10" s="10"/>
      <c r="F10" s="10">
        <f t="shared" si="5"/>
        <v>5</v>
      </c>
      <c r="G10" s="14"/>
      <c r="H10" s="14"/>
      <c r="I10" s="14"/>
      <c r="J10" s="14"/>
      <c r="K10" s="14"/>
      <c r="L10" s="14"/>
      <c r="M10" s="14"/>
      <c r="N10" s="14"/>
      <c r="O10" s="14"/>
      <c r="P10" s="14"/>
      <c r="Q10" s="14"/>
      <c r="R10" s="14"/>
      <c r="S10" s="15"/>
      <c r="T10" s="15"/>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row>
    <row r="11" spans="1:62" s="2" customFormat="1" ht="30" customHeight="1" thickBot="1" x14ac:dyDescent="0.35">
      <c r="A11" s="27"/>
      <c r="B11" s="31" t="s">
        <v>43</v>
      </c>
      <c r="C11" s="40">
        <f>D10</f>
        <v>45269</v>
      </c>
      <c r="D11" s="40">
        <f>C11</f>
        <v>45269</v>
      </c>
      <c r="E11" s="10"/>
      <c r="F11" s="10">
        <f t="shared" si="5"/>
        <v>1</v>
      </c>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row>
    <row r="12" spans="1:62" s="2" customFormat="1" ht="30" customHeight="1" thickBot="1" x14ac:dyDescent="0.35">
      <c r="A12" s="27"/>
      <c r="B12" s="31" t="s">
        <v>44</v>
      </c>
      <c r="C12" s="40">
        <f>D11</f>
        <v>45269</v>
      </c>
      <c r="D12" s="40">
        <f>C12+2</f>
        <v>45271</v>
      </c>
      <c r="E12" s="10"/>
      <c r="F12" s="10">
        <f t="shared" si="5"/>
        <v>3</v>
      </c>
      <c r="G12" s="14"/>
      <c r="H12" s="14"/>
      <c r="I12" s="14"/>
      <c r="J12" s="14"/>
      <c r="K12" s="14"/>
      <c r="L12" s="14"/>
      <c r="M12" s="14"/>
      <c r="N12" s="14"/>
      <c r="O12" s="14"/>
      <c r="P12" s="14"/>
      <c r="Q12" s="14"/>
      <c r="R12" s="14"/>
      <c r="S12" s="14"/>
      <c r="T12" s="14"/>
      <c r="U12" s="14"/>
      <c r="V12" s="14"/>
      <c r="W12" s="15"/>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row>
    <row r="13" spans="1:62" s="2" customFormat="1" ht="30" customHeight="1" thickBot="1" x14ac:dyDescent="0.35">
      <c r="A13" s="27"/>
      <c r="B13" s="31" t="s">
        <v>45</v>
      </c>
      <c r="C13" s="40">
        <f>D12</f>
        <v>45271</v>
      </c>
      <c r="D13" s="40">
        <f>C13+16</f>
        <v>45287</v>
      </c>
      <c r="E13" s="10"/>
      <c r="F13" s="10">
        <f t="shared" si="5"/>
        <v>17</v>
      </c>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row>
    <row r="14" spans="1:62" s="2" customFormat="1" ht="30" customHeight="1" thickBot="1" x14ac:dyDescent="0.35">
      <c r="A14" s="28" t="s">
        <v>10</v>
      </c>
      <c r="B14" s="31" t="s">
        <v>46</v>
      </c>
      <c r="C14" s="40">
        <f>D13</f>
        <v>45287</v>
      </c>
      <c r="D14" s="40">
        <v>45295</v>
      </c>
      <c r="E14" s="10"/>
      <c r="F14" s="10">
        <f t="shared" si="5"/>
        <v>9</v>
      </c>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row>
    <row r="15" spans="1:62" s="2" customFormat="1" ht="30" customHeight="1" thickBot="1" x14ac:dyDescent="0.35">
      <c r="A15" s="28"/>
      <c r="B15" s="31" t="s">
        <v>45</v>
      </c>
      <c r="C15" s="40">
        <f>D14</f>
        <v>45295</v>
      </c>
      <c r="D15" s="40">
        <f>C15+2</f>
        <v>45297</v>
      </c>
      <c r="E15" s="10"/>
      <c r="F15" s="10">
        <f t="shared" si="5"/>
        <v>3</v>
      </c>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row>
    <row r="16" spans="1:62" s="2" customFormat="1" ht="30" customHeight="1" thickBot="1" x14ac:dyDescent="0.35">
      <c r="A16" s="27"/>
      <c r="B16" s="31" t="s">
        <v>47</v>
      </c>
      <c r="C16" s="40">
        <f>D15</f>
        <v>45297</v>
      </c>
      <c r="D16" s="40">
        <f>C16+8</f>
        <v>45305</v>
      </c>
      <c r="E16" s="10"/>
      <c r="F16" s="10">
        <f t="shared" si="5"/>
        <v>9</v>
      </c>
      <c r="G16" s="14"/>
      <c r="H16" s="14"/>
      <c r="I16" s="14"/>
      <c r="J16" s="14"/>
      <c r="K16" s="14"/>
      <c r="L16" s="14"/>
      <c r="M16" s="14"/>
      <c r="N16" s="14"/>
      <c r="O16" s="14"/>
      <c r="P16" s="14"/>
      <c r="Q16" s="14"/>
      <c r="R16" s="14"/>
      <c r="S16" s="15"/>
      <c r="T16" s="15"/>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row>
    <row r="17" spans="1:62" s="2" customFormat="1" ht="30" customHeight="1" thickBot="1" x14ac:dyDescent="0.35">
      <c r="A17" s="27"/>
      <c r="B17" s="31" t="s">
        <v>48</v>
      </c>
      <c r="C17" s="40">
        <f>D16-2</f>
        <v>45303</v>
      </c>
      <c r="D17" s="40">
        <f>C17</f>
        <v>45303</v>
      </c>
      <c r="E17" s="10"/>
      <c r="F17" s="10">
        <f t="shared" si="5"/>
        <v>1</v>
      </c>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row>
    <row r="18" spans="1:62" s="2" customFormat="1" ht="30" customHeight="1" thickBot="1" x14ac:dyDescent="0.35">
      <c r="A18" s="27"/>
      <c r="B18" s="12" t="s">
        <v>39</v>
      </c>
      <c r="C18" s="41"/>
      <c r="D18" s="42"/>
      <c r="E18" s="10"/>
      <c r="F18" s="10" t="str">
        <f t="shared" si="5"/>
        <v/>
      </c>
      <c r="G18" s="14"/>
      <c r="H18" s="14"/>
      <c r="I18" s="14"/>
      <c r="J18" s="14"/>
      <c r="K18" s="14"/>
      <c r="L18" s="14"/>
      <c r="M18" s="14"/>
      <c r="N18" s="14"/>
      <c r="O18" s="14"/>
      <c r="P18" s="14"/>
      <c r="Q18" s="14"/>
      <c r="R18" s="14"/>
      <c r="S18" s="14"/>
      <c r="T18" s="14"/>
      <c r="U18" s="14"/>
      <c r="V18" s="14"/>
      <c r="W18" s="15"/>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row>
    <row r="19" spans="1:62" s="2" customFormat="1" ht="30" customHeight="1" thickBot="1" x14ac:dyDescent="0.35">
      <c r="A19" s="27"/>
      <c r="B19" s="32" t="s">
        <v>15</v>
      </c>
      <c r="C19" s="43">
        <f>C13+1</f>
        <v>45272</v>
      </c>
      <c r="D19" s="43">
        <f>C19+4</f>
        <v>45276</v>
      </c>
      <c r="E19" s="10"/>
      <c r="F19" s="10">
        <f t="shared" si="5"/>
        <v>5</v>
      </c>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row>
    <row r="20" spans="1:62" s="2" customFormat="1" ht="30" customHeight="1" thickBot="1" x14ac:dyDescent="0.35">
      <c r="A20" s="27" t="s">
        <v>11</v>
      </c>
      <c r="B20" s="32" t="s">
        <v>16</v>
      </c>
      <c r="C20" s="43">
        <f>C19+2</f>
        <v>45274</v>
      </c>
      <c r="D20" s="43">
        <f>C20+5</f>
        <v>45279</v>
      </c>
      <c r="E20" s="10"/>
      <c r="F20" s="10">
        <f t="shared" si="5"/>
        <v>6</v>
      </c>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row>
    <row r="21" spans="1:62" s="2" customFormat="1" ht="30" customHeight="1" thickBot="1" x14ac:dyDescent="0.35">
      <c r="A21" s="27"/>
      <c r="B21" s="32" t="s">
        <v>17</v>
      </c>
      <c r="C21" s="43">
        <f>D20</f>
        <v>45279</v>
      </c>
      <c r="D21" s="43">
        <f>C21+3</f>
        <v>45282</v>
      </c>
      <c r="E21" s="10"/>
      <c r="F21" s="10">
        <f t="shared" si="5"/>
        <v>4</v>
      </c>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row>
    <row r="22" spans="1:62" s="2" customFormat="1" ht="30" customHeight="1" thickBot="1" x14ac:dyDescent="0.35">
      <c r="A22" s="27"/>
      <c r="B22" s="32" t="s">
        <v>18</v>
      </c>
      <c r="C22" s="43">
        <f>C21</f>
        <v>45279</v>
      </c>
      <c r="D22" s="43">
        <f>C22+2</f>
        <v>45281</v>
      </c>
      <c r="E22" s="10"/>
      <c r="F22" s="10">
        <f t="shared" si="5"/>
        <v>3</v>
      </c>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row>
    <row r="23" spans="1:62" s="2" customFormat="1" ht="30" customHeight="1" thickBot="1" x14ac:dyDescent="0.35">
      <c r="A23" s="27"/>
      <c r="B23" s="32" t="s">
        <v>19</v>
      </c>
      <c r="C23" s="43">
        <f>C22</f>
        <v>45279</v>
      </c>
      <c r="D23" s="43">
        <f>C23+3</f>
        <v>45282</v>
      </c>
      <c r="E23" s="10"/>
      <c r="F23" s="10">
        <f t="shared" si="5"/>
        <v>4</v>
      </c>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row>
    <row r="24" spans="1:62" s="2" customFormat="1" ht="30" customHeight="1" thickBot="1" x14ac:dyDescent="0.35">
      <c r="A24" s="27"/>
      <c r="B24" s="13" t="s">
        <v>40</v>
      </c>
      <c r="C24" s="44"/>
      <c r="D24" s="45"/>
      <c r="E24" s="10"/>
      <c r="F24" s="10" t="str">
        <f t="shared" si="5"/>
        <v/>
      </c>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row>
    <row r="25" spans="1:62" s="2" customFormat="1" ht="30" customHeight="1" thickBot="1" x14ac:dyDescent="0.35">
      <c r="A25" s="27"/>
      <c r="B25" s="33" t="s">
        <v>15</v>
      </c>
      <c r="C25" s="46">
        <f>C9+15</f>
        <v>45265</v>
      </c>
      <c r="D25" s="46">
        <f>C25+5</f>
        <v>45270</v>
      </c>
      <c r="E25" s="10"/>
      <c r="F25" s="10">
        <f t="shared" si="5"/>
        <v>6</v>
      </c>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row>
    <row r="26" spans="1:62" s="2" customFormat="1" ht="30" customHeight="1" thickBot="1" x14ac:dyDescent="0.35">
      <c r="A26" s="27" t="s">
        <v>11</v>
      </c>
      <c r="B26" s="33" t="s">
        <v>16</v>
      </c>
      <c r="C26" s="46">
        <f>D25+1</f>
        <v>45271</v>
      </c>
      <c r="D26" s="46">
        <f>C26+4</f>
        <v>45275</v>
      </c>
      <c r="E26" s="10"/>
      <c r="F26" s="10">
        <f t="shared" si="5"/>
        <v>5</v>
      </c>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row>
    <row r="27" spans="1:62" s="2" customFormat="1" ht="30" customHeight="1" thickBot="1" x14ac:dyDescent="0.35">
      <c r="A27" s="27"/>
      <c r="B27" s="33" t="s">
        <v>17</v>
      </c>
      <c r="C27" s="46">
        <f>C26+5</f>
        <v>45276</v>
      </c>
      <c r="D27" s="46">
        <f>C27+5</f>
        <v>45281</v>
      </c>
      <c r="E27" s="10"/>
      <c r="F27" s="10">
        <f t="shared" si="5"/>
        <v>6</v>
      </c>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row>
    <row r="28" spans="1:62" s="2" customFormat="1" ht="30" customHeight="1" thickBot="1" x14ac:dyDescent="0.35">
      <c r="A28" s="27"/>
      <c r="B28" s="33" t="s">
        <v>18</v>
      </c>
      <c r="C28" s="46">
        <f>D27+1</f>
        <v>45282</v>
      </c>
      <c r="D28" s="46">
        <f>C28+4</f>
        <v>45286</v>
      </c>
      <c r="E28" s="10"/>
      <c r="F28" s="10">
        <f t="shared" si="5"/>
        <v>5</v>
      </c>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row>
    <row r="29" spans="1:62" s="2" customFormat="1" ht="30" customHeight="1" thickBot="1" x14ac:dyDescent="0.35">
      <c r="A29" s="27"/>
      <c r="B29" s="33" t="s">
        <v>19</v>
      </c>
      <c r="C29" s="46">
        <f>C27</f>
        <v>45276</v>
      </c>
      <c r="D29" s="46">
        <f>C29+4</f>
        <v>45280</v>
      </c>
      <c r="E29" s="10"/>
      <c r="F29" s="10">
        <f t="shared" si="5"/>
        <v>5</v>
      </c>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row>
    <row r="30" spans="1:62" s="2" customFormat="1" ht="30" customHeight="1" x14ac:dyDescent="0.3">
      <c r="A30" s="27"/>
    </row>
    <row r="31" spans="1:62" s="2" customFormat="1" ht="30" customHeight="1" x14ac:dyDescent="0.3">
      <c r="A31" s="27"/>
    </row>
    <row r="32" spans="1:62" s="2" customFormat="1" ht="30" customHeight="1" x14ac:dyDescent="0.3">
      <c r="A32" s="27" t="s">
        <v>12</v>
      </c>
    </row>
    <row r="33" spans="1:5" s="2" customFormat="1" ht="30" customHeight="1" x14ac:dyDescent="0.3">
      <c r="A33" s="28" t="s">
        <v>13</v>
      </c>
    </row>
    <row r="34" spans="1:5" ht="30" customHeight="1" x14ac:dyDescent="0.3">
      <c r="B34" s="2"/>
      <c r="C34" s="2"/>
      <c r="D34" s="2"/>
      <c r="E34" s="5"/>
    </row>
    <row r="35" spans="1:5" ht="30" customHeight="1" x14ac:dyDescent="0.3">
      <c r="B35" s="2"/>
      <c r="C35" s="2"/>
      <c r="D35" s="2"/>
    </row>
    <row r="36" spans="1:5" ht="30" customHeight="1" x14ac:dyDescent="0.3">
      <c r="B36" s="2"/>
      <c r="C36" s="2"/>
      <c r="D36" s="2"/>
    </row>
    <row r="37" spans="1:5" ht="30" customHeight="1" x14ac:dyDescent="0.3">
      <c r="B37" s="2"/>
      <c r="C37" s="2"/>
      <c r="D37" s="2"/>
    </row>
    <row r="39" spans="1:5" ht="30" customHeight="1" x14ac:dyDescent="0.3">
      <c r="D39" s="29"/>
    </row>
  </sheetData>
  <mergeCells count="9">
    <mergeCell ref="AI4:AO4"/>
    <mergeCell ref="AP4:AV4"/>
    <mergeCell ref="AW4:BC4"/>
    <mergeCell ref="BD4:BJ4"/>
    <mergeCell ref="C3:D3"/>
    <mergeCell ref="G4:M4"/>
    <mergeCell ref="N4:T4"/>
    <mergeCell ref="U4:AA4"/>
    <mergeCell ref="AB4:AH4"/>
  </mergeCells>
  <conditionalFormatting sqref="G5:BJ29">
    <cfRule type="expression" dxfId="2" priority="33">
      <formula>AND(TODAY()&gt;=G$5,TODAY()&lt;H$5)</formula>
    </cfRule>
  </conditionalFormatting>
  <conditionalFormatting sqref="G7:BJ29">
    <cfRule type="expression" dxfId="1" priority="27">
      <formula>AND(début_tâche&lt;=G$5,ROUNDDOWN((fin_tâche-début_tâche+1)*avancement_tâche,0)+début_tâche-1&gt;=G$5)</formula>
    </cfRule>
    <cfRule type="expression" dxfId="0" priority="28" stopIfTrue="1">
      <formula>AND(fin_tâche&gt;=G$5,début_tâche&lt;H$5)</formula>
    </cfRule>
  </conditionalFormatting>
  <dataValidations count="1">
    <dataValidation type="whole" operator="greaterThanOrEqual" allowBlank="1" showInputMessage="1" promptTitle="Semaine d’affichage" prompt="La modification de ce nombre entraînera la défilement du diagramme de Gantt." sqref="C4" xr:uid="{00000000-0002-0000-0000-000000000000}">
      <formula1>1</formula1>
    </dataValidation>
  </dataValidations>
  <printOptions horizontalCentered="1"/>
  <pageMargins left="0.35" right="0.35" top="0.35" bottom="0.5" header="0.3" footer="0.3"/>
  <pageSetup paperSize="9" scale="59" fitToHeight="0" orientation="landscape" r:id="rId1"/>
  <headerFooter differentFirst="1" scaleWithDoc="0">
    <oddFooter>Page &amp;P of &amp;N</oddFooter>
  </headerFooter>
  <rowBreaks count="1" manualBreakCount="1">
    <brk id="32" max="16383" man="1"/>
  </rowBreaks>
  <ignoredErrors>
    <ignoredError sqref="D22 D26:D27 C27"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09375" defaultRowHeight="13.8" x14ac:dyDescent="0.3"/>
  <cols>
    <col min="1" max="1" width="90.6640625" style="17" customWidth="1"/>
    <col min="2" max="16384" width="9.109375" style="1"/>
  </cols>
  <sheetData>
    <row r="1" spans="1:2" ht="46.5" customHeight="1" x14ac:dyDescent="0.3"/>
    <row r="2" spans="1:2" s="19" customFormat="1" ht="15.6" x14ac:dyDescent="0.3">
      <c r="A2" s="18" t="s">
        <v>23</v>
      </c>
      <c r="B2" s="18"/>
    </row>
    <row r="3" spans="1:2" s="23" customFormat="1" ht="27" customHeight="1" x14ac:dyDescent="0.3">
      <c r="A3" s="37" t="s">
        <v>24</v>
      </c>
      <c r="B3" s="24"/>
    </row>
    <row r="4" spans="1:2" s="20" customFormat="1" ht="25.8" x14ac:dyDescent="0.5">
      <c r="A4" s="21" t="s">
        <v>25</v>
      </c>
    </row>
    <row r="5" spans="1:2" ht="74.099999999999994" customHeight="1" x14ac:dyDescent="0.3">
      <c r="A5" s="22" t="s">
        <v>26</v>
      </c>
    </row>
    <row r="6" spans="1:2" ht="26.25" customHeight="1" x14ac:dyDescent="0.3">
      <c r="A6" s="21" t="s">
        <v>27</v>
      </c>
    </row>
    <row r="7" spans="1:2" s="17" customFormat="1" ht="204.9" customHeight="1" x14ac:dyDescent="0.3">
      <c r="A7" s="26" t="s">
        <v>28</v>
      </c>
    </row>
    <row r="8" spans="1:2" s="20" customFormat="1" ht="25.8" x14ac:dyDescent="0.5">
      <c r="A8" s="21" t="s">
        <v>29</v>
      </c>
    </row>
    <row r="9" spans="1:2" ht="57.6" x14ac:dyDescent="0.3">
      <c r="A9" s="22" t="s">
        <v>30</v>
      </c>
    </row>
    <row r="10" spans="1:2" s="17" customFormat="1" ht="27.9" customHeight="1" x14ac:dyDescent="0.3">
      <c r="A10" s="25" t="s">
        <v>31</v>
      </c>
    </row>
    <row r="11" spans="1:2" s="20" customFormat="1" ht="25.8" x14ac:dyDescent="0.5">
      <c r="A11" s="21" t="s">
        <v>32</v>
      </c>
    </row>
    <row r="12" spans="1:2" ht="28.8" x14ac:dyDescent="0.3">
      <c r="A12" s="22" t="s">
        <v>33</v>
      </c>
    </row>
    <row r="13" spans="1:2" s="17" customFormat="1" ht="27.9" customHeight="1" x14ac:dyDescent="0.3">
      <c r="A13" s="25" t="s">
        <v>34</v>
      </c>
    </row>
    <row r="14" spans="1:2" s="20" customFormat="1" ht="25.8" x14ac:dyDescent="0.5">
      <c r="A14" s="21" t="s">
        <v>35</v>
      </c>
    </row>
    <row r="15" spans="1:2" ht="88.5" customHeight="1" x14ac:dyDescent="0.3">
      <c r="A15" s="22" t="s">
        <v>36</v>
      </c>
    </row>
    <row r="16" spans="1:2" ht="96.75" customHeight="1" x14ac:dyDescent="0.3">
      <c r="A16" s="22" t="s">
        <v>37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scale="94"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2</vt:i4>
      </vt:variant>
      <vt:variant>
        <vt:lpstr>Plages nommées</vt:lpstr>
      </vt:variant>
      <vt:variant>
        <vt:i4>5</vt:i4>
      </vt:variant>
    </vt:vector>
  </HeadingPairs>
  <TitlesOfParts>
    <vt:vector size="7" baseType="lpstr">
      <vt:lpstr>PlanningProjet</vt:lpstr>
      <vt:lpstr>À propos de</vt:lpstr>
      <vt:lpstr>Début_Projet</vt:lpstr>
      <vt:lpstr>PlanningProjet!début_tâche</vt:lpstr>
      <vt:lpstr>PlanningProjet!fin_tâche</vt:lpstr>
      <vt:lpstr>PlanningProjet!Impression_des_titres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2024-01-15T15:50:42Z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