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arned\git\chpl-data-model\"/>
    </mc:Choice>
  </mc:AlternateContent>
  <bookViews>
    <workbookView xWindow="0" yWindow="0" windowWidth="28800" windowHeight="12900" activeTab="1"/>
  </bookViews>
  <sheets>
    <sheet name="Drummond" sheetId="1" r:id="rId1"/>
    <sheet name="DrummondSQL" sheetId="2" r:id="rId2"/>
  </sheets>
  <externalReferences>
    <externalReference r:id="rId3"/>
  </externalReferences>
  <definedNames>
    <definedName name="_xlnm._FilterDatabase" localSheetId="0" hidden="1">Drummond!$A$1:$H$60</definedName>
    <definedName name="_xlnm._FilterDatabase" localSheetId="1" hidden="1">DrummondSQL!$A$1:$H$1601</definedName>
  </definedNames>
  <calcPr calcId="152511" calcOnSave="0"/>
</workbook>
</file>

<file path=xl/calcChain.xml><?xml version="1.0" encoding="utf-8"?>
<calcChain xmlns="http://schemas.openxmlformats.org/spreadsheetml/2006/main">
  <c r="F60" i="2" l="1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60" i="2"/>
  <c r="C60" i="2"/>
  <c r="B60" i="2"/>
  <c r="A60" i="2"/>
  <c r="E60" i="2" s="1"/>
  <c r="D59" i="2"/>
  <c r="C59" i="2"/>
  <c r="B59" i="2"/>
  <c r="A59" i="2"/>
  <c r="E59" i="2" s="1"/>
  <c r="E58" i="2"/>
  <c r="D58" i="2"/>
  <c r="C58" i="2"/>
  <c r="B58" i="2"/>
  <c r="A58" i="2"/>
  <c r="D57" i="2"/>
  <c r="C57" i="2"/>
  <c r="B57" i="2"/>
  <c r="A57" i="2"/>
  <c r="E57" i="2" s="1"/>
  <c r="D56" i="2"/>
  <c r="C56" i="2"/>
  <c r="B56" i="2"/>
  <c r="A56" i="2"/>
  <c r="E56" i="2" s="1"/>
  <c r="D55" i="2"/>
  <c r="C55" i="2"/>
  <c r="B55" i="2"/>
  <c r="A55" i="2"/>
  <c r="E55" i="2" s="1"/>
  <c r="E54" i="2"/>
  <c r="D54" i="2"/>
  <c r="C54" i="2"/>
  <c r="B54" i="2"/>
  <c r="A54" i="2"/>
  <c r="D53" i="2"/>
  <c r="C53" i="2"/>
  <c r="B53" i="2"/>
  <c r="A53" i="2"/>
  <c r="E53" i="2" s="1"/>
  <c r="D52" i="2"/>
  <c r="C52" i="2"/>
  <c r="B52" i="2"/>
  <c r="A52" i="2"/>
  <c r="E52" i="2" s="1"/>
  <c r="D51" i="2"/>
  <c r="C51" i="2"/>
  <c r="B51" i="2"/>
  <c r="A51" i="2"/>
  <c r="E51" i="2" s="1"/>
  <c r="E50" i="2"/>
  <c r="D50" i="2"/>
  <c r="C50" i="2"/>
  <c r="B50" i="2"/>
  <c r="A50" i="2"/>
  <c r="D49" i="2"/>
  <c r="C49" i="2"/>
  <c r="B49" i="2"/>
  <c r="A49" i="2"/>
  <c r="E49" i="2" s="1"/>
  <c r="D48" i="2"/>
  <c r="C48" i="2"/>
  <c r="B48" i="2"/>
  <c r="A48" i="2"/>
  <c r="E48" i="2" s="1"/>
  <c r="D47" i="2"/>
  <c r="C47" i="2"/>
  <c r="B47" i="2"/>
  <c r="A47" i="2"/>
  <c r="E47" i="2" s="1"/>
  <c r="D46" i="2"/>
  <c r="C46" i="2"/>
  <c r="B46" i="2"/>
  <c r="A46" i="2"/>
  <c r="E46" i="2" s="1"/>
  <c r="D45" i="2"/>
  <c r="C45" i="2"/>
  <c r="B45" i="2"/>
  <c r="A45" i="2"/>
  <c r="E45" i="2" s="1"/>
  <c r="D44" i="2"/>
  <c r="C44" i="2"/>
  <c r="B44" i="2"/>
  <c r="A44" i="2"/>
  <c r="E44" i="2" s="1"/>
  <c r="D43" i="2"/>
  <c r="C43" i="2"/>
  <c r="B43" i="2"/>
  <c r="A43" i="2"/>
  <c r="E43" i="2" s="1"/>
  <c r="D42" i="2"/>
  <c r="C42" i="2"/>
  <c r="B42" i="2"/>
  <c r="A42" i="2"/>
  <c r="E42" i="2" s="1"/>
  <c r="D41" i="2"/>
  <c r="C41" i="2"/>
  <c r="B41" i="2"/>
  <c r="A41" i="2"/>
  <c r="E41" i="2" s="1"/>
  <c r="E40" i="2"/>
  <c r="D40" i="2"/>
  <c r="C40" i="2"/>
  <c r="B40" i="2"/>
  <c r="A40" i="2"/>
  <c r="D39" i="2"/>
  <c r="C39" i="2"/>
  <c r="B39" i="2"/>
  <c r="A39" i="2"/>
  <c r="E39" i="2" s="1"/>
  <c r="D38" i="2"/>
  <c r="C38" i="2"/>
  <c r="B38" i="2"/>
  <c r="A38" i="2"/>
  <c r="E38" i="2" s="1"/>
  <c r="D37" i="2"/>
  <c r="C37" i="2"/>
  <c r="B37" i="2"/>
  <c r="A37" i="2"/>
  <c r="E37" i="2" s="1"/>
  <c r="D36" i="2"/>
  <c r="C36" i="2"/>
  <c r="B36" i="2"/>
  <c r="A36" i="2"/>
  <c r="E36" i="2" s="1"/>
  <c r="D35" i="2"/>
  <c r="C35" i="2"/>
  <c r="B35" i="2"/>
  <c r="A35" i="2"/>
  <c r="E35" i="2" s="1"/>
  <c r="D34" i="2"/>
  <c r="C34" i="2"/>
  <c r="B34" i="2"/>
  <c r="A34" i="2"/>
  <c r="E34" i="2" s="1"/>
  <c r="D33" i="2"/>
  <c r="C33" i="2"/>
  <c r="B33" i="2"/>
  <c r="A33" i="2"/>
  <c r="E33" i="2" s="1"/>
  <c r="D32" i="2"/>
  <c r="C32" i="2"/>
  <c r="B32" i="2"/>
  <c r="A32" i="2"/>
  <c r="E32" i="2" s="1"/>
  <c r="D31" i="2"/>
  <c r="C31" i="2"/>
  <c r="B31" i="2"/>
  <c r="A31" i="2"/>
  <c r="E31" i="2" s="1"/>
  <c r="E30" i="2"/>
  <c r="D30" i="2"/>
  <c r="C30" i="2"/>
  <c r="B30" i="2"/>
  <c r="A30" i="2"/>
  <c r="D29" i="2"/>
  <c r="C29" i="2"/>
  <c r="B29" i="2"/>
  <c r="A29" i="2"/>
  <c r="E29" i="2" s="1"/>
  <c r="D28" i="2"/>
  <c r="C28" i="2"/>
  <c r="B28" i="2"/>
  <c r="A28" i="2"/>
  <c r="E28" i="2" s="1"/>
  <c r="D27" i="2"/>
  <c r="C27" i="2"/>
  <c r="B27" i="2"/>
  <c r="A27" i="2"/>
  <c r="E27" i="2" s="1"/>
  <c r="E26" i="2"/>
  <c r="D26" i="2"/>
  <c r="C26" i="2"/>
  <c r="B26" i="2"/>
  <c r="A26" i="2"/>
  <c r="D25" i="2"/>
  <c r="C25" i="2"/>
  <c r="B25" i="2"/>
  <c r="A25" i="2"/>
  <c r="E25" i="2" s="1"/>
  <c r="D24" i="2"/>
  <c r="C24" i="2"/>
  <c r="B24" i="2"/>
  <c r="A24" i="2"/>
  <c r="E24" i="2" s="1"/>
  <c r="D23" i="2"/>
  <c r="C23" i="2"/>
  <c r="B23" i="2"/>
  <c r="A23" i="2"/>
  <c r="E23" i="2" s="1"/>
  <c r="E22" i="2"/>
  <c r="D22" i="2"/>
  <c r="C22" i="2"/>
  <c r="B22" i="2"/>
  <c r="A22" i="2"/>
  <c r="D21" i="2"/>
  <c r="C21" i="2"/>
  <c r="B21" i="2"/>
  <c r="A21" i="2"/>
  <c r="E21" i="2" s="1"/>
  <c r="D20" i="2"/>
  <c r="C20" i="2"/>
  <c r="B20" i="2"/>
  <c r="A20" i="2"/>
  <c r="E20" i="2" s="1"/>
  <c r="D19" i="2"/>
  <c r="C19" i="2"/>
  <c r="B19" i="2"/>
  <c r="A19" i="2"/>
  <c r="E19" i="2" s="1"/>
  <c r="E18" i="2"/>
  <c r="D18" i="2"/>
  <c r="C18" i="2"/>
  <c r="B18" i="2"/>
  <c r="A18" i="2"/>
  <c r="D17" i="2"/>
  <c r="C17" i="2"/>
  <c r="B17" i="2"/>
  <c r="A17" i="2"/>
  <c r="E17" i="2" s="1"/>
  <c r="D16" i="2"/>
  <c r="C16" i="2"/>
  <c r="B16" i="2"/>
  <c r="A16" i="2"/>
  <c r="E16" i="2" s="1"/>
  <c r="D15" i="2"/>
  <c r="C15" i="2"/>
  <c r="B15" i="2"/>
  <c r="A15" i="2"/>
  <c r="E15" i="2" s="1"/>
  <c r="E14" i="2"/>
  <c r="D14" i="2"/>
  <c r="C14" i="2"/>
  <c r="B14" i="2"/>
  <c r="A14" i="2"/>
  <c r="D13" i="2"/>
  <c r="C13" i="2"/>
  <c r="B13" i="2"/>
  <c r="A13" i="2"/>
  <c r="E13" i="2" s="1"/>
  <c r="D12" i="2"/>
  <c r="C12" i="2"/>
  <c r="B12" i="2"/>
  <c r="A12" i="2"/>
  <c r="E12" i="2" s="1"/>
  <c r="D11" i="2"/>
  <c r="C11" i="2"/>
  <c r="B11" i="2"/>
  <c r="A11" i="2"/>
  <c r="E11" i="2" s="1"/>
  <c r="E10" i="2"/>
  <c r="D10" i="2"/>
  <c r="C10" i="2"/>
  <c r="B10" i="2"/>
  <c r="A10" i="2"/>
  <c r="D9" i="2"/>
  <c r="C9" i="2"/>
  <c r="B9" i="2"/>
  <c r="A9" i="2"/>
  <c r="E9" i="2" s="1"/>
  <c r="D8" i="2"/>
  <c r="C8" i="2"/>
  <c r="B8" i="2"/>
  <c r="A8" i="2"/>
  <c r="E8" i="2" s="1"/>
  <c r="D7" i="2"/>
  <c r="C7" i="2"/>
  <c r="B7" i="2"/>
  <c r="A7" i="2"/>
  <c r="E7" i="2" s="1"/>
  <c r="D6" i="2"/>
  <c r="C6" i="2"/>
  <c r="B6" i="2"/>
  <c r="A6" i="2"/>
  <c r="E6" i="2" s="1"/>
  <c r="D5" i="2"/>
  <c r="C5" i="2"/>
  <c r="B5" i="2"/>
  <c r="A5" i="2"/>
  <c r="E5" i="2" s="1"/>
  <c r="D4" i="2"/>
  <c r="C4" i="2"/>
  <c r="B4" i="2"/>
  <c r="A4" i="2"/>
  <c r="E4" i="2" s="1"/>
  <c r="D3" i="2"/>
  <c r="C3" i="2"/>
  <c r="B3" i="2"/>
  <c r="A3" i="2"/>
  <c r="E3" i="2" s="1"/>
  <c r="E2" i="2"/>
  <c r="D2" i="2"/>
  <c r="C2" i="2"/>
  <c r="B2" i="2"/>
  <c r="A2" i="2"/>
</calcChain>
</file>

<file path=xl/sharedStrings.xml><?xml version="1.0" encoding="utf-8"?>
<sst xmlns="http://schemas.openxmlformats.org/spreadsheetml/2006/main" count="247" uniqueCount="182">
  <si>
    <t>ADS Technologies, Inc.</t>
  </si>
  <si>
    <t>AO Fox Memorial Hospital</t>
  </si>
  <si>
    <t>Acrendo Software, Inc.</t>
  </si>
  <si>
    <t>AdvantaChart Inc</t>
  </si>
  <si>
    <t>Alma Information Systems, Inc.</t>
  </si>
  <si>
    <t>Amazing Charts</t>
  </si>
  <si>
    <t>ArcSys, Inc.</t>
  </si>
  <si>
    <t>Bayview Physicians Group</t>
  </si>
  <si>
    <t>Benevis, LLC</t>
  </si>
  <si>
    <t>CMR</t>
  </si>
  <si>
    <t>California Medical Systems</t>
  </si>
  <si>
    <t>Caradigm USA LLC</t>
  </si>
  <si>
    <t>Cloud Medical Software Corporation</t>
  </si>
  <si>
    <t>Comparion Medical Analytics, Inc.</t>
  </si>
  <si>
    <t>Comtron Corp.</t>
  </si>
  <si>
    <t>Cyclops Vision Corporation</t>
  </si>
  <si>
    <t>DSS Inc.</t>
  </si>
  <si>
    <t>Dentists Management Corporation</t>
  </si>
  <si>
    <t>Denttio</t>
  </si>
  <si>
    <t>Doc-tor.com</t>
  </si>
  <si>
    <t>Dynacare Northwest, Inc.</t>
  </si>
  <si>
    <t>EMR Direct</t>
  </si>
  <si>
    <t>Elation EMR, Inc.</t>
  </si>
  <si>
    <t>Empower Technologies, Inc.</t>
  </si>
  <si>
    <t>Enable HealthCare Inc.</t>
  </si>
  <si>
    <t>Enable Healthcare Inc.</t>
  </si>
  <si>
    <t>Evolve Exchange, Inc.</t>
  </si>
  <si>
    <t>ExitCare, LLC</t>
  </si>
  <si>
    <t>First Call</t>
  </si>
  <si>
    <t>FutureNet Technologies Corporation</t>
  </si>
  <si>
    <t>Grand Rounds Software</t>
  </si>
  <si>
    <t>IOD Incorporated</t>
  </si>
  <si>
    <t>Independent Software Solutions, Inc.</t>
  </si>
  <si>
    <t>Instant Health Care</t>
  </si>
  <si>
    <t>Kirman Eye</t>
  </si>
  <si>
    <t>LOGICAREÂ® Corporation</t>
  </si>
  <si>
    <t>M.S. Group Software, LLC</t>
  </si>
  <si>
    <t>MDIntelleSys, LLC</t>
  </si>
  <si>
    <t>Marquis Software Development, INC</t>
  </si>
  <si>
    <t>Marquis Software Development, Inc.</t>
  </si>
  <si>
    <t>MedConnect, Inc.</t>
  </si>
  <si>
    <t>Nitor Group, Ltd.</t>
  </si>
  <si>
    <t>Practice Fusion, Inc</t>
  </si>
  <si>
    <t>Practice Fusion, Inc.</t>
  </si>
  <si>
    <t>Salar, Inc.</t>
  </si>
  <si>
    <t>e-MDs, Inc.</t>
  </si>
  <si>
    <t>eMedapps, Inc.</t>
  </si>
  <si>
    <t>eRAD, Inc.</t>
  </si>
  <si>
    <t>gMed, Inc.</t>
  </si>
  <si>
    <t>ifa united i-tech Inc.</t>
  </si>
  <si>
    <t>Vendor_code</t>
  </si>
  <si>
    <t>Vendor Name</t>
  </si>
  <si>
    <t>ONC-ACB Name</t>
  </si>
  <si>
    <t>Transparency Attestation URL (fully qualified hyperlink format of http://url.somedomain)</t>
  </si>
  <si>
    <t>CHPL Product ID (If Applicable) *note please add additional rows as necessary with vendor_code, vendor name, ONC-ACB name, product ID and URL</t>
  </si>
  <si>
    <t>Transparency Pledge (0 for no; 1 for yes, 2 for N/A self developers)</t>
  </si>
  <si>
    <t>Date Modified (Please enter date row was modified and submitted to ONC)</t>
  </si>
  <si>
    <t>Please enter “0” if transparency attestation URL applies for all products from a vendor, Please enter "1" URL applies only to single product</t>
  </si>
  <si>
    <t>Drummond Group</t>
  </si>
  <si>
    <t>12302015-4890-5</t>
  </si>
  <si>
    <t>http://www.acrendo.com/cost_limitations.html</t>
  </si>
  <si>
    <t>10092014-2498-8</t>
  </si>
  <si>
    <t>http://fiehr.com/Support/Disclosures</t>
  </si>
  <si>
    <t>http://www.advantachart.com/pages/2014-certificate.html</t>
  </si>
  <si>
    <t>07312014-2573-3</t>
  </si>
  <si>
    <t>http://speech-pro.com/products.html</t>
  </si>
  <si>
    <t>05162014-3071-1</t>
  </si>
  <si>
    <t>11192015-4650-3</t>
  </si>
  <si>
    <t>http://amazingcharts.com/meaningful-use/ehr-certification/</t>
  </si>
  <si>
    <t>11212014-2987-5</t>
  </si>
  <si>
    <t>http://www.arcsysmed.com./our-certified-emr.html</t>
  </si>
  <si>
    <t>12302015-4520-8</t>
  </si>
  <si>
    <t>10012015-0413-6</t>
  </si>
  <si>
    <t>http://www.cal-med.com/onc.html</t>
  </si>
  <si>
    <t>https://www.caradigm.com/en-us/solutions-for-population-health/intelligence-platform/</t>
  </si>
  <si>
    <t>10032013-2065-9</t>
  </si>
  <si>
    <t>09182014-2872-3</t>
  </si>
  <si>
    <t>http://www.cioxhealth.com/security-compliance/</t>
  </si>
  <si>
    <t>08142014-2113-1</t>
  </si>
  <si>
    <t>http://www.cloud-mds.com/tour/</t>
  </si>
  <si>
    <t>09252014-2782-5</t>
  </si>
  <si>
    <t>http://cmredis.com/solutions-service/meaningful-use-2014/</t>
  </si>
  <si>
    <t>02162015-2981-6</t>
  </si>
  <si>
    <t>http://www.comparionanalytics.com/assets/Uploads/2015-CareLink-Transparency-Summary.pdf</t>
  </si>
  <si>
    <t>Complete Healthcare Solutions, Inc.</t>
  </si>
  <si>
    <t>https://www.chsalerts.com/unifimd.html</t>
  </si>
  <si>
    <t>14.04.04.2648.Unif.12.0.1.160428</t>
  </si>
  <si>
    <t>01302014-2437-8</t>
  </si>
  <si>
    <t>http://www.medgenehr.com/index.php/company/onc-certification/</t>
  </si>
  <si>
    <t>CSS|ORMED</t>
  </si>
  <si>
    <t>09172015-3590-8</t>
  </si>
  <si>
    <t>http://clinixmd.com/ehr/clinixmd-receives-onc-acb-2014-edition-certification/</t>
  </si>
  <si>
    <t>http://cyclopsemr.com/pricing/</t>
  </si>
  <si>
    <t>06062014-2343-8</t>
  </si>
  <si>
    <t>DataMotion, Inc.</t>
  </si>
  <si>
    <t>https://www.datamotionhealth.com/products/datamotion-direct/certifiedhit/</t>
  </si>
  <si>
    <t>08202015-3290-6</t>
  </si>
  <si>
    <t>https://www.dentaweb.com/ehrlicense.html</t>
  </si>
  <si>
    <t>Dentaweb LLC</t>
  </si>
  <si>
    <t>02112016-4660-3</t>
  </si>
  <si>
    <t>http://www.dentellect.com/index.php?option=com_content&amp;view=article&amp;id=39&amp;Itemid=33</t>
  </si>
  <si>
    <t>Dentellect, LLC</t>
  </si>
  <si>
    <t>09242015-1800-8</t>
  </si>
  <si>
    <t>http://www.softwarefordentists.com/index.php/Products-and-Services/certified-electronic-health-record.html</t>
  </si>
  <si>
    <t xml:space="preserve"> 12112014-2001-8</t>
  </si>
  <si>
    <t>07312014-1990-8</t>
  </si>
  <si>
    <t>http://denttio.com/practice_management_software/ehr_module/</t>
  </si>
  <si>
    <t>http://doc-tor.com/products/electronic-medical-records-ehr/</t>
  </si>
  <si>
    <t>04142014-2395-9</t>
  </si>
  <si>
    <t>http://www.dssinc.com/products/integrated-open-source-products/vxvista/</t>
  </si>
  <si>
    <t xml:space="preserve"> 12182014-2238-6</t>
  </si>
  <si>
    <t>03142014-2575-1</t>
  </si>
  <si>
    <t>12052013-2262-1</t>
  </si>
  <si>
    <t>http://www.e-mds.com/certifications</t>
  </si>
  <si>
    <t>e-MDs, Inc</t>
  </si>
  <si>
    <t>09172015-3260-1</t>
  </si>
  <si>
    <t>04072014-2495-9</t>
  </si>
  <si>
    <t>http://www.emedapps.com/mandatory-disclosure-statement/</t>
  </si>
  <si>
    <t>12302015-5400-5</t>
  </si>
  <si>
    <t>http://www.nomoredictation.com/sample-page/transparency/</t>
  </si>
  <si>
    <t>http://www.emrdirect.com/onc-hit-mu2-hisp-h1-certification.html</t>
  </si>
  <si>
    <t>06042015-0298-3</t>
  </si>
  <si>
    <t>06052014-2415-1</t>
  </si>
  <si>
    <t>03192015-2416-6</t>
  </si>
  <si>
    <t>http://www.ehiconnect.com/</t>
  </si>
  <si>
    <t>04172014-1801-8</t>
  </si>
  <si>
    <t>http://erad.com/meaningful-use-certification-adherence-details/</t>
  </si>
  <si>
    <t>02132014-2112-1</t>
  </si>
  <si>
    <t>http://www.evolvecloudexchange.com/white-label-emr/</t>
  </si>
  <si>
    <t>https://www.elsevier.com/clinical-solutions/patient-engagement/drummond-group-certification-information</t>
  </si>
  <si>
    <t>09092013-2104-9</t>
  </si>
  <si>
    <t>Exitcare LLC (Elsevier, Inc.)</t>
  </si>
  <si>
    <t>ExitCare LLC (Elsevier, Inc.)</t>
  </si>
  <si>
    <t>12032015-0369-1</t>
  </si>
  <si>
    <t>12032015-0370-1</t>
  </si>
  <si>
    <t>06302014-1933-1</t>
  </si>
  <si>
    <t>Blue Marble Smartware Corporation</t>
  </si>
  <si>
    <t>02252016-4060-6</t>
  </si>
  <si>
    <t>http://www.eblucare.com/meaningfuluse.html</t>
  </si>
  <si>
    <t>06262014-2601-8</t>
  </si>
  <si>
    <t>06192014-2626-3</t>
  </si>
  <si>
    <t>https://www.elationemr.com/</t>
  </si>
  <si>
    <t>09112014-2262-2</t>
  </si>
  <si>
    <t>http://www.practicefusion.com/certified-meaningful-use-ehr/</t>
  </si>
  <si>
    <t>01302015-2264-1</t>
  </si>
  <si>
    <t>11062014-2694-3</t>
  </si>
  <si>
    <t>http://www.salarinc.com/wp-content/uploads/2016/03/Meaningful-Use-Disclosure.pdf</t>
  </si>
  <si>
    <t>http://firstcallkc.org/technology</t>
  </si>
  <si>
    <t>10032013-2060-8</t>
  </si>
  <si>
    <t>http://futurenet-tech.com/FNEHR.shtml</t>
  </si>
  <si>
    <t>05222014-2433-5</t>
  </si>
  <si>
    <t>http://www.gmed.com/docs/certifications-2/</t>
  </si>
  <si>
    <t>03212014-2192-5</t>
  </si>
  <si>
    <t>http://www.cribnotes.com/health-it-module-mandatory-disclosure-statement/</t>
  </si>
  <si>
    <t>08142014-2085-6</t>
  </si>
  <si>
    <t>http://ifa4emr.com/Products/EMR-EHR-PREMIUM/Certification-Transparency-Agreement</t>
  </si>
  <si>
    <t>09182014-2253-5</t>
  </si>
  <si>
    <t>http://www.iss-providers.com/ClinicalAidCertification.aspx</t>
  </si>
  <si>
    <t>06182015-2542-8</t>
  </si>
  <si>
    <t>http://www.instant-healthcare.com/drummond-certified-ehr.aspx</t>
  </si>
  <si>
    <t xml:space="preserve"> 10092014-2858-5</t>
  </si>
  <si>
    <t>06172014-1987-8</t>
  </si>
  <si>
    <t>http://www.thewellnessnetwork.net/logicarepatientinstructions/onc-certification/</t>
  </si>
  <si>
    <t>03132013-1865-6</t>
  </si>
  <si>
    <t>http://www.msgroupsoftware.com/index.php/Certifications/ONC</t>
  </si>
  <si>
    <t>12042014-2211-6</t>
  </si>
  <si>
    <t>09252014-2780-5</t>
  </si>
  <si>
    <t>01302015-2781-5</t>
  </si>
  <si>
    <t>http://www.marquisware.com/index.php/onc-cost-and-limitations/</t>
  </si>
  <si>
    <t>http://www.nextech.com/compliance/onc-health-it/</t>
  </si>
  <si>
    <t>03062014-2428-9</t>
  </si>
  <si>
    <t>http://www.medisysinc.com/</t>
  </si>
  <si>
    <t>06262014-2058-1</t>
  </si>
  <si>
    <t>http://nitorgroup.com/nitor-certifications</t>
  </si>
  <si>
    <t>06042015-0253-3</t>
  </si>
  <si>
    <t>Pledge</t>
  </si>
  <si>
    <t>Product ID</t>
  </si>
  <si>
    <t>PerProduct</t>
  </si>
  <si>
    <t>URL</t>
  </si>
  <si>
    <t>attestation</t>
  </si>
  <si>
    <t>url</t>
  </si>
  <si>
    <t>ACB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</si>
</sst>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222222"/>
      <name val="Verdana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3" fillId="0" borderId="0"/>
    <xf numFmtId="0" fontId="1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0" fontId="0" fillId="0" borderId="0" xfId="0" applyFont="1" applyAlignment="1"/>
    <xf numFmtId="0" fontId="16" fillId="0" borderId="10" xfId="0" applyFont="1" applyBorder="1" applyAlignment="1"/>
    <xf numFmtId="0" fontId="18" fillId="0" borderId="10" xfId="0" applyFont="1" applyBorder="1" applyAlignment="1">
      <alignment horizontal="left"/>
    </xf>
    <xf numFmtId="0" fontId="19" fillId="0" borderId="10" xfId="0" applyFont="1" applyBorder="1" applyAlignment="1">
      <alignment horizontal="left" vertical="center"/>
    </xf>
    <xf numFmtId="0" fontId="0" fillId="0" borderId="0" xfId="0" applyAlignment="1"/>
    <xf numFmtId="0" fontId="20" fillId="0" borderId="0" xfId="42" applyAlignment="1"/>
    <xf numFmtId="14" fontId="0" fillId="0" borderId="0" xfId="0" applyNumberFormat="1" applyAlignment="1"/>
    <xf numFmtId="0" fontId="21" fillId="0" borderId="0" xfId="0" applyFont="1" applyAlignment="1"/>
    <xf numFmtId="0" fontId="16" fillId="0" borderId="0" xfId="44" applyFont="1"/>
    <xf numFmtId="0" fontId="23" fillId="0" borderId="0" xfId="43" applyFont="1" applyAlignment="1"/>
    <xf numFmtId="0" fontId="19" fillId="0" borderId="0" xfId="0" applyFont="1" applyAlignment="1"/>
    <xf numFmtId="0" fontId="19" fillId="0" borderId="0" xfId="0" quotePrefix="1" applyFont="1" applyAlignmen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parencyUploa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ummond"/>
      <sheetName val="DrummondSQL"/>
      <sheetName val="InfoGard"/>
      <sheetName val="InfoGardSQL"/>
      <sheetName val="ICSALabs"/>
      <sheetName val="ICSALabsSQL"/>
      <sheetName val="ICSALabs-bak"/>
      <sheetName val="Looku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insert into openchpl.acb_vendor_map (vendor_id, certification_body_id, transparency_attestation, last_modified_user) select vend.vendor_id, cb.certification_body_id, '</v>
          </cell>
          <cell r="G1" t="str">
            <v>', -1 from openchpl.certified_product as cp, openchpl.certification_body as cb, openchpl.product_version as pv, openchpl.product as p, openchpl.vendor as vend where cp.acb_certification_id = '</v>
          </cell>
          <cell r="H1" t="str">
            <v>' and cb."name" = '</v>
          </cell>
          <cell r="I1" t="str">
            <v>' and cp.product_version_id = pv.product_version_id and pv.product_id = p.product_id and p.vendor_id = vend.vendor_id;</v>
          </cell>
        </row>
        <row r="2">
          <cell r="A2">
            <v>0</v>
          </cell>
          <cell r="B2" t="str">
            <v>Negative</v>
          </cell>
          <cell r="F2" t="str">
            <v>update openchpl.certified_product as cp set transparency_attestation_url = '</v>
          </cell>
          <cell r="G2" t="str">
            <v>' from (select certified_product_id from (select vend.vendor_code from openchpl.certified_product as cp, openchpl.product_version as pv, openchpl.product as p, openchpl.vendor as vend where cp.acb_certification_id = '</v>
          </cell>
          <cell r="H2" t="str">
            <v>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</v>
          </cell>
          <cell r="I2" t="str">
            <v>' and vend.vendor_code = subsubquery.vendor_code and cp.product_version_id = pv.product_version_id and pv.product_id = p.product_id and p.vendor_id = vend.vendor_id) as subquery where cp.certified_product_id = subquery.certified_product_id;</v>
          </cell>
        </row>
        <row r="3">
          <cell r="A3">
            <v>1</v>
          </cell>
          <cell r="B3" t="str">
            <v>Affirmative</v>
          </cell>
          <cell r="F3" t="str">
            <v>update openchpl.certified_product as cp set transparency_attestation_url = '</v>
          </cell>
          <cell r="G3" t="str">
            <v>' from (select certified_product_id from openchpl.certified_product as cp where cp.acb_certification_id = '</v>
          </cell>
          <cell r="H3" t="str">
            <v>') as subquery where cp.certified_product_id = subquery.certified_product_id;</v>
          </cell>
        </row>
        <row r="4">
          <cell r="A4">
            <v>2</v>
          </cell>
          <cell r="B4" t="str">
            <v>N/A</v>
          </cell>
        </row>
        <row r="6">
          <cell r="A6">
            <v>0</v>
          </cell>
          <cell r="B6" t="str">
            <v>All</v>
          </cell>
        </row>
        <row r="7">
          <cell r="A7">
            <v>1</v>
          </cell>
          <cell r="B7" t="str">
            <v>Single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hsalerts.com/unifimd.html" TargetMode="External"/><Relationship Id="rId18" Type="http://schemas.openxmlformats.org/officeDocument/2006/relationships/hyperlink" Target="https://www.dentaweb.com/ehrlicense.html" TargetMode="External"/><Relationship Id="rId26" Type="http://schemas.openxmlformats.org/officeDocument/2006/relationships/hyperlink" Target="http://www.emedapps.com/mandatory-disclosure-statement/" TargetMode="External"/><Relationship Id="rId39" Type="http://schemas.openxmlformats.org/officeDocument/2006/relationships/hyperlink" Target="http://www.practicefusion.com/certified-meaningful-use-ehr/" TargetMode="External"/><Relationship Id="rId21" Type="http://schemas.openxmlformats.org/officeDocument/2006/relationships/hyperlink" Target="http://denttio.com/practice_management_software/ehr_module/" TargetMode="External"/><Relationship Id="rId34" Type="http://schemas.openxmlformats.org/officeDocument/2006/relationships/hyperlink" Target="https://www.elsevier.com/clinical-solutions/patient-engagement/drummond-group-certification-information" TargetMode="External"/><Relationship Id="rId42" Type="http://schemas.openxmlformats.org/officeDocument/2006/relationships/hyperlink" Target="http://futurenet-tech.com/FNEHR.shtml" TargetMode="External"/><Relationship Id="rId47" Type="http://schemas.openxmlformats.org/officeDocument/2006/relationships/hyperlink" Target="http://www.instant-healthcare.com/drummond-certified-ehr.aspx" TargetMode="External"/><Relationship Id="rId50" Type="http://schemas.openxmlformats.org/officeDocument/2006/relationships/hyperlink" Target="http://www.marquisware.com/index.php/onc-cost-and-limitations/" TargetMode="External"/><Relationship Id="rId55" Type="http://schemas.openxmlformats.org/officeDocument/2006/relationships/printerSettings" Target="../printerSettings/printerSettings1.bin"/><Relationship Id="rId7" Type="http://schemas.openxmlformats.org/officeDocument/2006/relationships/hyperlink" Target="http://www.cal-med.com/onc.html" TargetMode="External"/><Relationship Id="rId2" Type="http://schemas.openxmlformats.org/officeDocument/2006/relationships/hyperlink" Target="http://fiehr.com/Support/Disclosures" TargetMode="External"/><Relationship Id="rId16" Type="http://schemas.openxmlformats.org/officeDocument/2006/relationships/hyperlink" Target="http://cyclopsemr.com/pricing/" TargetMode="External"/><Relationship Id="rId29" Type="http://schemas.openxmlformats.org/officeDocument/2006/relationships/hyperlink" Target="http://www.ehiconnect.com/" TargetMode="External"/><Relationship Id="rId11" Type="http://schemas.openxmlformats.org/officeDocument/2006/relationships/hyperlink" Target="http://cmredis.com/solutions-service/meaningful-use-2014/" TargetMode="External"/><Relationship Id="rId24" Type="http://schemas.openxmlformats.org/officeDocument/2006/relationships/hyperlink" Target="http://www.e-mds.com/certifications" TargetMode="External"/><Relationship Id="rId32" Type="http://schemas.openxmlformats.org/officeDocument/2006/relationships/hyperlink" Target="http://www.evolvecloudexchange.com/white-label-emr/" TargetMode="External"/><Relationship Id="rId37" Type="http://schemas.openxmlformats.org/officeDocument/2006/relationships/hyperlink" Target="https://www.elationemr.com/" TargetMode="External"/><Relationship Id="rId40" Type="http://schemas.openxmlformats.org/officeDocument/2006/relationships/hyperlink" Target="http://www.salarinc.com/wp-content/uploads/2016/03/Meaningful-Use-Disclosure.pdf" TargetMode="External"/><Relationship Id="rId45" Type="http://schemas.openxmlformats.org/officeDocument/2006/relationships/hyperlink" Target="http://ifa4emr.com/Products/EMR-EHR-PREMIUM/Certification-Transparency-Agreement" TargetMode="External"/><Relationship Id="rId53" Type="http://schemas.openxmlformats.org/officeDocument/2006/relationships/hyperlink" Target="http://www.medisysinc.com/" TargetMode="External"/><Relationship Id="rId5" Type="http://schemas.openxmlformats.org/officeDocument/2006/relationships/hyperlink" Target="http://amazingcharts.com/meaningful-use/ehr-certification/" TargetMode="External"/><Relationship Id="rId10" Type="http://schemas.openxmlformats.org/officeDocument/2006/relationships/hyperlink" Target="http://www.cloud-mds.com/tour/" TargetMode="External"/><Relationship Id="rId19" Type="http://schemas.openxmlformats.org/officeDocument/2006/relationships/hyperlink" Target="http://www.dentellect.com/index.php?option=com_content&amp;view=article&amp;id=39&amp;Itemid=33" TargetMode="External"/><Relationship Id="rId31" Type="http://schemas.openxmlformats.org/officeDocument/2006/relationships/hyperlink" Target="http://erad.com/meaningful-use-certification-adherence-details/" TargetMode="External"/><Relationship Id="rId44" Type="http://schemas.openxmlformats.org/officeDocument/2006/relationships/hyperlink" Target="http://www.cribnotes.com/health-it-module-mandatory-disclosure-statement/" TargetMode="External"/><Relationship Id="rId52" Type="http://schemas.openxmlformats.org/officeDocument/2006/relationships/hyperlink" Target="http://www.nextech.com/compliance/onc-health-it/" TargetMode="External"/><Relationship Id="rId4" Type="http://schemas.openxmlformats.org/officeDocument/2006/relationships/hyperlink" Target="http://speech-pro.com/products.html" TargetMode="External"/><Relationship Id="rId9" Type="http://schemas.openxmlformats.org/officeDocument/2006/relationships/hyperlink" Target="http://www.cioxhealth.com/security-compliance/" TargetMode="External"/><Relationship Id="rId14" Type="http://schemas.openxmlformats.org/officeDocument/2006/relationships/hyperlink" Target="http://www.medgenehr.com/index.php/company/onc-certification/" TargetMode="External"/><Relationship Id="rId22" Type="http://schemas.openxmlformats.org/officeDocument/2006/relationships/hyperlink" Target="http://doc-tor.com/products/electronic-medical-records-ehr/" TargetMode="External"/><Relationship Id="rId27" Type="http://schemas.openxmlformats.org/officeDocument/2006/relationships/hyperlink" Target="http://www.nomoredictation.com/sample-page/transparency/" TargetMode="External"/><Relationship Id="rId30" Type="http://schemas.openxmlformats.org/officeDocument/2006/relationships/hyperlink" Target="http://www.ehiconnect.com/" TargetMode="External"/><Relationship Id="rId35" Type="http://schemas.openxmlformats.org/officeDocument/2006/relationships/hyperlink" Target="https://www.elsevier.com/clinical-solutions/patient-engagement/drummond-group-certification-information" TargetMode="External"/><Relationship Id="rId43" Type="http://schemas.openxmlformats.org/officeDocument/2006/relationships/hyperlink" Target="http://www.gmed.com/docs/certifications-2/" TargetMode="External"/><Relationship Id="rId48" Type="http://schemas.openxmlformats.org/officeDocument/2006/relationships/hyperlink" Target="http://www.thewellnessnetwork.net/logicarepatientinstructions/onc-certification/" TargetMode="External"/><Relationship Id="rId8" Type="http://schemas.openxmlformats.org/officeDocument/2006/relationships/hyperlink" Target="https://www.caradigm.com/en-us/solutions-for-population-health/intelligence-platform/" TargetMode="External"/><Relationship Id="rId51" Type="http://schemas.openxmlformats.org/officeDocument/2006/relationships/hyperlink" Target="http://www.marquisware.com/index.php/onc-cost-and-limitations/" TargetMode="External"/><Relationship Id="rId3" Type="http://schemas.openxmlformats.org/officeDocument/2006/relationships/hyperlink" Target="http://www.advantachart.com/pages/2014-certificate.html" TargetMode="External"/><Relationship Id="rId12" Type="http://schemas.openxmlformats.org/officeDocument/2006/relationships/hyperlink" Target="http://www.comparionanalytics.com/assets/Uploads/2015-CareLink-Transparency-Summary.pdf" TargetMode="External"/><Relationship Id="rId17" Type="http://schemas.openxmlformats.org/officeDocument/2006/relationships/hyperlink" Target="https://www.datamotionhealth.com/products/datamotion-direct/certifiedhit/" TargetMode="External"/><Relationship Id="rId25" Type="http://schemas.openxmlformats.org/officeDocument/2006/relationships/hyperlink" Target="http://www.e-mds.com/certifications" TargetMode="External"/><Relationship Id="rId33" Type="http://schemas.openxmlformats.org/officeDocument/2006/relationships/hyperlink" Target="https://www.elsevier.com/clinical-solutions/patient-engagement/drummond-group-certification-information" TargetMode="External"/><Relationship Id="rId38" Type="http://schemas.openxmlformats.org/officeDocument/2006/relationships/hyperlink" Target="http://www.practicefusion.com/certified-meaningful-use-ehr/" TargetMode="External"/><Relationship Id="rId46" Type="http://schemas.openxmlformats.org/officeDocument/2006/relationships/hyperlink" Target="http://www.iss-providers.com/ClinicalAidCertification.aspx" TargetMode="External"/><Relationship Id="rId20" Type="http://schemas.openxmlformats.org/officeDocument/2006/relationships/hyperlink" Target="http://www.softwarefordentists.com/index.php/Products-and-Services/certified-electronic-health-record.html" TargetMode="External"/><Relationship Id="rId41" Type="http://schemas.openxmlformats.org/officeDocument/2006/relationships/hyperlink" Target="http://firstcallkc.org/technology" TargetMode="External"/><Relationship Id="rId54" Type="http://schemas.openxmlformats.org/officeDocument/2006/relationships/hyperlink" Target="http://nitorgroup.com/nitor-certifications" TargetMode="External"/><Relationship Id="rId1" Type="http://schemas.openxmlformats.org/officeDocument/2006/relationships/hyperlink" Target="http://www.acrendo.com/cost_limitations.html" TargetMode="External"/><Relationship Id="rId6" Type="http://schemas.openxmlformats.org/officeDocument/2006/relationships/hyperlink" Target="http://www.arcsysmed.com./our-certified-emr.html" TargetMode="External"/><Relationship Id="rId15" Type="http://schemas.openxmlformats.org/officeDocument/2006/relationships/hyperlink" Target="http://clinixmd.com/ehr/clinixmd-receives-onc-acb-2014-edition-certification/" TargetMode="External"/><Relationship Id="rId23" Type="http://schemas.openxmlformats.org/officeDocument/2006/relationships/hyperlink" Target="http://www.dssinc.com/products/integrated-open-source-products/vxvista/" TargetMode="External"/><Relationship Id="rId28" Type="http://schemas.openxmlformats.org/officeDocument/2006/relationships/hyperlink" Target="http://www.emrdirect.com/onc-hit-mu2-hisp-h1-certification.html" TargetMode="External"/><Relationship Id="rId36" Type="http://schemas.openxmlformats.org/officeDocument/2006/relationships/hyperlink" Target="http://www.eblucare.com/meaningfuluse.html" TargetMode="External"/><Relationship Id="rId49" Type="http://schemas.openxmlformats.org/officeDocument/2006/relationships/hyperlink" Target="http://www.msgroupsoftware.com/index.php/Certifications/ONC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workbookViewId="0">
      <pane ySplit="1" topLeftCell="A30" activePane="bottomLeft" state="frozen"/>
      <selection pane="bottomLeft" activeCell="B60" sqref="B60"/>
    </sheetView>
  </sheetViews>
  <sheetFormatPr defaultRowHeight="15" x14ac:dyDescent="0.25"/>
  <cols>
    <col min="1" max="1" width="12.5703125" bestFit="1" customWidth="1"/>
    <col min="2" max="2" width="86" bestFit="1" customWidth="1"/>
    <col min="3" max="3" width="21.42578125" customWidth="1"/>
    <col min="4" max="4" width="40.140625" style="2" customWidth="1"/>
    <col min="5" max="5" width="36.140625" customWidth="1"/>
    <col min="6" max="6" width="38.42578125" style="2" customWidth="1"/>
    <col min="7" max="7" width="33" style="1" customWidth="1"/>
    <col min="8" max="8" width="20.85546875" customWidth="1"/>
  </cols>
  <sheetData>
    <row r="1" spans="1:8" x14ac:dyDescent="0.25">
      <c r="A1" s="7" t="s">
        <v>50</v>
      </c>
      <c r="B1" s="7" t="s">
        <v>51</v>
      </c>
      <c r="C1" s="7" t="s">
        <v>52</v>
      </c>
      <c r="D1" s="8" t="s">
        <v>55</v>
      </c>
      <c r="E1" s="7" t="s">
        <v>54</v>
      </c>
      <c r="F1" s="9" t="s">
        <v>57</v>
      </c>
      <c r="G1" s="7" t="s">
        <v>53</v>
      </c>
      <c r="H1" s="7" t="s">
        <v>56</v>
      </c>
    </row>
    <row r="2" spans="1:8" x14ac:dyDescent="0.25">
      <c r="A2" s="10">
        <v>1016</v>
      </c>
      <c r="B2" s="10" t="s">
        <v>0</v>
      </c>
      <c r="C2" s="10" t="s">
        <v>58</v>
      </c>
      <c r="D2" s="2">
        <v>1</v>
      </c>
      <c r="E2" s="10" t="s">
        <v>61</v>
      </c>
      <c r="F2" s="2">
        <v>0</v>
      </c>
      <c r="G2" s="11" t="s">
        <v>62</v>
      </c>
      <c r="H2" s="12">
        <v>42509</v>
      </c>
    </row>
    <row r="3" spans="1:8" x14ac:dyDescent="0.25">
      <c r="A3" s="10">
        <v>1035</v>
      </c>
      <c r="B3" s="10" t="s">
        <v>2</v>
      </c>
      <c r="C3" s="10" t="s">
        <v>58</v>
      </c>
      <c r="D3" s="2">
        <v>1</v>
      </c>
      <c r="E3" s="10" t="s">
        <v>59</v>
      </c>
      <c r="F3" s="2">
        <v>0</v>
      </c>
      <c r="G3" s="11" t="s">
        <v>60</v>
      </c>
      <c r="H3" s="12">
        <v>42509</v>
      </c>
    </row>
    <row r="4" spans="1:8" x14ac:dyDescent="0.25">
      <c r="A4" s="10">
        <v>1049</v>
      </c>
      <c r="B4" s="10" t="s">
        <v>3</v>
      </c>
      <c r="C4" s="10" t="s">
        <v>58</v>
      </c>
      <c r="D4" s="2">
        <v>1</v>
      </c>
      <c r="E4" s="10" t="s">
        <v>64</v>
      </c>
      <c r="F4" s="2">
        <v>0</v>
      </c>
      <c r="G4" s="11" t="s">
        <v>63</v>
      </c>
      <c r="H4" s="12">
        <v>42509</v>
      </c>
    </row>
    <row r="5" spans="1:8" x14ac:dyDescent="0.25">
      <c r="A5" s="10">
        <v>1063</v>
      </c>
      <c r="B5" s="10" t="s">
        <v>4</v>
      </c>
      <c r="C5" s="10" t="s">
        <v>58</v>
      </c>
      <c r="D5" s="2">
        <v>1</v>
      </c>
      <c r="E5" s="10" t="s">
        <v>66</v>
      </c>
      <c r="F5" s="2">
        <v>0</v>
      </c>
      <c r="G5" s="11" t="s">
        <v>65</v>
      </c>
      <c r="H5" s="12">
        <v>42509</v>
      </c>
    </row>
    <row r="6" spans="1:8" x14ac:dyDescent="0.25">
      <c r="A6" s="10">
        <v>1075</v>
      </c>
      <c r="B6" s="10" t="s">
        <v>5</v>
      </c>
      <c r="C6" s="10" t="s">
        <v>58</v>
      </c>
      <c r="D6" s="2">
        <v>1</v>
      </c>
      <c r="E6" s="10" t="s">
        <v>67</v>
      </c>
      <c r="F6" s="2">
        <v>0</v>
      </c>
      <c r="G6" s="11" t="s">
        <v>68</v>
      </c>
      <c r="H6" s="12">
        <v>42509</v>
      </c>
    </row>
    <row r="7" spans="1:8" x14ac:dyDescent="0.25">
      <c r="A7" s="10">
        <v>1102</v>
      </c>
      <c r="B7" s="10" t="s">
        <v>6</v>
      </c>
      <c r="C7" s="10" t="s">
        <v>58</v>
      </c>
      <c r="D7" s="2">
        <v>1</v>
      </c>
      <c r="E7" s="10" t="s">
        <v>69</v>
      </c>
      <c r="F7" s="2">
        <v>0</v>
      </c>
      <c r="G7" s="11" t="s">
        <v>70</v>
      </c>
      <c r="H7" s="12">
        <v>42509</v>
      </c>
    </row>
    <row r="8" spans="1:8" x14ac:dyDescent="0.25">
      <c r="A8" s="10">
        <v>1136</v>
      </c>
      <c r="B8" s="10" t="s">
        <v>7</v>
      </c>
      <c r="C8" s="10" t="s">
        <v>58</v>
      </c>
      <c r="D8" s="2">
        <v>2</v>
      </c>
      <c r="E8" s="10" t="s">
        <v>71</v>
      </c>
      <c r="F8" s="2">
        <v>0</v>
      </c>
      <c r="G8" s="10"/>
      <c r="H8" s="12">
        <v>42509</v>
      </c>
    </row>
    <row r="9" spans="1:8" x14ac:dyDescent="0.25">
      <c r="A9" s="10">
        <v>1172</v>
      </c>
      <c r="B9" s="10" t="s">
        <v>9</v>
      </c>
      <c r="C9" s="10" t="s">
        <v>58</v>
      </c>
      <c r="D9" s="2">
        <v>0</v>
      </c>
      <c r="E9" s="10" t="s">
        <v>80</v>
      </c>
      <c r="F9" s="2">
        <v>0</v>
      </c>
      <c r="G9" s="11" t="s">
        <v>81</v>
      </c>
      <c r="H9" s="12">
        <v>42509</v>
      </c>
    </row>
    <row r="10" spans="1:8" x14ac:dyDescent="0.25">
      <c r="A10" s="10"/>
      <c r="B10" s="10" t="s">
        <v>89</v>
      </c>
      <c r="C10" s="10" t="s">
        <v>58</v>
      </c>
      <c r="D10" s="2">
        <v>1</v>
      </c>
      <c r="E10" s="10" t="s">
        <v>90</v>
      </c>
      <c r="F10" s="2">
        <v>0</v>
      </c>
      <c r="G10" s="11" t="s">
        <v>91</v>
      </c>
      <c r="H10" s="12">
        <v>42509</v>
      </c>
    </row>
    <row r="11" spans="1:8" x14ac:dyDescent="0.25">
      <c r="A11" s="10">
        <v>1180</v>
      </c>
      <c r="B11" s="10" t="s">
        <v>10</v>
      </c>
      <c r="C11" s="10" t="s">
        <v>58</v>
      </c>
      <c r="D11" s="2">
        <v>0</v>
      </c>
      <c r="E11" s="10" t="s">
        <v>72</v>
      </c>
      <c r="F11" s="2">
        <v>0</v>
      </c>
      <c r="G11" s="11" t="s">
        <v>73</v>
      </c>
      <c r="H11" s="12">
        <v>42509</v>
      </c>
    </row>
    <row r="12" spans="1:8" x14ac:dyDescent="0.25">
      <c r="A12" s="10">
        <v>1185</v>
      </c>
      <c r="B12" s="10" t="s">
        <v>11</v>
      </c>
      <c r="C12" s="10" t="s">
        <v>58</v>
      </c>
      <c r="D12" s="3">
        <v>1</v>
      </c>
      <c r="E12" s="10" t="s">
        <v>75</v>
      </c>
      <c r="F12" s="2">
        <v>0</v>
      </c>
      <c r="G12" s="11" t="s">
        <v>74</v>
      </c>
      <c r="H12" s="12">
        <v>42509</v>
      </c>
    </row>
    <row r="13" spans="1:8" x14ac:dyDescent="0.25">
      <c r="A13" s="10">
        <v>1245</v>
      </c>
      <c r="B13" s="10" t="s">
        <v>12</v>
      </c>
      <c r="C13" s="10" t="s">
        <v>58</v>
      </c>
      <c r="D13" s="2">
        <v>1</v>
      </c>
      <c r="E13" s="10" t="s">
        <v>78</v>
      </c>
      <c r="F13" s="2">
        <v>0</v>
      </c>
      <c r="G13" s="11" t="s">
        <v>79</v>
      </c>
      <c r="H13" s="12">
        <v>42509</v>
      </c>
    </row>
    <row r="14" spans="1:8" x14ac:dyDescent="0.25">
      <c r="A14" s="10">
        <v>1258</v>
      </c>
      <c r="B14" s="10" t="s">
        <v>13</v>
      </c>
      <c r="C14" s="10" t="s">
        <v>58</v>
      </c>
      <c r="D14" s="2">
        <v>1</v>
      </c>
      <c r="E14" s="10" t="s">
        <v>82</v>
      </c>
      <c r="F14" s="2">
        <v>0</v>
      </c>
      <c r="G14" s="11" t="s">
        <v>83</v>
      </c>
      <c r="H14" s="12">
        <v>42509</v>
      </c>
    </row>
    <row r="15" spans="1:8" x14ac:dyDescent="0.25">
      <c r="A15" s="10"/>
      <c r="B15" s="10" t="s">
        <v>84</v>
      </c>
      <c r="C15" s="10" t="s">
        <v>58</v>
      </c>
      <c r="D15" s="2">
        <v>1</v>
      </c>
      <c r="E15" s="10" t="s">
        <v>86</v>
      </c>
      <c r="F15" s="2">
        <v>0</v>
      </c>
      <c r="G15" s="11" t="s">
        <v>85</v>
      </c>
      <c r="H15" s="12">
        <v>42509</v>
      </c>
    </row>
    <row r="16" spans="1:8" x14ac:dyDescent="0.25">
      <c r="A16" s="10">
        <v>1266</v>
      </c>
      <c r="B16" s="10" t="s">
        <v>14</v>
      </c>
      <c r="C16" s="10" t="s">
        <v>58</v>
      </c>
      <c r="D16" s="2">
        <v>1</v>
      </c>
      <c r="E16" s="10" t="s">
        <v>87</v>
      </c>
      <c r="F16" s="2">
        <v>0</v>
      </c>
      <c r="G16" s="11" t="s">
        <v>88</v>
      </c>
      <c r="H16" s="12">
        <v>42509</v>
      </c>
    </row>
    <row r="17" spans="1:8" x14ac:dyDescent="0.25">
      <c r="A17" s="10">
        <v>1296</v>
      </c>
      <c r="B17" s="10" t="s">
        <v>15</v>
      </c>
      <c r="C17" s="10" t="s">
        <v>58</v>
      </c>
      <c r="D17" s="2">
        <v>1</v>
      </c>
      <c r="E17" s="10" t="s">
        <v>93</v>
      </c>
      <c r="F17" s="2">
        <v>0</v>
      </c>
      <c r="G17" s="11" t="s">
        <v>92</v>
      </c>
      <c r="H17" s="12">
        <v>42509</v>
      </c>
    </row>
    <row r="18" spans="1:8" x14ac:dyDescent="0.25">
      <c r="A18" s="10">
        <v>1303</v>
      </c>
      <c r="B18" s="10" t="s">
        <v>16</v>
      </c>
      <c r="C18" s="10" t="s">
        <v>58</v>
      </c>
      <c r="D18" s="2">
        <v>1</v>
      </c>
      <c r="E18" s="10" t="s">
        <v>110</v>
      </c>
      <c r="F18" s="2">
        <v>0</v>
      </c>
      <c r="G18" s="11" t="s">
        <v>109</v>
      </c>
      <c r="H18" s="12">
        <v>42509</v>
      </c>
    </row>
    <row r="19" spans="1:8" x14ac:dyDescent="0.25">
      <c r="A19" s="10"/>
      <c r="B19" s="10" t="s">
        <v>94</v>
      </c>
      <c r="C19" s="10" t="s">
        <v>58</v>
      </c>
      <c r="D19" s="2">
        <v>1</v>
      </c>
      <c r="E19" s="10" t="s">
        <v>96</v>
      </c>
      <c r="F19" s="2">
        <v>0</v>
      </c>
      <c r="G19" s="11" t="s">
        <v>95</v>
      </c>
      <c r="H19" s="12">
        <v>42509</v>
      </c>
    </row>
    <row r="20" spans="1:8" x14ac:dyDescent="0.25">
      <c r="A20" s="10"/>
      <c r="B20" s="10" t="s">
        <v>98</v>
      </c>
      <c r="C20" s="10" t="s">
        <v>58</v>
      </c>
      <c r="D20" s="2">
        <v>1</v>
      </c>
      <c r="E20" s="10" t="s">
        <v>99</v>
      </c>
      <c r="F20" s="2">
        <v>0</v>
      </c>
      <c r="G20" s="11" t="s">
        <v>97</v>
      </c>
      <c r="H20" s="12">
        <v>42509</v>
      </c>
    </row>
    <row r="21" spans="1:8" x14ac:dyDescent="0.25">
      <c r="A21" s="10">
        <v>1321</v>
      </c>
      <c r="B21" s="10" t="s">
        <v>17</v>
      </c>
      <c r="C21" s="10" t="s">
        <v>58</v>
      </c>
      <c r="D21" s="2">
        <v>0</v>
      </c>
      <c r="E21" s="10" t="s">
        <v>104</v>
      </c>
      <c r="F21" s="2">
        <v>0</v>
      </c>
      <c r="G21" s="11" t="s">
        <v>103</v>
      </c>
      <c r="H21" s="12">
        <v>42509</v>
      </c>
    </row>
    <row r="22" spans="1:8" x14ac:dyDescent="0.25">
      <c r="A22" s="10">
        <v>1322</v>
      </c>
      <c r="B22" s="10" t="s">
        <v>18</v>
      </c>
      <c r="C22" s="10" t="s">
        <v>58</v>
      </c>
      <c r="D22" s="2">
        <v>1</v>
      </c>
      <c r="E22" s="10" t="s">
        <v>105</v>
      </c>
      <c r="F22" s="2">
        <v>0</v>
      </c>
      <c r="G22" s="11" t="s">
        <v>106</v>
      </c>
      <c r="H22" s="12">
        <v>42509</v>
      </c>
    </row>
    <row r="23" spans="1:8" x14ac:dyDescent="0.25">
      <c r="A23" s="10"/>
      <c r="B23" s="10" t="s">
        <v>101</v>
      </c>
      <c r="C23" s="10" t="s">
        <v>58</v>
      </c>
      <c r="D23" s="2">
        <v>1</v>
      </c>
      <c r="E23" s="10" t="s">
        <v>102</v>
      </c>
      <c r="F23" s="2">
        <v>0</v>
      </c>
      <c r="G23" s="11" t="s">
        <v>100</v>
      </c>
      <c r="H23" s="12">
        <v>42509</v>
      </c>
    </row>
    <row r="24" spans="1:8" x14ac:dyDescent="0.25">
      <c r="A24" s="10">
        <v>1337</v>
      </c>
      <c r="B24" s="10" t="s">
        <v>19</v>
      </c>
      <c r="C24" s="10" t="s">
        <v>58</v>
      </c>
      <c r="D24" s="2">
        <v>1</v>
      </c>
      <c r="E24" s="10" t="s">
        <v>108</v>
      </c>
      <c r="F24" s="2">
        <v>0</v>
      </c>
      <c r="G24" s="11" t="s">
        <v>107</v>
      </c>
      <c r="H24" s="12">
        <v>42509</v>
      </c>
    </row>
    <row r="25" spans="1:8" x14ac:dyDescent="0.25">
      <c r="A25" s="10">
        <v>1361</v>
      </c>
      <c r="B25" s="10" t="s">
        <v>20</v>
      </c>
      <c r="C25" s="10" t="s">
        <v>58</v>
      </c>
      <c r="D25" s="2">
        <v>2</v>
      </c>
      <c r="E25" s="10" t="s">
        <v>111</v>
      </c>
      <c r="F25" s="2">
        <v>0</v>
      </c>
      <c r="G25" s="10"/>
      <c r="H25" s="12">
        <v>42509</v>
      </c>
    </row>
    <row r="26" spans="1:8" x14ac:dyDescent="0.25">
      <c r="A26" s="10">
        <v>1377</v>
      </c>
      <c r="B26" s="10" t="s">
        <v>21</v>
      </c>
      <c r="C26" s="10" t="s">
        <v>58</v>
      </c>
      <c r="D26" s="2">
        <v>1</v>
      </c>
      <c r="E26" s="10" t="s">
        <v>121</v>
      </c>
      <c r="F26" s="2">
        <v>0</v>
      </c>
      <c r="G26" s="11" t="s">
        <v>120</v>
      </c>
      <c r="H26" s="12">
        <v>42509</v>
      </c>
    </row>
    <row r="27" spans="1:8" x14ac:dyDescent="0.25">
      <c r="A27" s="10">
        <v>1409</v>
      </c>
      <c r="B27" s="10" t="s">
        <v>23</v>
      </c>
      <c r="C27" s="10" t="s">
        <v>58</v>
      </c>
      <c r="D27" s="2">
        <v>1</v>
      </c>
      <c r="E27" s="10" t="s">
        <v>118</v>
      </c>
      <c r="F27" s="2">
        <v>0</v>
      </c>
      <c r="G27" s="11" t="s">
        <v>119</v>
      </c>
      <c r="H27" s="12">
        <v>42509</v>
      </c>
    </row>
    <row r="28" spans="1:8" x14ac:dyDescent="0.25">
      <c r="A28" s="10">
        <v>1412</v>
      </c>
      <c r="B28" s="10" t="s">
        <v>24</v>
      </c>
      <c r="C28" s="10" t="s">
        <v>58</v>
      </c>
      <c r="D28" s="2">
        <v>1</v>
      </c>
      <c r="E28" s="10" t="s">
        <v>123</v>
      </c>
      <c r="F28" s="2">
        <v>0</v>
      </c>
      <c r="G28" s="11" t="s">
        <v>124</v>
      </c>
      <c r="H28" s="12">
        <v>42509</v>
      </c>
    </row>
    <row r="29" spans="1:8" x14ac:dyDescent="0.25">
      <c r="A29" s="10">
        <v>1413</v>
      </c>
      <c r="B29" s="10" t="s">
        <v>25</v>
      </c>
      <c r="C29" s="10" t="s">
        <v>58</v>
      </c>
      <c r="D29" s="2">
        <v>1</v>
      </c>
      <c r="E29" s="10" t="s">
        <v>122</v>
      </c>
      <c r="F29" s="2">
        <v>0</v>
      </c>
      <c r="G29" s="11" t="s">
        <v>124</v>
      </c>
      <c r="H29" s="12">
        <v>42509</v>
      </c>
    </row>
    <row r="30" spans="1:8" x14ac:dyDescent="0.25">
      <c r="A30" s="10">
        <v>1434</v>
      </c>
      <c r="B30" s="10" t="s">
        <v>26</v>
      </c>
      <c r="C30" s="10" t="s">
        <v>58</v>
      </c>
      <c r="D30" s="2">
        <v>1</v>
      </c>
      <c r="E30" s="10" t="s">
        <v>127</v>
      </c>
      <c r="F30" s="2">
        <v>0</v>
      </c>
      <c r="G30" s="11" t="s">
        <v>128</v>
      </c>
      <c r="H30" s="12">
        <v>42509</v>
      </c>
    </row>
    <row r="31" spans="1:8" x14ac:dyDescent="0.25">
      <c r="A31" s="10">
        <v>1438</v>
      </c>
      <c r="B31" s="10" t="s">
        <v>27</v>
      </c>
      <c r="C31" s="10" t="s">
        <v>58</v>
      </c>
      <c r="D31" s="2">
        <v>1</v>
      </c>
      <c r="E31" s="10" t="s">
        <v>130</v>
      </c>
      <c r="F31" s="2">
        <v>0</v>
      </c>
      <c r="G31" s="11" t="s">
        <v>129</v>
      </c>
      <c r="H31" s="12">
        <v>42509</v>
      </c>
    </row>
    <row r="32" spans="1:8" x14ac:dyDescent="0.25">
      <c r="A32" s="10"/>
      <c r="B32" s="10" t="s">
        <v>131</v>
      </c>
      <c r="C32" s="10" t="s">
        <v>58</v>
      </c>
      <c r="D32" s="2">
        <v>1</v>
      </c>
      <c r="E32" s="10" t="s">
        <v>133</v>
      </c>
      <c r="F32" s="2">
        <v>0</v>
      </c>
      <c r="G32" s="11" t="s">
        <v>129</v>
      </c>
      <c r="H32" s="12">
        <v>42509</v>
      </c>
    </row>
    <row r="33" spans="1:8" x14ac:dyDescent="0.25">
      <c r="A33" s="10"/>
      <c r="B33" s="10" t="s">
        <v>132</v>
      </c>
      <c r="C33" s="10" t="s">
        <v>58</v>
      </c>
      <c r="D33" s="2">
        <v>1</v>
      </c>
      <c r="E33" s="10" t="s">
        <v>134</v>
      </c>
      <c r="F33" s="2">
        <v>0</v>
      </c>
      <c r="G33" s="11" t="s">
        <v>129</v>
      </c>
      <c r="H33" s="12">
        <v>42509</v>
      </c>
    </row>
    <row r="34" spans="1:8" x14ac:dyDescent="0.25">
      <c r="A34" s="10">
        <v>1464</v>
      </c>
      <c r="B34" s="10" t="s">
        <v>28</v>
      </c>
      <c r="C34" s="10" t="s">
        <v>58</v>
      </c>
      <c r="D34" s="2">
        <v>1</v>
      </c>
      <c r="E34" s="10" t="s">
        <v>148</v>
      </c>
      <c r="F34" s="2">
        <v>0</v>
      </c>
      <c r="G34" s="11" t="s">
        <v>147</v>
      </c>
      <c r="H34" s="12">
        <v>42509</v>
      </c>
    </row>
    <row r="35" spans="1:8" x14ac:dyDescent="0.25">
      <c r="A35" s="10">
        <v>1482</v>
      </c>
      <c r="B35" s="10" t="s">
        <v>29</v>
      </c>
      <c r="C35" s="10" t="s">
        <v>58</v>
      </c>
      <c r="D35" s="2">
        <v>1</v>
      </c>
      <c r="E35" s="10" t="s">
        <v>150</v>
      </c>
      <c r="F35" s="2">
        <v>0</v>
      </c>
      <c r="G35" s="11" t="s">
        <v>149</v>
      </c>
      <c r="H35" s="12">
        <v>42509</v>
      </c>
    </row>
    <row r="36" spans="1:8" x14ac:dyDescent="0.25">
      <c r="A36" s="10">
        <v>1510</v>
      </c>
      <c r="B36" s="10" t="s">
        <v>30</v>
      </c>
      <c r="C36" s="10" t="s">
        <v>58</v>
      </c>
      <c r="D36" s="2">
        <v>1</v>
      </c>
      <c r="E36" s="10" t="s">
        <v>154</v>
      </c>
      <c r="F36" s="2">
        <v>0</v>
      </c>
      <c r="G36" s="11" t="s">
        <v>153</v>
      </c>
      <c r="H36" s="12">
        <v>42509</v>
      </c>
    </row>
    <row r="37" spans="1:8" x14ac:dyDescent="0.25">
      <c r="A37" s="10">
        <v>1612</v>
      </c>
      <c r="B37" s="10" t="s">
        <v>31</v>
      </c>
      <c r="C37" s="10" t="s">
        <v>58</v>
      </c>
      <c r="D37" s="2">
        <v>1</v>
      </c>
      <c r="E37" s="10" t="s">
        <v>76</v>
      </c>
      <c r="F37" s="2">
        <v>0</v>
      </c>
      <c r="G37" s="11" t="s">
        <v>77</v>
      </c>
      <c r="H37" s="12">
        <v>42509</v>
      </c>
    </row>
    <row r="38" spans="1:8" x14ac:dyDescent="0.25">
      <c r="A38" s="10">
        <v>1631</v>
      </c>
      <c r="B38" s="10" t="s">
        <v>32</v>
      </c>
      <c r="C38" s="10" t="s">
        <v>58</v>
      </c>
      <c r="D38" s="2">
        <v>1</v>
      </c>
      <c r="E38" s="10" t="s">
        <v>158</v>
      </c>
      <c r="F38" s="2">
        <v>0</v>
      </c>
      <c r="G38" s="11" t="s">
        <v>157</v>
      </c>
      <c r="H38" s="12">
        <v>42509</v>
      </c>
    </row>
    <row r="39" spans="1:8" x14ac:dyDescent="0.25">
      <c r="A39" s="10">
        <v>1663</v>
      </c>
      <c r="B39" s="10" t="s">
        <v>33</v>
      </c>
      <c r="C39" s="10" t="s">
        <v>58</v>
      </c>
      <c r="D39" s="2">
        <v>1</v>
      </c>
      <c r="E39" s="10" t="s">
        <v>160</v>
      </c>
      <c r="F39" s="2">
        <v>0</v>
      </c>
      <c r="G39" s="11" t="s">
        <v>159</v>
      </c>
      <c r="H39" s="12">
        <v>42509</v>
      </c>
    </row>
    <row r="40" spans="1:8" x14ac:dyDescent="0.25">
      <c r="A40" s="10">
        <v>1725</v>
      </c>
      <c r="B40" s="10" t="s">
        <v>34</v>
      </c>
      <c r="C40" s="10" t="s">
        <v>58</v>
      </c>
      <c r="D40" s="2">
        <v>2</v>
      </c>
      <c r="E40" s="10" t="s">
        <v>161</v>
      </c>
      <c r="F40" s="2">
        <v>0</v>
      </c>
      <c r="G40" s="10"/>
      <c r="H40" s="12">
        <v>42509</v>
      </c>
    </row>
    <row r="41" spans="1:8" x14ac:dyDescent="0.25">
      <c r="A41" s="10">
        <v>1737</v>
      </c>
      <c r="B41" s="10" t="s">
        <v>35</v>
      </c>
      <c r="C41" s="10" t="s">
        <v>58</v>
      </c>
      <c r="D41" s="2">
        <v>1</v>
      </c>
      <c r="E41" s="10" t="s">
        <v>163</v>
      </c>
      <c r="F41" s="2">
        <v>0</v>
      </c>
      <c r="G41" s="11" t="s">
        <v>162</v>
      </c>
      <c r="H41" s="12">
        <v>42509</v>
      </c>
    </row>
    <row r="42" spans="1:8" x14ac:dyDescent="0.25">
      <c r="A42" s="10">
        <v>1763</v>
      </c>
      <c r="B42" s="10" t="s">
        <v>36</v>
      </c>
      <c r="C42" s="10" t="s">
        <v>58</v>
      </c>
      <c r="D42" s="2">
        <v>1</v>
      </c>
      <c r="E42" s="10" t="s">
        <v>165</v>
      </c>
      <c r="F42" s="2">
        <v>0</v>
      </c>
      <c r="G42" s="11" t="s">
        <v>164</v>
      </c>
      <c r="H42" s="12">
        <v>42509</v>
      </c>
    </row>
    <row r="43" spans="1:8" x14ac:dyDescent="0.25">
      <c r="A43" s="10">
        <v>1780</v>
      </c>
      <c r="B43" s="10" t="s">
        <v>37</v>
      </c>
      <c r="C43" s="10" t="s">
        <v>58</v>
      </c>
      <c r="D43" s="2">
        <v>1</v>
      </c>
      <c r="E43" s="10" t="s">
        <v>170</v>
      </c>
      <c r="F43" s="2">
        <v>0</v>
      </c>
      <c r="G43" s="11" t="s">
        <v>169</v>
      </c>
      <c r="H43" s="12">
        <v>42509</v>
      </c>
    </row>
    <row r="44" spans="1:8" x14ac:dyDescent="0.25">
      <c r="A44" s="10">
        <v>1819</v>
      </c>
      <c r="B44" s="10" t="s">
        <v>38</v>
      </c>
      <c r="C44" s="10" t="s">
        <v>58</v>
      </c>
      <c r="D44" s="2">
        <v>1</v>
      </c>
      <c r="E44" s="10" t="s">
        <v>166</v>
      </c>
      <c r="F44" s="2">
        <v>0</v>
      </c>
      <c r="G44" s="11" t="s">
        <v>168</v>
      </c>
      <c r="H44" s="12">
        <v>42509</v>
      </c>
    </row>
    <row r="45" spans="1:8" x14ac:dyDescent="0.25">
      <c r="A45" s="10">
        <v>1820</v>
      </c>
      <c r="B45" s="10" t="s">
        <v>39</v>
      </c>
      <c r="C45" s="10" t="s">
        <v>58</v>
      </c>
      <c r="D45" s="2">
        <v>1</v>
      </c>
      <c r="E45" s="10" t="s">
        <v>167</v>
      </c>
      <c r="F45" s="2">
        <v>0</v>
      </c>
      <c r="G45" s="11" t="s">
        <v>168</v>
      </c>
      <c r="H45" s="12">
        <v>42509</v>
      </c>
    </row>
    <row r="46" spans="1:8" x14ac:dyDescent="0.25">
      <c r="A46" s="10">
        <v>1842</v>
      </c>
      <c r="B46" s="10" t="s">
        <v>40</v>
      </c>
      <c r="C46" s="10" t="s">
        <v>58</v>
      </c>
      <c r="D46" s="2">
        <v>1</v>
      </c>
      <c r="E46" s="10" t="s">
        <v>172</v>
      </c>
      <c r="F46" s="2">
        <v>0</v>
      </c>
      <c r="G46" s="11" t="s">
        <v>171</v>
      </c>
      <c r="H46" s="12">
        <v>42509</v>
      </c>
    </row>
    <row r="47" spans="1:8" x14ac:dyDescent="0.25">
      <c r="A47" s="10">
        <v>2005</v>
      </c>
      <c r="B47" s="10" t="s">
        <v>41</v>
      </c>
      <c r="C47" s="10" t="s">
        <v>58</v>
      </c>
      <c r="D47" s="2">
        <v>1</v>
      </c>
      <c r="E47" s="11" t="s">
        <v>174</v>
      </c>
      <c r="F47" s="2">
        <v>0</v>
      </c>
      <c r="G47" s="11" t="s">
        <v>173</v>
      </c>
      <c r="H47" s="12">
        <v>42509</v>
      </c>
    </row>
    <row r="48" spans="1:8" x14ac:dyDescent="0.25">
      <c r="A48" s="10">
        <v>2499</v>
      </c>
      <c r="B48" s="10" t="s">
        <v>45</v>
      </c>
      <c r="C48" s="10" t="s">
        <v>58</v>
      </c>
      <c r="D48" s="2">
        <v>1</v>
      </c>
      <c r="E48" s="13" t="s">
        <v>112</v>
      </c>
      <c r="F48" s="2">
        <v>0</v>
      </c>
      <c r="G48" s="11" t="s">
        <v>113</v>
      </c>
      <c r="H48" s="12">
        <v>42509</v>
      </c>
    </row>
    <row r="49" spans="1:8" x14ac:dyDescent="0.25">
      <c r="A49" s="10"/>
      <c r="B49" s="10" t="s">
        <v>114</v>
      </c>
      <c r="C49" s="10" t="s">
        <v>58</v>
      </c>
      <c r="D49" s="2">
        <v>1</v>
      </c>
      <c r="E49" s="13" t="s">
        <v>115</v>
      </c>
      <c r="F49" s="2">
        <v>0</v>
      </c>
      <c r="G49" s="11" t="s">
        <v>113</v>
      </c>
      <c r="H49" s="12">
        <v>42509</v>
      </c>
    </row>
    <row r="50" spans="1:8" x14ac:dyDescent="0.25">
      <c r="A50" s="10">
        <v>2515</v>
      </c>
      <c r="B50" s="10" t="s">
        <v>46</v>
      </c>
      <c r="C50" s="10" t="s">
        <v>58</v>
      </c>
      <c r="D50" s="2">
        <v>1</v>
      </c>
      <c r="E50" s="10" t="s">
        <v>116</v>
      </c>
      <c r="F50" s="2">
        <v>0</v>
      </c>
      <c r="G50" s="11" t="s">
        <v>117</v>
      </c>
      <c r="H50" s="12">
        <v>42509</v>
      </c>
    </row>
    <row r="51" spans="1:8" x14ac:dyDescent="0.25">
      <c r="A51" s="10">
        <v>2516</v>
      </c>
      <c r="B51" s="10" t="s">
        <v>47</v>
      </c>
      <c r="C51" s="10" t="s">
        <v>58</v>
      </c>
      <c r="D51" s="2">
        <v>1</v>
      </c>
      <c r="E51" s="10" t="s">
        <v>125</v>
      </c>
      <c r="F51" s="2">
        <v>0</v>
      </c>
      <c r="G51" s="11" t="s">
        <v>126</v>
      </c>
      <c r="H51" s="12">
        <v>42509</v>
      </c>
    </row>
    <row r="52" spans="1:8" x14ac:dyDescent="0.25">
      <c r="A52" s="10">
        <v>2525</v>
      </c>
      <c r="B52" s="10" t="s">
        <v>48</v>
      </c>
      <c r="C52" s="10" t="s">
        <v>58</v>
      </c>
      <c r="D52" s="2">
        <v>0</v>
      </c>
      <c r="E52" s="10" t="s">
        <v>152</v>
      </c>
      <c r="F52" s="2">
        <v>0</v>
      </c>
      <c r="G52" s="11" t="s">
        <v>151</v>
      </c>
      <c r="H52" s="12">
        <v>42509</v>
      </c>
    </row>
    <row r="53" spans="1:8" x14ac:dyDescent="0.25">
      <c r="A53" s="10">
        <v>2542</v>
      </c>
      <c r="B53" s="10" t="s">
        <v>49</v>
      </c>
      <c r="C53" s="10" t="s">
        <v>58</v>
      </c>
      <c r="D53" s="2">
        <v>1</v>
      </c>
      <c r="E53" s="10" t="s">
        <v>156</v>
      </c>
      <c r="F53" s="2">
        <v>0</v>
      </c>
      <c r="G53" s="11" t="s">
        <v>155</v>
      </c>
      <c r="H53" s="12">
        <v>42509</v>
      </c>
    </row>
    <row r="54" spans="1:8" x14ac:dyDescent="0.25">
      <c r="A54" s="10">
        <v>1021</v>
      </c>
      <c r="B54" s="10" t="s">
        <v>1</v>
      </c>
      <c r="C54" s="4" t="s">
        <v>58</v>
      </c>
      <c r="D54" s="5">
        <v>2</v>
      </c>
      <c r="E54" s="4" t="s">
        <v>135</v>
      </c>
      <c r="F54" s="5">
        <v>0</v>
      </c>
      <c r="G54" s="10"/>
      <c r="H54" s="12">
        <v>42509</v>
      </c>
    </row>
    <row r="55" spans="1:8" x14ac:dyDescent="0.25">
      <c r="A55" s="4"/>
      <c r="B55" s="6" t="s">
        <v>136</v>
      </c>
      <c r="C55" s="4" t="s">
        <v>58</v>
      </c>
      <c r="D55" s="5">
        <v>1</v>
      </c>
      <c r="E55" s="4" t="s">
        <v>137</v>
      </c>
      <c r="F55" s="5">
        <v>0</v>
      </c>
      <c r="G55" s="11" t="s">
        <v>138</v>
      </c>
      <c r="H55" s="12">
        <v>42509</v>
      </c>
    </row>
    <row r="56" spans="1:8" x14ac:dyDescent="0.25">
      <c r="A56" s="10">
        <v>1140</v>
      </c>
      <c r="B56" s="10" t="s">
        <v>8</v>
      </c>
      <c r="C56" s="4" t="s">
        <v>58</v>
      </c>
      <c r="D56" s="5">
        <v>2</v>
      </c>
      <c r="E56" s="4" t="s">
        <v>139</v>
      </c>
      <c r="F56" s="5">
        <v>0</v>
      </c>
      <c r="G56" s="4"/>
      <c r="H56" s="12">
        <v>42509</v>
      </c>
    </row>
    <row r="57" spans="1:8" x14ac:dyDescent="0.25">
      <c r="A57" s="10">
        <v>1395</v>
      </c>
      <c r="B57" s="6" t="s">
        <v>22</v>
      </c>
      <c r="C57" s="4" t="s">
        <v>58</v>
      </c>
      <c r="D57" s="5">
        <v>1</v>
      </c>
      <c r="E57" s="4" t="s">
        <v>140</v>
      </c>
      <c r="F57" s="5">
        <v>0</v>
      </c>
      <c r="G57" s="11" t="s">
        <v>141</v>
      </c>
      <c r="H57" s="12">
        <v>42509</v>
      </c>
    </row>
    <row r="58" spans="1:8" x14ac:dyDescent="0.25">
      <c r="A58" s="10">
        <v>2126</v>
      </c>
      <c r="B58" s="10" t="s">
        <v>43</v>
      </c>
      <c r="C58" s="4" t="s">
        <v>58</v>
      </c>
      <c r="D58" s="5">
        <v>1</v>
      </c>
      <c r="E58" s="4" t="s">
        <v>142</v>
      </c>
      <c r="F58" s="5">
        <v>0</v>
      </c>
      <c r="G58" s="11" t="s">
        <v>143</v>
      </c>
      <c r="H58" s="12">
        <v>42509</v>
      </c>
    </row>
    <row r="59" spans="1:8" x14ac:dyDescent="0.25">
      <c r="A59" s="10">
        <v>2125</v>
      </c>
      <c r="B59" s="10" t="s">
        <v>42</v>
      </c>
      <c r="C59" s="4" t="s">
        <v>58</v>
      </c>
      <c r="D59" s="5">
        <v>1</v>
      </c>
      <c r="E59" s="4" t="s">
        <v>144</v>
      </c>
      <c r="F59" s="5">
        <v>0</v>
      </c>
      <c r="G59" s="11" t="s">
        <v>143</v>
      </c>
      <c r="H59" s="12">
        <v>42509</v>
      </c>
    </row>
    <row r="60" spans="1:8" x14ac:dyDescent="0.25">
      <c r="A60" s="10">
        <v>2231</v>
      </c>
      <c r="B60" s="10" t="s">
        <v>44</v>
      </c>
      <c r="C60" s="4" t="s">
        <v>58</v>
      </c>
      <c r="D60" s="5">
        <v>1</v>
      </c>
      <c r="E60" s="4" t="s">
        <v>145</v>
      </c>
      <c r="F60" s="5">
        <v>0</v>
      </c>
      <c r="G60" s="11" t="s">
        <v>146</v>
      </c>
      <c r="H60" s="12">
        <v>42509</v>
      </c>
    </row>
  </sheetData>
  <autoFilter ref="A1:H60"/>
  <hyperlinks>
    <hyperlink ref="G3" r:id="rId1"/>
    <hyperlink ref="G2" r:id="rId2"/>
    <hyperlink ref="G4" r:id="rId3"/>
    <hyperlink ref="G5" r:id="rId4"/>
    <hyperlink ref="G6" r:id="rId5"/>
    <hyperlink ref="G7" r:id="rId6"/>
    <hyperlink ref="G11" r:id="rId7"/>
    <hyperlink ref="G12" r:id="rId8"/>
    <hyperlink ref="G37" r:id="rId9"/>
    <hyperlink ref="G13" r:id="rId10"/>
    <hyperlink ref="G9" r:id="rId11"/>
    <hyperlink ref="G14" r:id="rId12"/>
    <hyperlink ref="G15" r:id="rId13"/>
    <hyperlink ref="G16" r:id="rId14"/>
    <hyperlink ref="G10" r:id="rId15"/>
    <hyperlink ref="G17" r:id="rId16"/>
    <hyperlink ref="G19" r:id="rId17"/>
    <hyperlink ref="G20" r:id="rId18"/>
    <hyperlink ref="G23" r:id="rId19"/>
    <hyperlink ref="G21" r:id="rId20"/>
    <hyperlink ref="G22" r:id="rId21"/>
    <hyperlink ref="G24" r:id="rId22"/>
    <hyperlink ref="G18" r:id="rId23"/>
    <hyperlink ref="G48" r:id="rId24"/>
    <hyperlink ref="G49" r:id="rId25"/>
    <hyperlink ref="G50" r:id="rId26"/>
    <hyperlink ref="G27" r:id="rId27"/>
    <hyperlink ref="G26" r:id="rId28"/>
    <hyperlink ref="G28" r:id="rId29"/>
    <hyperlink ref="G29" r:id="rId30"/>
    <hyperlink ref="G51" r:id="rId31"/>
    <hyperlink ref="G30" r:id="rId32"/>
    <hyperlink ref="G31" r:id="rId33"/>
    <hyperlink ref="G32" r:id="rId34"/>
    <hyperlink ref="G33" r:id="rId35"/>
    <hyperlink ref="G55" r:id="rId36"/>
    <hyperlink ref="G57" r:id="rId37"/>
    <hyperlink ref="G58" r:id="rId38"/>
    <hyperlink ref="G59" r:id="rId39"/>
    <hyperlink ref="G60" r:id="rId40"/>
    <hyperlink ref="G34" r:id="rId41"/>
    <hyperlink ref="G35" r:id="rId42"/>
    <hyperlink ref="G52" r:id="rId43"/>
    <hyperlink ref="G36" r:id="rId44"/>
    <hyperlink ref="G53" r:id="rId45"/>
    <hyperlink ref="G38" r:id="rId46"/>
    <hyperlink ref="G39" r:id="rId47"/>
    <hyperlink ref="G41" r:id="rId48"/>
    <hyperlink ref="G42" r:id="rId49"/>
    <hyperlink ref="G44" r:id="rId50"/>
    <hyperlink ref="G45" r:id="rId51"/>
    <hyperlink ref="G43" r:id="rId52"/>
    <hyperlink ref="G46" r:id="rId53"/>
    <hyperlink ref="G47" r:id="rId54"/>
  </hyperlinks>
  <pageMargins left="0.7" right="0.7" top="0.75" bottom="0.75" header="0.3" footer="0.3"/>
  <pageSetup orientation="portrait" r:id="rId5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workbookViewId="0">
      <selection activeCell="F2" sqref="F2"/>
    </sheetView>
  </sheetViews>
  <sheetFormatPr defaultRowHeight="15" x14ac:dyDescent="0.25"/>
  <cols>
    <col min="1" max="1" width="25" style="15" customWidth="1"/>
    <col min="2" max="2" width="15.140625" style="15" customWidth="1"/>
    <col min="3" max="4" width="9.140625" style="15"/>
    <col min="5" max="5" width="30.5703125" style="15" customWidth="1"/>
    <col min="6" max="6" width="47.140625" style="15" customWidth="1"/>
    <col min="7" max="7" width="21" style="15" customWidth="1"/>
    <col min="8" max="8" width="23.28515625" style="15" customWidth="1"/>
    <col min="9" max="9" width="23.85546875" style="15" customWidth="1"/>
    <col min="10" max="16384" width="9.140625" style="15"/>
  </cols>
  <sheetData>
    <row r="1" spans="1:8" x14ac:dyDescent="0.25">
      <c r="A1" s="16" t="s">
        <v>175</v>
      </c>
      <c r="B1" s="16" t="s">
        <v>176</v>
      </c>
      <c r="C1" s="16" t="s">
        <v>177</v>
      </c>
      <c r="D1" s="16" t="s">
        <v>178</v>
      </c>
      <c r="E1" s="16" t="s">
        <v>179</v>
      </c>
      <c r="F1" s="17" t="s">
        <v>180</v>
      </c>
      <c r="G1" s="16" t="s">
        <v>181</v>
      </c>
      <c r="H1" s="14" t="s">
        <v>58</v>
      </c>
    </row>
    <row r="2" spans="1:8" x14ac:dyDescent="0.25">
      <c r="A2" s="15" t="str">
        <f>IF(ISBLANK(Drummond!D2),FALSE,LOOKUP(Drummond!D2,[1]Lookup!$A$2:$B$4))</f>
        <v>Affirmative</v>
      </c>
      <c r="B2" s="15" t="str">
        <f>IF(ISBLANK(Drummond!E2),FALSE,TRIM(Drummond!E2))</f>
        <v>10092014-2498-8</v>
      </c>
      <c r="C2" s="15" t="str">
        <f>IF(ISBLANK(Drummond!F2),FALSE,LOOKUP(Drummond!F2,[1]Lookup!$A$6:$B$7))</f>
        <v>All</v>
      </c>
      <c r="D2" s="15" t="str">
        <f>IF(ISBLANK(Drummond!G2),FALSE,Drummond!G2)</f>
        <v>http://fiehr.com/Support/Disclosures</v>
      </c>
      <c r="E2" s="15" t="str">
        <f>IF(NOT(ISBLANK(Drummond!D2)),IF(OR(ISBLANK(Drummond!E2),Drummond!E2="N/A"),"no acb code",CONCATENATE([1]Lookup!F$1,A2,[1]Lookup!G$1,B2,[1]Lookup!H$1,H$1,[1]Lookup!I$1)),"no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'10092014-2498-8' and cb."name" = 'Drummond Group' and cp.product_version_id = pv.product_version_id and pv.product_id = p.product_id and p.vendor_id = vend.vendor_id;</v>
      </c>
      <c r="F2" s="15" t="str">
        <f>IF(AND(NOT(ISBLANK(Drummond!G2)),Drummond!G2&lt;&gt;"N/A"),IF(C2="All",CONCATENATE([1]Lookup!F$2,D2,[1]Lookup!G$2,B2,[1]Lookup!H$2,H$1,[1]Lookup!I$2),CONCATENATE([1]Lookup!F$3,D2,[1]Lookup!G$3,B2,[1]Lookup!H$3)),"--no url")</f>
        <v>update openchpl.certified_product as cp set transparency_attestation_url = 'http://fiehr.com/Support/Disclosures' from (select certified_product_id from (select vend.vendor_code from openchpl.certified_product as cp, openchpl.product_version as pv, openchpl.product as p, openchpl.vendor as vend where cp.acb_certification_id = '10092014-2498-8'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" spans="1:8" x14ac:dyDescent="0.25">
      <c r="A3" s="15" t="str">
        <f>IF(ISBLANK(Drummond!D3),FALSE,LOOKUP(Drummond!D3,[1]Lookup!$A$2:$B$4))</f>
        <v>Affirmative</v>
      </c>
      <c r="B3" s="15" t="str">
        <f>IF(ISBLANK(Drummond!E3),FALSE,TRIM(Drummond!E3))</f>
        <v>12302015-4890-5</v>
      </c>
      <c r="C3" s="15" t="str">
        <f>IF(ISBLANK(Drummond!F3),FALSE,LOOKUP(Drummond!F3,[1]Lookup!$A$6:$B$7))</f>
        <v>All</v>
      </c>
      <c r="D3" s="15" t="str">
        <f>IF(ISBLANK(Drummond!G3),FALSE,Drummond!G3)</f>
        <v>http://www.acrendo.com/cost_limitations.html</v>
      </c>
      <c r="E3" s="15" t="str">
        <f>IF(NOT(ISBLANK(Drummond!D3)),IF(OR(ISBLANK(Drummond!E3),Drummond!E3="N/A"),"no acb code",CONCATENATE([1]Lookup!F$1,A3,[1]Lookup!G$1,B3,[1]Lookup!H$1,H$1,[1]Lookup!I$1)),"no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'12302015-4890-5' and cb."name" = 'Drummond Group' and cp.product_version_id = pv.product_version_id and pv.product_id = p.product_id and p.vendor_id = vend.vendor_id;</v>
      </c>
      <c r="F3" s="15" t="str">
        <f>IF(AND(NOT(ISBLANK(Drummond!G3)),Drummond!G3&lt;&gt;"N/A"),IF(C3="All",CONCATENATE([1]Lookup!F$2,D3,[1]Lookup!G$2,B3,[1]Lookup!H$2,H$1,[1]Lookup!I$2),CONCATENATE([1]Lookup!F$3,D3,[1]Lookup!G$3,B3,[1]Lookup!H$3)),"--no url")</f>
        <v>update openchpl.certified_product as cp set transparency_attestation_url = 'http://www.acrendo.com/cost_limitations.html' from (select certified_product_id from (select vend.vendor_code from openchpl.certified_product as cp, openchpl.product_version as pv, openchpl.product as p, openchpl.vendor as vend where cp.acb_certification_id = '12302015-4890-5'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" spans="1:8" x14ac:dyDescent="0.25">
      <c r="A4" s="15" t="str">
        <f>IF(ISBLANK(Drummond!D4),FALSE,LOOKUP(Drummond!D4,[1]Lookup!$A$2:$B$4))</f>
        <v>Affirmative</v>
      </c>
      <c r="B4" s="15" t="str">
        <f>IF(ISBLANK(Drummond!E4),FALSE,TRIM(Drummond!E4))</f>
        <v>07312014-2573-3</v>
      </c>
      <c r="C4" s="15" t="str">
        <f>IF(ISBLANK(Drummond!F4),FALSE,LOOKUP(Drummond!F4,[1]Lookup!$A$6:$B$7))</f>
        <v>All</v>
      </c>
      <c r="D4" s="15" t="str">
        <f>IF(ISBLANK(Drummond!G4),FALSE,Drummond!G4)</f>
        <v>http://www.advantachart.com/pages/2014-certificate.html</v>
      </c>
      <c r="E4" s="15" t="str">
        <f>IF(NOT(ISBLANK(Drummond!D4)),IF(OR(ISBLANK(Drummond!E4),Drummond!E4="N/A"),"no acb code",CONCATENATE([1]Lookup!F$1,A4,[1]Lookup!G$1,B4,[1]Lookup!H$1,H$1,[1]Lookup!I$1)),"no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'07312014-2573-3' and cb."name" = 'Drummond Group' and cp.product_version_id = pv.product_version_id and pv.product_id = p.product_id and p.vendor_id = vend.vendor_id;</v>
      </c>
      <c r="F4" s="15" t="str">
        <f>IF(AND(NOT(ISBLANK(Drummond!G4)),Drummond!G4&lt;&gt;"N/A"),IF(C4="All",CONCATENATE([1]Lookup!F$2,D4,[1]Lookup!G$2,B4,[1]Lookup!H$2,H$1,[1]Lookup!I$2),CONCATENATE([1]Lookup!F$3,D4,[1]Lookup!G$3,B4,[1]Lookup!H$3)),"--no url")</f>
        <v>update openchpl.certified_product as cp set transparency_attestation_url = 'http://www.advantachart.com/pages/2014-certificate.html' from (select certified_product_id from (select vend.vendor_code from openchpl.certified_product as cp, openchpl.product_version as pv, openchpl.product as p, openchpl.vendor as vend where cp.acb_certification_id = '07312014-2573-3'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" spans="1:8" x14ac:dyDescent="0.25">
      <c r="A5" s="15" t="str">
        <f>IF(ISBLANK(Drummond!D5),FALSE,LOOKUP(Drummond!D5,[1]Lookup!$A$2:$B$4))</f>
        <v>Affirmative</v>
      </c>
      <c r="B5" s="15" t="str">
        <f>IF(ISBLANK(Drummond!E5),FALSE,TRIM(Drummond!E5))</f>
        <v>05162014-3071-1</v>
      </c>
      <c r="C5" s="15" t="str">
        <f>IF(ISBLANK(Drummond!F5),FALSE,LOOKUP(Drummond!F5,[1]Lookup!$A$6:$B$7))</f>
        <v>All</v>
      </c>
      <c r="D5" s="15" t="str">
        <f>IF(ISBLANK(Drummond!G5),FALSE,Drummond!G5)</f>
        <v>http://speech-pro.com/products.html</v>
      </c>
      <c r="E5" s="15" t="str">
        <f>IF(NOT(ISBLANK(Drummond!D5)),IF(OR(ISBLANK(Drummond!E5),Drummond!E5="N/A"),"no acb code",CONCATENATE([1]Lookup!F$1,A5,[1]Lookup!G$1,B5,[1]Lookup!H$1,H$1,[1]Lookup!I$1)),"no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'05162014-3071-1' and cb."name" = 'Drummond Group' and cp.product_version_id = pv.product_version_id and pv.product_id = p.product_id and p.vendor_id = vend.vendor_id;</v>
      </c>
      <c r="F5" s="15" t="str">
        <f>IF(AND(NOT(ISBLANK(Drummond!G5)),Drummond!G5&lt;&gt;"N/A"),IF(C5="All",CONCATENATE([1]Lookup!F$2,D5,[1]Lookup!G$2,B5,[1]Lookup!H$2,H$1,[1]Lookup!I$2),CONCATENATE([1]Lookup!F$3,D5,[1]Lookup!G$3,B5,[1]Lookup!H$3)),"--no url")</f>
        <v>update openchpl.certified_product as cp set transparency_attestation_url = 'http://speech-pro.com/products.html' from (select certified_product_id from (select vend.vendor_code from openchpl.certified_product as cp, openchpl.product_version as pv, openchpl.product as p, openchpl.vendor as vend where cp.acb_certification_id = '05162014-3071-1'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" spans="1:8" x14ac:dyDescent="0.25">
      <c r="A6" s="15" t="str">
        <f>IF(ISBLANK(Drummond!D6),FALSE,LOOKUP(Drummond!D6,[1]Lookup!$A$2:$B$4))</f>
        <v>Affirmative</v>
      </c>
      <c r="B6" s="15" t="str">
        <f>IF(ISBLANK(Drummond!E6),FALSE,TRIM(Drummond!E6))</f>
        <v>11192015-4650-3</v>
      </c>
      <c r="C6" s="15" t="str">
        <f>IF(ISBLANK(Drummond!F6),FALSE,LOOKUP(Drummond!F6,[1]Lookup!$A$6:$B$7))</f>
        <v>All</v>
      </c>
      <c r="D6" s="15" t="str">
        <f>IF(ISBLANK(Drummond!G6),FALSE,Drummond!G6)</f>
        <v>http://amazingcharts.com/meaningful-use/ehr-certification/</v>
      </c>
      <c r="E6" s="15" t="str">
        <f>IF(NOT(ISBLANK(Drummond!D6)),IF(OR(ISBLANK(Drummond!E6),Drummond!E6="N/A"),"no acb code",CONCATENATE([1]Lookup!F$1,A6,[1]Lookup!G$1,B6,[1]Lookup!H$1,H$1,[1]Lookup!I$1)),"no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'11192015-4650-3' and cb."name" = 'Drummond Group' and cp.product_version_id = pv.product_version_id and pv.product_id = p.product_id and p.vendor_id = vend.vendor_id;</v>
      </c>
      <c r="F6" s="15" t="str">
        <f>IF(AND(NOT(ISBLANK(Drummond!G6)),Drummond!G6&lt;&gt;"N/A"),IF(C6="All",CONCATENATE([1]Lookup!F$2,D6,[1]Lookup!G$2,B6,[1]Lookup!H$2,H$1,[1]Lookup!I$2),CONCATENATE([1]Lookup!F$3,D6,[1]Lookup!G$3,B6,[1]Lookup!H$3)),"--no url")</f>
        <v>update openchpl.certified_product as cp set transparency_attestation_url = 'http://amazingcharts.com/meaningful-use/ehr-certification/' from (select certified_product_id from (select vend.vendor_code from openchpl.certified_product as cp, openchpl.product_version as pv, openchpl.product as p, openchpl.vendor as vend where cp.acb_certification_id = '11192015-4650-3'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7" spans="1:8" x14ac:dyDescent="0.25">
      <c r="A7" s="15" t="str">
        <f>IF(ISBLANK(Drummond!D7),FALSE,LOOKUP(Drummond!D7,[1]Lookup!$A$2:$B$4))</f>
        <v>Affirmative</v>
      </c>
      <c r="B7" s="15" t="str">
        <f>IF(ISBLANK(Drummond!E7),FALSE,TRIM(Drummond!E7))</f>
        <v>11212014-2987-5</v>
      </c>
      <c r="C7" s="15" t="str">
        <f>IF(ISBLANK(Drummond!F7),FALSE,LOOKUP(Drummond!F7,[1]Lookup!$A$6:$B$7))</f>
        <v>All</v>
      </c>
      <c r="D7" s="15" t="str">
        <f>IF(ISBLANK(Drummond!G7),FALSE,Drummond!G7)</f>
        <v>http://www.arcsysmed.com./our-certified-emr.html</v>
      </c>
      <c r="E7" s="15" t="str">
        <f>IF(NOT(ISBLANK(Drummond!D7)),IF(OR(ISBLANK(Drummond!E7),Drummond!E7="N/A"),"no acb code",CONCATENATE([1]Lookup!F$1,A7,[1]Lookup!G$1,B7,[1]Lookup!H$1,H$1,[1]Lookup!I$1)),"no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'11212014-2987-5' and cb."name" = 'Drummond Group' and cp.product_version_id = pv.product_version_id and pv.product_id = p.product_id and p.vendor_id = vend.vendor_id;</v>
      </c>
      <c r="F7" s="15" t="str">
        <f>IF(AND(NOT(ISBLANK(Drummond!G7)),Drummond!G7&lt;&gt;"N/A"),IF(C7="All",CONCATENATE([1]Lookup!F$2,D7,[1]Lookup!G$2,B7,[1]Lookup!H$2,H$1,[1]Lookup!I$2),CONCATENATE([1]Lookup!F$3,D7,[1]Lookup!G$3,B7,[1]Lookup!H$3)),"--no url")</f>
        <v>update openchpl.certified_product as cp set transparency_attestation_url = 'http://www.arcsysmed.com./our-certified-emr.html' from (select certified_product_id from (select vend.vendor_code from openchpl.certified_product as cp, openchpl.product_version as pv, openchpl.product as p, openchpl.vendor as vend where cp.acb_certification_id = '11212014-2987-5'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8" spans="1:8" x14ac:dyDescent="0.25">
      <c r="A8" s="15" t="str">
        <f>IF(ISBLANK(Drummond!D8),FALSE,LOOKUP(Drummond!D8,[1]Lookup!$A$2:$B$4))</f>
        <v>N/A</v>
      </c>
      <c r="B8" s="15" t="str">
        <f>IF(ISBLANK(Drummond!E8),FALSE,TRIM(Drummond!E8))</f>
        <v>12302015-4520-8</v>
      </c>
      <c r="C8" s="15" t="str">
        <f>IF(ISBLANK(Drummond!F8),FALSE,LOOKUP(Drummond!F8,[1]Lookup!$A$6:$B$7))</f>
        <v>All</v>
      </c>
      <c r="D8" s="15" t="b">
        <f>IF(ISBLANK(Drummond!G8),FALSE,Drummond!G8)</f>
        <v>0</v>
      </c>
      <c r="E8" s="15" t="str">
        <f>IF(NOT(ISBLANK(Drummond!D8)),IF(OR(ISBLANK(Drummond!E8),Drummond!E8="N/A"),"no acb code",CONCATENATE([1]Lookup!F$1,A8,[1]Lookup!G$1,B8,[1]Lookup!H$1,H$1,[1]Lookup!I$1)),"no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'12302015-4520-8' and cb."name" = 'Drummond Group' and cp.product_version_id = pv.product_version_id and pv.product_id = p.product_id and p.vendor_id = vend.vendor_id;</v>
      </c>
      <c r="F8" s="15" t="str">
        <f>IF(AND(NOT(ISBLANK(Drummond!G8)),Drummond!G8&lt;&gt;"N/A"),IF(C8="All",CONCATENATE([1]Lookup!F$2,D8,[1]Lookup!G$2,B8,[1]Lookup!H$2,H$1,[1]Lookup!I$2),CONCATENATE([1]Lookup!F$3,D8,[1]Lookup!G$3,B8,[1]Lookup!H$3)),"--no url")</f>
        <v>--no url</v>
      </c>
    </row>
    <row r="9" spans="1:8" x14ac:dyDescent="0.25">
      <c r="A9" s="15" t="str">
        <f>IF(ISBLANK(Drummond!D9),FALSE,LOOKUP(Drummond!D9,[1]Lookup!$A$2:$B$4))</f>
        <v>Negative</v>
      </c>
      <c r="B9" s="15" t="str">
        <f>IF(ISBLANK(Drummond!E9),FALSE,TRIM(Drummond!E9))</f>
        <v>09252014-2782-5</v>
      </c>
      <c r="C9" s="15" t="str">
        <f>IF(ISBLANK(Drummond!F9),FALSE,LOOKUP(Drummond!F9,[1]Lookup!$A$6:$B$7))</f>
        <v>All</v>
      </c>
      <c r="D9" s="15" t="str">
        <f>IF(ISBLANK(Drummond!G9),FALSE,Drummond!G9)</f>
        <v>http://cmredis.com/solutions-service/meaningful-use-2014/</v>
      </c>
      <c r="E9" s="15" t="str">
        <f>IF(NOT(ISBLANK(Drummond!D9)),IF(OR(ISBLANK(Drummond!E9),Drummond!E9="N/A"),"no acb code",CONCATENATE([1]Lookup!F$1,A9,[1]Lookup!G$1,B9,[1]Lookup!H$1,H$1,[1]Lookup!I$1)),"no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'09252014-2782-5' and cb."name" = 'Drummond Group' and cp.product_version_id = pv.product_version_id and pv.product_id = p.product_id and p.vendor_id = vend.vendor_id;</v>
      </c>
      <c r="F9" s="15" t="str">
        <f>IF(AND(NOT(ISBLANK(Drummond!G9)),Drummond!G9&lt;&gt;"N/A"),IF(C9="All",CONCATENATE([1]Lookup!F$2,D9,[1]Lookup!G$2,B9,[1]Lookup!H$2,H$1,[1]Lookup!I$2),CONCATENATE([1]Lookup!F$3,D9,[1]Lookup!G$3,B9,[1]Lookup!H$3)),"--no url")</f>
        <v>update openchpl.certified_product as cp set transparency_attestation_url = 'http://cmredis.com/solutions-service/meaningful-use-2014/' from (select certified_product_id from (select vend.vendor_code from openchpl.certified_product as cp, openchpl.product_version as pv, openchpl.product as p, openchpl.vendor as vend where cp.acb_certification_id = '09252014-2782-5'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0" spans="1:8" x14ac:dyDescent="0.25">
      <c r="A10" s="15" t="str">
        <f>IF(ISBLANK(Drummond!D10),FALSE,LOOKUP(Drummond!D10,[1]Lookup!$A$2:$B$4))</f>
        <v>Affirmative</v>
      </c>
      <c r="B10" s="15" t="str">
        <f>IF(ISBLANK(Drummond!E10),FALSE,TRIM(Drummond!E10))</f>
        <v>09172015-3590-8</v>
      </c>
      <c r="C10" s="15" t="str">
        <f>IF(ISBLANK(Drummond!F10),FALSE,LOOKUP(Drummond!F10,[1]Lookup!$A$6:$B$7))</f>
        <v>All</v>
      </c>
      <c r="D10" s="15" t="str">
        <f>IF(ISBLANK(Drummond!G10),FALSE,Drummond!G10)</f>
        <v>http://clinixmd.com/ehr/clinixmd-receives-onc-acb-2014-edition-certification/</v>
      </c>
      <c r="E10" s="15" t="str">
        <f>IF(NOT(ISBLANK(Drummond!D10)),IF(OR(ISBLANK(Drummond!E10),Drummond!E10="N/A"),"no acb code",CONCATENATE([1]Lookup!F$1,A10,[1]Lookup!G$1,B10,[1]Lookup!H$1,H$1,[1]Lookup!I$1)),"no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'09172015-3590-8' and cb."name" = 'Drummond Group' and cp.product_version_id = pv.product_version_id and pv.product_id = p.product_id and p.vendor_id = vend.vendor_id;</v>
      </c>
      <c r="F10" s="15" t="str">
        <f>IF(AND(NOT(ISBLANK(Drummond!G10)),Drummond!G10&lt;&gt;"N/A"),IF(C10="All",CONCATENATE([1]Lookup!F$2,D10,[1]Lookup!G$2,B10,[1]Lookup!H$2,H$1,[1]Lookup!I$2),CONCATENATE([1]Lookup!F$3,D10,[1]Lookup!G$3,B10,[1]Lookup!H$3)),"--no url")</f>
        <v>update openchpl.certified_product as cp set transparency_attestation_url = 'http://clinixmd.com/ehr/clinixmd-receives-onc-acb-2014-edition-certification/' from (select certified_product_id from (select vend.vendor_code from openchpl.certified_product as cp, openchpl.product_version as pv, openchpl.product as p, openchpl.vendor as vend where cp.acb_certification_id = '09172015-3590-8'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1" spans="1:8" x14ac:dyDescent="0.25">
      <c r="A11" s="15" t="str">
        <f>IF(ISBLANK(Drummond!D11),FALSE,LOOKUP(Drummond!D11,[1]Lookup!$A$2:$B$4))</f>
        <v>Negative</v>
      </c>
      <c r="B11" s="15" t="str">
        <f>IF(ISBLANK(Drummond!E11),FALSE,TRIM(Drummond!E11))</f>
        <v>10012015-0413-6</v>
      </c>
      <c r="C11" s="15" t="str">
        <f>IF(ISBLANK(Drummond!F11),FALSE,LOOKUP(Drummond!F11,[1]Lookup!$A$6:$B$7))</f>
        <v>All</v>
      </c>
      <c r="D11" s="15" t="str">
        <f>IF(ISBLANK(Drummond!G11),FALSE,Drummond!G11)</f>
        <v>http://www.cal-med.com/onc.html</v>
      </c>
      <c r="E11" s="15" t="str">
        <f>IF(NOT(ISBLANK(Drummond!D11)),IF(OR(ISBLANK(Drummond!E11),Drummond!E11="N/A"),"no acb code",CONCATENATE([1]Lookup!F$1,A11,[1]Lookup!G$1,B11,[1]Lookup!H$1,H$1,[1]Lookup!I$1)),"no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'10012015-0413-6' and cb."name" = 'Drummond Group' and cp.product_version_id = pv.product_version_id and pv.product_id = p.product_id and p.vendor_id = vend.vendor_id;</v>
      </c>
      <c r="F11" s="15" t="str">
        <f>IF(AND(NOT(ISBLANK(Drummond!G11)),Drummond!G11&lt;&gt;"N/A"),IF(C11="All",CONCATENATE([1]Lookup!F$2,D11,[1]Lookup!G$2,B11,[1]Lookup!H$2,H$1,[1]Lookup!I$2),CONCATENATE([1]Lookup!F$3,D11,[1]Lookup!G$3,B11,[1]Lookup!H$3)),"--no url")</f>
        <v>update openchpl.certified_product as cp set transparency_attestation_url = 'http://www.cal-med.com/onc.html' from (select certified_product_id from (select vend.vendor_code from openchpl.certified_product as cp, openchpl.product_version as pv, openchpl.product as p, openchpl.vendor as vend where cp.acb_certification_id = '10012015-0413-6'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2" spans="1:8" x14ac:dyDescent="0.25">
      <c r="A12" s="15" t="str">
        <f>IF(ISBLANK(Drummond!D12),FALSE,LOOKUP(Drummond!D12,[1]Lookup!$A$2:$B$4))</f>
        <v>Affirmative</v>
      </c>
      <c r="B12" s="15" t="str">
        <f>IF(ISBLANK(Drummond!E12),FALSE,TRIM(Drummond!E12))</f>
        <v>10032013-2065-9</v>
      </c>
      <c r="C12" s="15" t="str">
        <f>IF(ISBLANK(Drummond!F12),FALSE,LOOKUP(Drummond!F12,[1]Lookup!$A$6:$B$7))</f>
        <v>All</v>
      </c>
      <c r="D12" s="15" t="str">
        <f>IF(ISBLANK(Drummond!G12),FALSE,Drummond!G12)</f>
        <v>https://www.caradigm.com/en-us/solutions-for-population-health/intelligence-platform/</v>
      </c>
      <c r="E12" s="15" t="str">
        <f>IF(NOT(ISBLANK(Drummond!D12)),IF(OR(ISBLANK(Drummond!E12),Drummond!E12="N/A"),"no acb code",CONCATENATE([1]Lookup!F$1,A12,[1]Lookup!G$1,B12,[1]Lookup!H$1,H$1,[1]Lookup!I$1)),"no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'10032013-2065-9' and cb."name" = 'Drummond Group' and cp.product_version_id = pv.product_version_id and pv.product_id = p.product_id and p.vendor_id = vend.vendor_id;</v>
      </c>
      <c r="F12" s="15" t="str">
        <f>IF(AND(NOT(ISBLANK(Drummond!G12)),Drummond!G12&lt;&gt;"N/A"),IF(C12="All",CONCATENATE([1]Lookup!F$2,D12,[1]Lookup!G$2,B12,[1]Lookup!H$2,H$1,[1]Lookup!I$2),CONCATENATE([1]Lookup!F$3,D12,[1]Lookup!G$3,B12,[1]Lookup!H$3)),"--no url")</f>
        <v>update openchpl.certified_product as cp set transparency_attestation_url = 'https://www.caradigm.com/en-us/solutions-for-population-health/intelligence-platform/' from (select certified_product_id from (select vend.vendor_code from openchpl.certified_product as cp, openchpl.product_version as pv, openchpl.product as p, openchpl.vendor as vend where cp.acb_certification_id = '10032013-2065-9'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3" spans="1:8" x14ac:dyDescent="0.25">
      <c r="A13" s="15" t="str">
        <f>IF(ISBLANK(Drummond!D13),FALSE,LOOKUP(Drummond!D13,[1]Lookup!$A$2:$B$4))</f>
        <v>Affirmative</v>
      </c>
      <c r="B13" s="15" t="str">
        <f>IF(ISBLANK(Drummond!E13),FALSE,TRIM(Drummond!E13))</f>
        <v>08142014-2113-1</v>
      </c>
      <c r="C13" s="15" t="str">
        <f>IF(ISBLANK(Drummond!F13),FALSE,LOOKUP(Drummond!F13,[1]Lookup!$A$6:$B$7))</f>
        <v>All</v>
      </c>
      <c r="D13" s="15" t="str">
        <f>IF(ISBLANK(Drummond!G13),FALSE,Drummond!G13)</f>
        <v>http://www.cloud-mds.com/tour/</v>
      </c>
      <c r="E13" s="15" t="str">
        <f>IF(NOT(ISBLANK(Drummond!D13)),IF(OR(ISBLANK(Drummond!E13),Drummond!E13="N/A"),"no acb code",CONCATENATE([1]Lookup!F$1,A13,[1]Lookup!G$1,B13,[1]Lookup!H$1,H$1,[1]Lookup!I$1)),"no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'08142014-2113-1' and cb."name" = 'Drummond Group' and cp.product_version_id = pv.product_version_id and pv.product_id = p.product_id and p.vendor_id = vend.vendor_id;</v>
      </c>
      <c r="F13" s="15" t="str">
        <f>IF(AND(NOT(ISBLANK(Drummond!G13)),Drummond!G13&lt;&gt;"N/A"),IF(C13="All",CONCATENATE([1]Lookup!F$2,D13,[1]Lookup!G$2,B13,[1]Lookup!H$2,H$1,[1]Lookup!I$2),CONCATENATE([1]Lookup!F$3,D13,[1]Lookup!G$3,B13,[1]Lookup!H$3)),"--no url")</f>
        <v>update openchpl.certified_product as cp set transparency_attestation_url = 'http://www.cloud-mds.com/tour/' from (select certified_product_id from (select vend.vendor_code from openchpl.certified_product as cp, openchpl.product_version as pv, openchpl.product as p, openchpl.vendor as vend where cp.acb_certification_id = '08142014-2113-1'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4" spans="1:8" x14ac:dyDescent="0.25">
      <c r="A14" s="15" t="str">
        <f>IF(ISBLANK(Drummond!D14),FALSE,LOOKUP(Drummond!D14,[1]Lookup!$A$2:$B$4))</f>
        <v>Affirmative</v>
      </c>
      <c r="B14" s="15" t="str">
        <f>IF(ISBLANK(Drummond!E14),FALSE,TRIM(Drummond!E14))</f>
        <v>02162015-2981-6</v>
      </c>
      <c r="C14" s="15" t="str">
        <f>IF(ISBLANK(Drummond!F14),FALSE,LOOKUP(Drummond!F14,[1]Lookup!$A$6:$B$7))</f>
        <v>All</v>
      </c>
      <c r="D14" s="15" t="str">
        <f>IF(ISBLANK(Drummond!G14),FALSE,Drummond!G14)</f>
        <v>http://www.comparionanalytics.com/assets/Uploads/2015-CareLink-Transparency-Summary.pdf</v>
      </c>
      <c r="E14" s="15" t="str">
        <f>IF(NOT(ISBLANK(Drummond!D14)),IF(OR(ISBLANK(Drummond!E14),Drummond!E14="N/A"),"no acb code",CONCATENATE([1]Lookup!F$1,A14,[1]Lookup!G$1,B14,[1]Lookup!H$1,H$1,[1]Lookup!I$1)),"no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'02162015-2981-6' and cb."name" = 'Drummond Group' and cp.product_version_id = pv.product_version_id and pv.product_id = p.product_id and p.vendor_id = vend.vendor_id;</v>
      </c>
      <c r="F14" s="15" t="str">
        <f>IF(AND(NOT(ISBLANK(Drummond!G14)),Drummond!G14&lt;&gt;"N/A"),IF(C14="All",CONCATENATE([1]Lookup!F$2,D14,[1]Lookup!G$2,B14,[1]Lookup!H$2,H$1,[1]Lookup!I$2),CONCATENATE([1]Lookup!F$3,D14,[1]Lookup!G$3,B14,[1]Lookup!H$3)),"--no url")</f>
        <v>update openchpl.certified_product as cp set transparency_attestation_url = 'http://www.comparionanalytics.com/assets/Uploads/2015-CareLink-Transparency-Summary.pdf' from (select certified_product_id from (select vend.vendor_code from openchpl.certified_product as cp, openchpl.product_version as pv, openchpl.product as p, openchpl.vendor as vend where cp.acb_certification_id = '02162015-2981-6'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5" spans="1:8" x14ac:dyDescent="0.25">
      <c r="A15" s="15" t="str">
        <f>IF(ISBLANK(Drummond!D15),FALSE,LOOKUP(Drummond!D15,[1]Lookup!$A$2:$B$4))</f>
        <v>Affirmative</v>
      </c>
      <c r="B15" s="15" t="str">
        <f>IF(ISBLANK(Drummond!E15),FALSE,TRIM(Drummond!E15))</f>
        <v>14.04.04.2648.Unif.12.0.1.160428</v>
      </c>
      <c r="C15" s="15" t="str">
        <f>IF(ISBLANK(Drummond!F15),FALSE,LOOKUP(Drummond!F15,[1]Lookup!$A$6:$B$7))</f>
        <v>All</v>
      </c>
      <c r="D15" s="15" t="str">
        <f>IF(ISBLANK(Drummond!G15),FALSE,Drummond!G15)</f>
        <v>https://www.chsalerts.com/unifimd.html</v>
      </c>
      <c r="E15" s="15" t="str">
        <f>IF(NOT(ISBLANK(Drummond!D15)),IF(OR(ISBLANK(Drummond!E15),Drummond!E15="N/A"),"no acb code",CONCATENATE([1]Lookup!F$1,A15,[1]Lookup!G$1,B15,[1]Lookup!H$1,H$1,[1]Lookup!I$1)),"no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'14.04.04.2648.Unif.12.0.1.160428' and cb."name" = 'Drummond Group' and cp.product_version_id = pv.product_version_id and pv.product_id = p.product_id and p.vendor_id = vend.vendor_id;</v>
      </c>
      <c r="F15" s="15" t="str">
        <f>IF(AND(NOT(ISBLANK(Drummond!G15)),Drummond!G15&lt;&gt;"N/A"),IF(C15="All",CONCATENATE([1]Lookup!F$2,D15,[1]Lookup!G$2,B15,[1]Lookup!H$2,H$1,[1]Lookup!I$2),CONCATENATE([1]Lookup!F$3,D15,[1]Lookup!G$3,B15,[1]Lookup!H$3)),"--no url")</f>
        <v>update openchpl.certified_product as cp set transparency_attestation_url = 'https://www.chsalerts.com/unifimd.html' from (select certified_product_id from (select vend.vendor_code from openchpl.certified_product as cp, openchpl.product_version as pv, openchpl.product as p, openchpl.vendor as vend where cp.acb_certification_id = '14.04.04.2648.Unif.12.0.1.160428'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6" spans="1:8" x14ac:dyDescent="0.25">
      <c r="A16" s="15" t="str">
        <f>IF(ISBLANK(Drummond!D16),FALSE,LOOKUP(Drummond!D16,[1]Lookup!$A$2:$B$4))</f>
        <v>Affirmative</v>
      </c>
      <c r="B16" s="15" t="str">
        <f>IF(ISBLANK(Drummond!E16),FALSE,TRIM(Drummond!E16))</f>
        <v>01302014-2437-8</v>
      </c>
      <c r="C16" s="15" t="str">
        <f>IF(ISBLANK(Drummond!F16),FALSE,LOOKUP(Drummond!F16,[1]Lookup!$A$6:$B$7))</f>
        <v>All</v>
      </c>
      <c r="D16" s="15" t="str">
        <f>IF(ISBLANK(Drummond!G16),FALSE,Drummond!G16)</f>
        <v>http://www.medgenehr.com/index.php/company/onc-certification/</v>
      </c>
      <c r="E16" s="15" t="str">
        <f>IF(NOT(ISBLANK(Drummond!D16)),IF(OR(ISBLANK(Drummond!E16),Drummond!E16="N/A"),"no acb code",CONCATENATE([1]Lookup!F$1,A16,[1]Lookup!G$1,B16,[1]Lookup!H$1,H$1,[1]Lookup!I$1)),"no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'01302014-2437-8' and cb."name" = 'Drummond Group' and cp.product_version_id = pv.product_version_id and pv.product_id = p.product_id and p.vendor_id = vend.vendor_id;</v>
      </c>
      <c r="F16" s="15" t="str">
        <f>IF(AND(NOT(ISBLANK(Drummond!G16)),Drummond!G16&lt;&gt;"N/A"),IF(C16="All",CONCATENATE([1]Lookup!F$2,D16,[1]Lookup!G$2,B16,[1]Lookup!H$2,H$1,[1]Lookup!I$2),CONCATENATE([1]Lookup!F$3,D16,[1]Lookup!G$3,B16,[1]Lookup!H$3)),"--no url")</f>
        <v>update openchpl.certified_product as cp set transparency_attestation_url = 'http://www.medgenehr.com/index.php/company/onc-certification/' from (select certified_product_id from (select vend.vendor_code from openchpl.certified_product as cp, openchpl.product_version as pv, openchpl.product as p, openchpl.vendor as vend where cp.acb_certification_id = '01302014-2437-8'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7" spans="1:6" x14ac:dyDescent="0.25">
      <c r="A17" s="15" t="str">
        <f>IF(ISBLANK(Drummond!D17),FALSE,LOOKUP(Drummond!D17,[1]Lookup!$A$2:$B$4))</f>
        <v>Affirmative</v>
      </c>
      <c r="B17" s="15" t="str">
        <f>IF(ISBLANK(Drummond!E17),FALSE,TRIM(Drummond!E17))</f>
        <v>06062014-2343-8</v>
      </c>
      <c r="C17" s="15" t="str">
        <f>IF(ISBLANK(Drummond!F17),FALSE,LOOKUP(Drummond!F17,[1]Lookup!$A$6:$B$7))</f>
        <v>All</v>
      </c>
      <c r="D17" s="15" t="str">
        <f>IF(ISBLANK(Drummond!G17),FALSE,Drummond!G17)</f>
        <v>http://cyclopsemr.com/pricing/</v>
      </c>
      <c r="E17" s="15" t="str">
        <f>IF(NOT(ISBLANK(Drummond!D17)),IF(OR(ISBLANK(Drummond!E17),Drummond!E17="N/A"),"no acb code",CONCATENATE([1]Lookup!F$1,A17,[1]Lookup!G$1,B17,[1]Lookup!H$1,H$1,[1]Lookup!I$1)),"no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'06062014-2343-8' and cb."name" = 'Drummond Group' and cp.product_version_id = pv.product_version_id and pv.product_id = p.product_id and p.vendor_id = vend.vendor_id;</v>
      </c>
      <c r="F17" s="15" t="str">
        <f>IF(AND(NOT(ISBLANK(Drummond!G17)),Drummond!G17&lt;&gt;"N/A"),IF(C17="All",CONCATENATE([1]Lookup!F$2,D17,[1]Lookup!G$2,B17,[1]Lookup!H$2,H$1,[1]Lookup!I$2),CONCATENATE([1]Lookup!F$3,D17,[1]Lookup!G$3,B17,[1]Lookup!H$3)),"--no url")</f>
        <v>update openchpl.certified_product as cp set transparency_attestation_url = 'http://cyclopsemr.com/pricing/' from (select certified_product_id from (select vend.vendor_code from openchpl.certified_product as cp, openchpl.product_version as pv, openchpl.product as p, openchpl.vendor as vend where cp.acb_certification_id = '06062014-2343-8'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8" spans="1:6" x14ac:dyDescent="0.25">
      <c r="A18" s="15" t="str">
        <f>IF(ISBLANK(Drummond!D18),FALSE,LOOKUP(Drummond!D18,[1]Lookup!$A$2:$B$4))</f>
        <v>Affirmative</v>
      </c>
      <c r="B18" s="15" t="str">
        <f>IF(ISBLANK(Drummond!E18),FALSE,TRIM(Drummond!E18))</f>
        <v>12182014-2238-6</v>
      </c>
      <c r="C18" s="15" t="str">
        <f>IF(ISBLANK(Drummond!F18),FALSE,LOOKUP(Drummond!F18,[1]Lookup!$A$6:$B$7))</f>
        <v>All</v>
      </c>
      <c r="D18" s="15" t="str">
        <f>IF(ISBLANK(Drummond!G18),FALSE,Drummond!G18)</f>
        <v>http://www.dssinc.com/products/integrated-open-source-products/vxvista/</v>
      </c>
      <c r="E18" s="15" t="str">
        <f>IF(NOT(ISBLANK(Drummond!D18)),IF(OR(ISBLANK(Drummond!E18),Drummond!E18="N/A"),"no acb code",CONCATENATE([1]Lookup!F$1,A18,[1]Lookup!G$1,B18,[1]Lookup!H$1,H$1,[1]Lookup!I$1)),"no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'12182014-2238-6' and cb."name" = 'Drummond Group' and cp.product_version_id = pv.product_version_id and pv.product_id = p.product_id and p.vendor_id = vend.vendor_id;</v>
      </c>
      <c r="F18" s="15" t="str">
        <f>IF(AND(NOT(ISBLANK(Drummond!G18)),Drummond!G18&lt;&gt;"N/A"),IF(C18="All",CONCATENATE([1]Lookup!F$2,D18,[1]Lookup!G$2,B18,[1]Lookup!H$2,H$1,[1]Lookup!I$2),CONCATENATE([1]Lookup!F$3,D18,[1]Lookup!G$3,B18,[1]Lookup!H$3)),"--no url")</f>
        <v>update openchpl.certified_product as cp set transparency_attestation_url = 'http://www.dssinc.com/products/integrated-open-source-products/vxvista/' from (select certified_product_id from (select vend.vendor_code from openchpl.certified_product as cp, openchpl.product_version as pv, openchpl.product as p, openchpl.vendor as vend where cp.acb_certification_id = '12182014-2238-6'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19" spans="1:6" x14ac:dyDescent="0.25">
      <c r="A19" s="15" t="str">
        <f>IF(ISBLANK(Drummond!D19),FALSE,LOOKUP(Drummond!D19,[1]Lookup!$A$2:$B$4))</f>
        <v>Affirmative</v>
      </c>
      <c r="B19" s="15" t="str">
        <f>IF(ISBLANK(Drummond!E19),FALSE,TRIM(Drummond!E19))</f>
        <v>08202015-3290-6</v>
      </c>
      <c r="C19" s="15" t="str">
        <f>IF(ISBLANK(Drummond!F19),FALSE,LOOKUP(Drummond!F19,[1]Lookup!$A$6:$B$7))</f>
        <v>All</v>
      </c>
      <c r="D19" s="15" t="str">
        <f>IF(ISBLANK(Drummond!G19),FALSE,Drummond!G19)</f>
        <v>https://www.datamotionhealth.com/products/datamotion-direct/certifiedhit/</v>
      </c>
      <c r="E19" s="15" t="str">
        <f>IF(NOT(ISBLANK(Drummond!D19)),IF(OR(ISBLANK(Drummond!E19),Drummond!E19="N/A"),"no acb code",CONCATENATE([1]Lookup!F$1,A19,[1]Lookup!G$1,B19,[1]Lookup!H$1,H$1,[1]Lookup!I$1)),"no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'08202015-3290-6' and cb."name" = 'Drummond Group' and cp.product_version_id = pv.product_version_id and pv.product_id = p.product_id and p.vendor_id = vend.vendor_id;</v>
      </c>
      <c r="F19" s="15" t="str">
        <f>IF(AND(NOT(ISBLANK(Drummond!G19)),Drummond!G19&lt;&gt;"N/A"),IF(C19="All",CONCATENATE([1]Lookup!F$2,D19,[1]Lookup!G$2,B19,[1]Lookup!H$2,H$1,[1]Lookup!I$2),CONCATENATE([1]Lookup!F$3,D19,[1]Lookup!G$3,B19,[1]Lookup!H$3)),"--no url")</f>
        <v>update openchpl.certified_product as cp set transparency_attestation_url = 'https://www.datamotionhealth.com/products/datamotion-direct/certifiedhit/' from (select certified_product_id from (select vend.vendor_code from openchpl.certified_product as cp, openchpl.product_version as pv, openchpl.product as p, openchpl.vendor as vend where cp.acb_certification_id = '08202015-3290-6'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0" spans="1:6" x14ac:dyDescent="0.25">
      <c r="A20" s="15" t="str">
        <f>IF(ISBLANK(Drummond!D20),FALSE,LOOKUP(Drummond!D20,[1]Lookup!$A$2:$B$4))</f>
        <v>Affirmative</v>
      </c>
      <c r="B20" s="15" t="str">
        <f>IF(ISBLANK(Drummond!E20),FALSE,TRIM(Drummond!E20))</f>
        <v>02112016-4660-3</v>
      </c>
      <c r="C20" s="15" t="str">
        <f>IF(ISBLANK(Drummond!F20),FALSE,LOOKUP(Drummond!F20,[1]Lookup!$A$6:$B$7))</f>
        <v>All</v>
      </c>
      <c r="D20" s="15" t="str">
        <f>IF(ISBLANK(Drummond!G20),FALSE,Drummond!G20)</f>
        <v>https://www.dentaweb.com/ehrlicense.html</v>
      </c>
      <c r="E20" s="15" t="str">
        <f>IF(NOT(ISBLANK(Drummond!D20)),IF(OR(ISBLANK(Drummond!E20),Drummond!E20="N/A"),"no acb code",CONCATENATE([1]Lookup!F$1,A20,[1]Lookup!G$1,B20,[1]Lookup!H$1,H$1,[1]Lookup!I$1)),"no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'02112016-4660-3' and cb."name" = 'Drummond Group' and cp.product_version_id = pv.product_version_id and pv.product_id = p.product_id and p.vendor_id = vend.vendor_id;</v>
      </c>
      <c r="F20" s="15" t="str">
        <f>IF(AND(NOT(ISBLANK(Drummond!G20)),Drummond!G20&lt;&gt;"N/A"),IF(C20="All",CONCATENATE([1]Lookup!F$2,D20,[1]Lookup!G$2,B20,[1]Lookup!H$2,H$1,[1]Lookup!I$2),CONCATENATE([1]Lookup!F$3,D20,[1]Lookup!G$3,B20,[1]Lookup!H$3)),"--no url")</f>
        <v>update openchpl.certified_product as cp set transparency_attestation_url = 'https://www.dentaweb.com/ehrlicense.html' from (select certified_product_id from (select vend.vendor_code from openchpl.certified_product as cp, openchpl.product_version as pv, openchpl.product as p, openchpl.vendor as vend where cp.acb_certification_id = '02112016-4660-3'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1" spans="1:6" x14ac:dyDescent="0.25">
      <c r="A21" s="15" t="str">
        <f>IF(ISBLANK(Drummond!D21),FALSE,LOOKUP(Drummond!D21,[1]Lookup!$A$2:$B$4))</f>
        <v>Negative</v>
      </c>
      <c r="B21" s="15" t="str">
        <f>IF(ISBLANK(Drummond!E21),FALSE,TRIM(Drummond!E21))</f>
        <v>12112014-2001-8</v>
      </c>
      <c r="C21" s="15" t="str">
        <f>IF(ISBLANK(Drummond!F21),FALSE,LOOKUP(Drummond!F21,[1]Lookup!$A$6:$B$7))</f>
        <v>All</v>
      </c>
      <c r="D21" s="15" t="str">
        <f>IF(ISBLANK(Drummond!G21),FALSE,Drummond!G21)</f>
        <v>http://www.softwarefordentists.com/index.php/Products-and-Services/certified-electronic-health-record.html</v>
      </c>
      <c r="E21" s="15" t="str">
        <f>IF(NOT(ISBLANK(Drummond!D21)),IF(OR(ISBLANK(Drummond!E21),Drummond!E21="N/A"),"no acb code",CONCATENATE([1]Lookup!F$1,A21,[1]Lookup!G$1,B21,[1]Lookup!H$1,H$1,[1]Lookup!I$1)),"no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'12112014-2001-8' and cb."name" = 'Drummond Group' and cp.product_version_id = pv.product_version_id and pv.product_id = p.product_id and p.vendor_id = vend.vendor_id;</v>
      </c>
      <c r="F21" s="15" t="str">
        <f>IF(AND(NOT(ISBLANK(Drummond!G21)),Drummond!G21&lt;&gt;"N/A"),IF(C21="All",CONCATENATE([1]Lookup!F$2,D21,[1]Lookup!G$2,B21,[1]Lookup!H$2,H$1,[1]Lookup!I$2),CONCATENATE([1]Lookup!F$3,D21,[1]Lookup!G$3,B21,[1]Lookup!H$3)),"--no url")</f>
        <v>update openchpl.certified_product as cp set transparency_attestation_url = 'http://www.softwarefordentists.com/index.php/Products-and-Services/certified-electronic-health-record.html' from (select certified_product_id from (select vend.vendor_code from openchpl.certified_product as cp, openchpl.product_version as pv, openchpl.product as p, openchpl.vendor as vend where cp.acb_certification_id = '12112014-2001-8'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2" spans="1:6" x14ac:dyDescent="0.25">
      <c r="A22" s="15" t="str">
        <f>IF(ISBLANK(Drummond!D22),FALSE,LOOKUP(Drummond!D22,[1]Lookup!$A$2:$B$4))</f>
        <v>Affirmative</v>
      </c>
      <c r="B22" s="15" t="str">
        <f>IF(ISBLANK(Drummond!E22),FALSE,TRIM(Drummond!E22))</f>
        <v>07312014-1990-8</v>
      </c>
      <c r="C22" s="15" t="str">
        <f>IF(ISBLANK(Drummond!F22),FALSE,LOOKUP(Drummond!F22,[1]Lookup!$A$6:$B$7))</f>
        <v>All</v>
      </c>
      <c r="D22" s="15" t="str">
        <f>IF(ISBLANK(Drummond!G22),FALSE,Drummond!G22)</f>
        <v>http://denttio.com/practice_management_software/ehr_module/</v>
      </c>
      <c r="E22" s="15" t="str">
        <f>IF(NOT(ISBLANK(Drummond!D22)),IF(OR(ISBLANK(Drummond!E22),Drummond!E22="N/A"),"no acb code",CONCATENATE([1]Lookup!F$1,A22,[1]Lookup!G$1,B22,[1]Lookup!H$1,H$1,[1]Lookup!I$1)),"no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'07312014-1990-8' and cb."name" = 'Drummond Group' and cp.product_version_id = pv.product_version_id and pv.product_id = p.product_id and p.vendor_id = vend.vendor_id;</v>
      </c>
      <c r="F22" s="15" t="str">
        <f>IF(AND(NOT(ISBLANK(Drummond!G22)),Drummond!G22&lt;&gt;"N/A"),IF(C22="All",CONCATENATE([1]Lookup!F$2,D22,[1]Lookup!G$2,B22,[1]Lookup!H$2,H$1,[1]Lookup!I$2),CONCATENATE([1]Lookup!F$3,D22,[1]Lookup!G$3,B22,[1]Lookup!H$3)),"--no url")</f>
        <v>update openchpl.certified_product as cp set transparency_attestation_url = 'http://denttio.com/practice_management_software/ehr_module/' from (select certified_product_id from (select vend.vendor_code from openchpl.certified_product as cp, openchpl.product_version as pv, openchpl.product as p, openchpl.vendor as vend where cp.acb_certification_id = '07312014-1990-8'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3" spans="1:6" x14ac:dyDescent="0.25">
      <c r="A23" s="15" t="str">
        <f>IF(ISBLANK(Drummond!D23),FALSE,LOOKUP(Drummond!D23,[1]Lookup!$A$2:$B$4))</f>
        <v>Affirmative</v>
      </c>
      <c r="B23" s="15" t="str">
        <f>IF(ISBLANK(Drummond!E23),FALSE,TRIM(Drummond!E23))</f>
        <v>09242015-1800-8</v>
      </c>
      <c r="C23" s="15" t="str">
        <f>IF(ISBLANK(Drummond!F23),FALSE,LOOKUP(Drummond!F23,[1]Lookup!$A$6:$B$7))</f>
        <v>All</v>
      </c>
      <c r="D23" s="15" t="str">
        <f>IF(ISBLANK(Drummond!G23),FALSE,Drummond!G23)</f>
        <v>http://www.dentellect.com/index.php?option=com_content&amp;view=article&amp;id=39&amp;Itemid=33</v>
      </c>
      <c r="E23" s="15" t="str">
        <f>IF(NOT(ISBLANK(Drummond!D23)),IF(OR(ISBLANK(Drummond!E23),Drummond!E23="N/A"),"no acb code",CONCATENATE([1]Lookup!F$1,A23,[1]Lookup!G$1,B23,[1]Lookup!H$1,H$1,[1]Lookup!I$1)),"no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'09242015-1800-8' and cb."name" = 'Drummond Group' and cp.product_version_id = pv.product_version_id and pv.product_id = p.product_id and p.vendor_id = vend.vendor_id;</v>
      </c>
      <c r="F23" s="15" t="str">
        <f>IF(AND(NOT(ISBLANK(Drummond!G23)),Drummond!G23&lt;&gt;"N/A"),IF(C23="All",CONCATENATE([1]Lookup!F$2,D23,[1]Lookup!G$2,B23,[1]Lookup!H$2,H$1,[1]Lookup!I$2),CONCATENATE([1]Lookup!F$3,D23,[1]Lookup!G$3,B23,[1]Lookup!H$3)),"--no url")</f>
        <v>update openchpl.certified_product as cp set transparency_attestation_url = 'http://www.dentellect.com/index.php?option=com_content&amp;view=article&amp;id=39&amp;Itemid=33' from (select certified_product_id from (select vend.vendor_code from openchpl.certified_product as cp, openchpl.product_version as pv, openchpl.product as p, openchpl.vendor as vend where cp.acb_certification_id = '09242015-1800-8'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4" spans="1:6" x14ac:dyDescent="0.25">
      <c r="A24" s="15" t="str">
        <f>IF(ISBLANK(Drummond!D24),FALSE,LOOKUP(Drummond!D24,[1]Lookup!$A$2:$B$4))</f>
        <v>Affirmative</v>
      </c>
      <c r="B24" s="15" t="str">
        <f>IF(ISBLANK(Drummond!E24),FALSE,TRIM(Drummond!E24))</f>
        <v>04142014-2395-9</v>
      </c>
      <c r="C24" s="15" t="str">
        <f>IF(ISBLANK(Drummond!F24),FALSE,LOOKUP(Drummond!F24,[1]Lookup!$A$6:$B$7))</f>
        <v>All</v>
      </c>
      <c r="D24" s="15" t="str">
        <f>IF(ISBLANK(Drummond!G24),FALSE,Drummond!G24)</f>
        <v>http://doc-tor.com/products/electronic-medical-records-ehr/</v>
      </c>
      <c r="E24" s="15" t="str">
        <f>IF(NOT(ISBLANK(Drummond!D24)),IF(OR(ISBLANK(Drummond!E24),Drummond!E24="N/A"),"no acb code",CONCATENATE([1]Lookup!F$1,A24,[1]Lookup!G$1,B24,[1]Lookup!H$1,H$1,[1]Lookup!I$1)),"no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'04142014-2395-9' and cb."name" = 'Drummond Group' and cp.product_version_id = pv.product_version_id and pv.product_id = p.product_id and p.vendor_id = vend.vendor_id;</v>
      </c>
      <c r="F24" s="15" t="str">
        <f>IF(AND(NOT(ISBLANK(Drummond!G24)),Drummond!G24&lt;&gt;"N/A"),IF(C24="All",CONCATENATE([1]Lookup!F$2,D24,[1]Lookup!G$2,B24,[1]Lookup!H$2,H$1,[1]Lookup!I$2),CONCATENATE([1]Lookup!F$3,D24,[1]Lookup!G$3,B24,[1]Lookup!H$3)),"--no url")</f>
        <v>update openchpl.certified_product as cp set transparency_attestation_url = 'http://doc-tor.com/products/electronic-medical-records-ehr/' from (select certified_product_id from (select vend.vendor_code from openchpl.certified_product as cp, openchpl.product_version as pv, openchpl.product as p, openchpl.vendor as vend where cp.acb_certification_id = '04142014-2395-9'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5" spans="1:6" x14ac:dyDescent="0.25">
      <c r="A25" s="15" t="str">
        <f>IF(ISBLANK(Drummond!D25),FALSE,LOOKUP(Drummond!D25,[1]Lookup!$A$2:$B$4))</f>
        <v>N/A</v>
      </c>
      <c r="B25" s="15" t="str">
        <f>IF(ISBLANK(Drummond!E25),FALSE,TRIM(Drummond!E25))</f>
        <v>03142014-2575-1</v>
      </c>
      <c r="C25" s="15" t="str">
        <f>IF(ISBLANK(Drummond!F25),FALSE,LOOKUP(Drummond!F25,[1]Lookup!$A$6:$B$7))</f>
        <v>All</v>
      </c>
      <c r="D25" s="15" t="b">
        <f>IF(ISBLANK(Drummond!G25),FALSE,Drummond!G25)</f>
        <v>0</v>
      </c>
      <c r="E25" s="15" t="str">
        <f>IF(NOT(ISBLANK(Drummond!D25)),IF(OR(ISBLANK(Drummond!E25),Drummond!E25="N/A"),"no acb code",CONCATENATE([1]Lookup!F$1,A25,[1]Lookup!G$1,B25,[1]Lookup!H$1,H$1,[1]Lookup!I$1)),"no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'03142014-2575-1' and cb."name" = 'Drummond Group' and cp.product_version_id = pv.product_version_id and pv.product_id = p.product_id and p.vendor_id = vend.vendor_id;</v>
      </c>
      <c r="F25" s="15" t="str">
        <f>IF(AND(NOT(ISBLANK(Drummond!G25)),Drummond!G25&lt;&gt;"N/A"),IF(C25="All",CONCATENATE([1]Lookup!F$2,D25,[1]Lookup!G$2,B25,[1]Lookup!H$2,H$1,[1]Lookup!I$2),CONCATENATE([1]Lookup!F$3,D25,[1]Lookup!G$3,B25,[1]Lookup!H$3)),"--no url")</f>
        <v>--no url</v>
      </c>
    </row>
    <row r="26" spans="1:6" x14ac:dyDescent="0.25">
      <c r="A26" s="15" t="str">
        <f>IF(ISBLANK(Drummond!D26),FALSE,LOOKUP(Drummond!D26,[1]Lookup!$A$2:$B$4))</f>
        <v>Affirmative</v>
      </c>
      <c r="B26" s="15" t="str">
        <f>IF(ISBLANK(Drummond!E26),FALSE,TRIM(Drummond!E26))</f>
        <v>06042015-0298-3</v>
      </c>
      <c r="C26" s="15" t="str">
        <f>IF(ISBLANK(Drummond!F26),FALSE,LOOKUP(Drummond!F26,[1]Lookup!$A$6:$B$7))</f>
        <v>All</v>
      </c>
      <c r="D26" s="15" t="str">
        <f>IF(ISBLANK(Drummond!G26),FALSE,Drummond!G26)</f>
        <v>http://www.emrdirect.com/onc-hit-mu2-hisp-h1-certification.html</v>
      </c>
      <c r="E26" s="15" t="str">
        <f>IF(NOT(ISBLANK(Drummond!D26)),IF(OR(ISBLANK(Drummond!E26),Drummond!E26="N/A"),"no acb code",CONCATENATE([1]Lookup!F$1,A26,[1]Lookup!G$1,B26,[1]Lookup!H$1,H$1,[1]Lookup!I$1)),"no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'06042015-0298-3' and cb."name" = 'Drummond Group' and cp.product_version_id = pv.product_version_id and pv.product_id = p.product_id and p.vendor_id = vend.vendor_id;</v>
      </c>
      <c r="F26" s="15" t="str">
        <f>IF(AND(NOT(ISBLANK(Drummond!G26)),Drummond!G26&lt;&gt;"N/A"),IF(C26="All",CONCATENATE([1]Lookup!F$2,D26,[1]Lookup!G$2,B26,[1]Lookup!H$2,H$1,[1]Lookup!I$2),CONCATENATE([1]Lookup!F$3,D26,[1]Lookup!G$3,B26,[1]Lookup!H$3)),"--no url")</f>
        <v>update openchpl.certified_product as cp set transparency_attestation_url = 'http://www.emrdirect.com/onc-hit-mu2-hisp-h1-certification.html' from (select certified_product_id from (select vend.vendor_code from openchpl.certified_product as cp, openchpl.product_version as pv, openchpl.product as p, openchpl.vendor as vend where cp.acb_certification_id = '06042015-0298-3'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7" spans="1:6" x14ac:dyDescent="0.25">
      <c r="A27" s="15" t="str">
        <f>IF(ISBLANK(Drummond!D27),FALSE,LOOKUP(Drummond!D27,[1]Lookup!$A$2:$B$4))</f>
        <v>Affirmative</v>
      </c>
      <c r="B27" s="15" t="str">
        <f>IF(ISBLANK(Drummond!E27),FALSE,TRIM(Drummond!E27))</f>
        <v>12302015-5400-5</v>
      </c>
      <c r="C27" s="15" t="str">
        <f>IF(ISBLANK(Drummond!F27),FALSE,LOOKUP(Drummond!F27,[1]Lookup!$A$6:$B$7))</f>
        <v>All</v>
      </c>
      <c r="D27" s="15" t="str">
        <f>IF(ISBLANK(Drummond!G27),FALSE,Drummond!G27)</f>
        <v>http://www.nomoredictation.com/sample-page/transparency/</v>
      </c>
      <c r="E27" s="15" t="str">
        <f>IF(NOT(ISBLANK(Drummond!D27)),IF(OR(ISBLANK(Drummond!E27),Drummond!E27="N/A"),"no acb code",CONCATENATE([1]Lookup!F$1,A27,[1]Lookup!G$1,B27,[1]Lookup!H$1,H$1,[1]Lookup!I$1)),"no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'12302015-5400-5' and cb."name" = 'Drummond Group' and cp.product_version_id = pv.product_version_id and pv.product_id = p.product_id and p.vendor_id = vend.vendor_id;</v>
      </c>
      <c r="F27" s="15" t="str">
        <f>IF(AND(NOT(ISBLANK(Drummond!G27)),Drummond!G27&lt;&gt;"N/A"),IF(C27="All",CONCATENATE([1]Lookup!F$2,D27,[1]Lookup!G$2,B27,[1]Lookup!H$2,H$1,[1]Lookup!I$2),CONCATENATE([1]Lookup!F$3,D27,[1]Lookup!G$3,B27,[1]Lookup!H$3)),"--no url")</f>
        <v>update openchpl.certified_product as cp set transparency_attestation_url = 'http://www.nomoredictation.com/sample-page/transparency/' from (select certified_product_id from (select vend.vendor_code from openchpl.certified_product as cp, openchpl.product_version as pv, openchpl.product as p, openchpl.vendor as vend where cp.acb_certification_id = '12302015-5400-5'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8" spans="1:6" x14ac:dyDescent="0.25">
      <c r="A28" s="15" t="str">
        <f>IF(ISBLANK(Drummond!D28),FALSE,LOOKUP(Drummond!D28,[1]Lookup!$A$2:$B$4))</f>
        <v>Affirmative</v>
      </c>
      <c r="B28" s="15" t="str">
        <f>IF(ISBLANK(Drummond!E28),FALSE,TRIM(Drummond!E28))</f>
        <v>03192015-2416-6</v>
      </c>
      <c r="C28" s="15" t="str">
        <f>IF(ISBLANK(Drummond!F28),FALSE,LOOKUP(Drummond!F28,[1]Lookup!$A$6:$B$7))</f>
        <v>All</v>
      </c>
      <c r="D28" s="15" t="str">
        <f>IF(ISBLANK(Drummond!G28),FALSE,Drummond!G28)</f>
        <v>http://www.ehiconnect.com/</v>
      </c>
      <c r="E28" s="15" t="str">
        <f>IF(NOT(ISBLANK(Drummond!D28)),IF(OR(ISBLANK(Drummond!E28),Drummond!E28="N/A"),"no acb code",CONCATENATE([1]Lookup!F$1,A28,[1]Lookup!G$1,B28,[1]Lookup!H$1,H$1,[1]Lookup!I$1)),"no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'03192015-2416-6' and cb."name" = 'Drummond Group' and cp.product_version_id = pv.product_version_id and pv.product_id = p.product_id and p.vendor_id = vend.vendor_id;</v>
      </c>
      <c r="F28" s="15" t="str">
        <f>IF(AND(NOT(ISBLANK(Drummond!G28)),Drummond!G28&lt;&gt;"N/A"),IF(C28="All",CONCATENATE([1]Lookup!F$2,D28,[1]Lookup!G$2,B28,[1]Lookup!H$2,H$1,[1]Lookup!I$2),CONCATENATE([1]Lookup!F$3,D28,[1]Lookup!G$3,B28,[1]Lookup!H$3)),"--no url")</f>
        <v>update openchpl.certified_product as cp set transparency_attestation_url = 'http://www.ehiconnect.com/' from (select certified_product_id from (select vend.vendor_code from openchpl.certified_product as cp, openchpl.product_version as pv, openchpl.product as p, openchpl.vendor as vend where cp.acb_certification_id = '03192015-2416-6'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29" spans="1:6" x14ac:dyDescent="0.25">
      <c r="A29" s="15" t="str">
        <f>IF(ISBLANK(Drummond!D29),FALSE,LOOKUP(Drummond!D29,[1]Lookup!$A$2:$B$4))</f>
        <v>Affirmative</v>
      </c>
      <c r="B29" s="15" t="str">
        <f>IF(ISBLANK(Drummond!E29),FALSE,TRIM(Drummond!E29))</f>
        <v>06052014-2415-1</v>
      </c>
      <c r="C29" s="15" t="str">
        <f>IF(ISBLANK(Drummond!F29),FALSE,LOOKUP(Drummond!F29,[1]Lookup!$A$6:$B$7))</f>
        <v>All</v>
      </c>
      <c r="D29" s="15" t="str">
        <f>IF(ISBLANK(Drummond!G29),FALSE,Drummond!G29)</f>
        <v>http://www.ehiconnect.com/</v>
      </c>
      <c r="E29" s="15" t="str">
        <f>IF(NOT(ISBLANK(Drummond!D29)),IF(OR(ISBLANK(Drummond!E29),Drummond!E29="N/A"),"no acb code",CONCATENATE([1]Lookup!F$1,A29,[1]Lookup!G$1,B29,[1]Lookup!H$1,H$1,[1]Lookup!I$1)),"no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'06052014-2415-1' and cb."name" = 'Drummond Group' and cp.product_version_id = pv.product_version_id and pv.product_id = p.product_id and p.vendor_id = vend.vendor_id;</v>
      </c>
      <c r="F29" s="15" t="str">
        <f>IF(AND(NOT(ISBLANK(Drummond!G29)),Drummond!G29&lt;&gt;"N/A"),IF(C29="All",CONCATENATE([1]Lookup!F$2,D29,[1]Lookup!G$2,B29,[1]Lookup!H$2,H$1,[1]Lookup!I$2),CONCATENATE([1]Lookup!F$3,D29,[1]Lookup!G$3,B29,[1]Lookup!H$3)),"--no url")</f>
        <v>update openchpl.certified_product as cp set transparency_attestation_url = 'http://www.ehiconnect.com/' from (select certified_product_id from (select vend.vendor_code from openchpl.certified_product as cp, openchpl.product_version as pv, openchpl.product as p, openchpl.vendor as vend where cp.acb_certification_id = '06052014-2415-1'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0" spans="1:6" x14ac:dyDescent="0.25">
      <c r="A30" s="15" t="str">
        <f>IF(ISBLANK(Drummond!D30),FALSE,LOOKUP(Drummond!D30,[1]Lookup!$A$2:$B$4))</f>
        <v>Affirmative</v>
      </c>
      <c r="B30" s="15" t="str">
        <f>IF(ISBLANK(Drummond!E30),FALSE,TRIM(Drummond!E30))</f>
        <v>02132014-2112-1</v>
      </c>
      <c r="C30" s="15" t="str">
        <f>IF(ISBLANK(Drummond!F30),FALSE,LOOKUP(Drummond!F30,[1]Lookup!$A$6:$B$7))</f>
        <v>All</v>
      </c>
      <c r="D30" s="15" t="str">
        <f>IF(ISBLANK(Drummond!G30),FALSE,Drummond!G30)</f>
        <v>http://www.evolvecloudexchange.com/white-label-emr/</v>
      </c>
      <c r="E30" s="15" t="str">
        <f>IF(NOT(ISBLANK(Drummond!D30)),IF(OR(ISBLANK(Drummond!E30),Drummond!E30="N/A"),"no acb code",CONCATENATE([1]Lookup!F$1,A30,[1]Lookup!G$1,B30,[1]Lookup!H$1,H$1,[1]Lookup!I$1)),"no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'02132014-2112-1' and cb."name" = 'Drummond Group' and cp.product_version_id = pv.product_version_id and pv.product_id = p.product_id and p.vendor_id = vend.vendor_id;</v>
      </c>
      <c r="F30" s="15" t="str">
        <f>IF(AND(NOT(ISBLANK(Drummond!G30)),Drummond!G30&lt;&gt;"N/A"),IF(C30="All",CONCATENATE([1]Lookup!F$2,D30,[1]Lookup!G$2,B30,[1]Lookup!H$2,H$1,[1]Lookup!I$2),CONCATENATE([1]Lookup!F$3,D30,[1]Lookup!G$3,B30,[1]Lookup!H$3)),"--no url")</f>
        <v>update openchpl.certified_product as cp set transparency_attestation_url = 'http://www.evolvecloudexchange.com/white-label-emr/' from (select certified_product_id from (select vend.vendor_code from openchpl.certified_product as cp, openchpl.product_version as pv, openchpl.product as p, openchpl.vendor as vend where cp.acb_certification_id = '02132014-2112-1'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1" spans="1:6" x14ac:dyDescent="0.25">
      <c r="A31" s="15" t="str">
        <f>IF(ISBLANK(Drummond!D31),FALSE,LOOKUP(Drummond!D31,[1]Lookup!$A$2:$B$4))</f>
        <v>Affirmative</v>
      </c>
      <c r="B31" s="15" t="str">
        <f>IF(ISBLANK(Drummond!E31),FALSE,TRIM(Drummond!E31))</f>
        <v>09092013-2104-9</v>
      </c>
      <c r="C31" s="15" t="str">
        <f>IF(ISBLANK(Drummond!F31),FALSE,LOOKUP(Drummond!F31,[1]Lookup!$A$6:$B$7))</f>
        <v>All</v>
      </c>
      <c r="D31" s="15" t="str">
        <f>IF(ISBLANK(Drummond!G31),FALSE,Drummond!G31)</f>
        <v>https://www.elsevier.com/clinical-solutions/patient-engagement/drummond-group-certification-information</v>
      </c>
      <c r="E31" s="15" t="str">
        <f>IF(NOT(ISBLANK(Drummond!D31)),IF(OR(ISBLANK(Drummond!E31),Drummond!E31="N/A"),"no acb code",CONCATENATE([1]Lookup!F$1,A31,[1]Lookup!G$1,B31,[1]Lookup!H$1,H$1,[1]Lookup!I$1)),"no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'09092013-2104-9' and cb."name" = 'Drummond Group' and cp.product_version_id = pv.product_version_id and pv.product_id = p.product_id and p.vendor_id = vend.vendor_id;</v>
      </c>
      <c r="F31" s="15" t="str">
        <f>IF(AND(NOT(ISBLANK(Drummond!G31)),Drummond!G31&lt;&gt;"N/A"),IF(C31="All",CONCATENATE([1]Lookup!F$2,D31,[1]Lookup!G$2,B31,[1]Lookup!H$2,H$1,[1]Lookup!I$2),CONCATENATE([1]Lookup!F$3,D31,[1]Lookup!G$3,B31,[1]Lookup!H$3)),"--no url")</f>
        <v>update openchpl.certified_product as cp set transparency_attestation_url = 'https://www.elsevier.com/clinical-solutions/patient-engagement/drummond-group-certification-information' from (select certified_product_id from (select vend.vendor_code from openchpl.certified_product as cp, openchpl.product_version as pv, openchpl.product as p, openchpl.vendor as vend where cp.acb_certification_id = '09092013-2104-9'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2" spans="1:6" x14ac:dyDescent="0.25">
      <c r="A32" s="15" t="str">
        <f>IF(ISBLANK(Drummond!D32),FALSE,LOOKUP(Drummond!D32,[1]Lookup!$A$2:$B$4))</f>
        <v>Affirmative</v>
      </c>
      <c r="B32" s="15" t="str">
        <f>IF(ISBLANK(Drummond!E32),FALSE,TRIM(Drummond!E32))</f>
        <v>12032015-0369-1</v>
      </c>
      <c r="C32" s="15" t="str">
        <f>IF(ISBLANK(Drummond!F32),FALSE,LOOKUP(Drummond!F32,[1]Lookup!$A$6:$B$7))</f>
        <v>All</v>
      </c>
      <c r="D32" s="15" t="str">
        <f>IF(ISBLANK(Drummond!G32),FALSE,Drummond!G32)</f>
        <v>https://www.elsevier.com/clinical-solutions/patient-engagement/drummond-group-certification-information</v>
      </c>
      <c r="E32" s="15" t="str">
        <f>IF(NOT(ISBLANK(Drummond!D32)),IF(OR(ISBLANK(Drummond!E32),Drummond!E32="N/A"),"no acb code",CONCATENATE([1]Lookup!F$1,A32,[1]Lookup!G$1,B32,[1]Lookup!H$1,H$1,[1]Lookup!I$1)),"no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'12032015-0369-1' and cb."name" = 'Drummond Group' and cp.product_version_id = pv.product_version_id and pv.product_id = p.product_id and p.vendor_id = vend.vendor_id;</v>
      </c>
      <c r="F32" s="15" t="str">
        <f>IF(AND(NOT(ISBLANK(Drummond!G32)),Drummond!G32&lt;&gt;"N/A"),IF(C32="All",CONCATENATE([1]Lookup!F$2,D32,[1]Lookup!G$2,B32,[1]Lookup!H$2,H$1,[1]Lookup!I$2),CONCATENATE([1]Lookup!F$3,D32,[1]Lookup!G$3,B32,[1]Lookup!H$3)),"--no url")</f>
        <v>update openchpl.certified_product as cp set transparency_attestation_url = 'https://www.elsevier.com/clinical-solutions/patient-engagement/drummond-group-certification-information' from (select certified_product_id from (select vend.vendor_code from openchpl.certified_product as cp, openchpl.product_version as pv, openchpl.product as p, openchpl.vendor as vend where cp.acb_certification_id = '12032015-0369-1'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3" spans="1:6" x14ac:dyDescent="0.25">
      <c r="A33" s="15" t="str">
        <f>IF(ISBLANK(Drummond!D33),FALSE,LOOKUP(Drummond!D33,[1]Lookup!$A$2:$B$4))</f>
        <v>Affirmative</v>
      </c>
      <c r="B33" s="15" t="str">
        <f>IF(ISBLANK(Drummond!E33),FALSE,TRIM(Drummond!E33))</f>
        <v>12032015-0370-1</v>
      </c>
      <c r="C33" s="15" t="str">
        <f>IF(ISBLANK(Drummond!F33),FALSE,LOOKUP(Drummond!F33,[1]Lookup!$A$6:$B$7))</f>
        <v>All</v>
      </c>
      <c r="D33" s="15" t="str">
        <f>IF(ISBLANK(Drummond!G33),FALSE,Drummond!G33)</f>
        <v>https://www.elsevier.com/clinical-solutions/patient-engagement/drummond-group-certification-information</v>
      </c>
      <c r="E33" s="15" t="str">
        <f>IF(NOT(ISBLANK(Drummond!D33)),IF(OR(ISBLANK(Drummond!E33),Drummond!E33="N/A"),"no acb code",CONCATENATE([1]Lookup!F$1,A33,[1]Lookup!G$1,B33,[1]Lookup!H$1,H$1,[1]Lookup!I$1)),"no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'12032015-0370-1' and cb."name" = 'Drummond Group' and cp.product_version_id = pv.product_version_id and pv.product_id = p.product_id and p.vendor_id = vend.vendor_id;</v>
      </c>
      <c r="F33" s="15" t="str">
        <f>IF(AND(NOT(ISBLANK(Drummond!G33)),Drummond!G33&lt;&gt;"N/A"),IF(C33="All",CONCATENATE([1]Lookup!F$2,D33,[1]Lookup!G$2,B33,[1]Lookup!H$2,H$1,[1]Lookup!I$2),CONCATENATE([1]Lookup!F$3,D33,[1]Lookup!G$3,B33,[1]Lookup!H$3)),"--no url")</f>
        <v>update openchpl.certified_product as cp set transparency_attestation_url = 'https://www.elsevier.com/clinical-solutions/patient-engagement/drummond-group-certification-information' from (select certified_product_id from (select vend.vendor_code from openchpl.certified_product as cp, openchpl.product_version as pv, openchpl.product as p, openchpl.vendor as vend where cp.acb_certification_id = '12032015-0370-1'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4" spans="1:6" x14ac:dyDescent="0.25">
      <c r="A34" s="15" t="str">
        <f>IF(ISBLANK(Drummond!D34),FALSE,LOOKUP(Drummond!D34,[1]Lookup!$A$2:$B$4))</f>
        <v>Affirmative</v>
      </c>
      <c r="B34" s="15" t="str">
        <f>IF(ISBLANK(Drummond!E34),FALSE,TRIM(Drummond!E34))</f>
        <v>10032013-2060-8</v>
      </c>
      <c r="C34" s="15" t="str">
        <f>IF(ISBLANK(Drummond!F34),FALSE,LOOKUP(Drummond!F34,[1]Lookup!$A$6:$B$7))</f>
        <v>All</v>
      </c>
      <c r="D34" s="15" t="str">
        <f>IF(ISBLANK(Drummond!G34),FALSE,Drummond!G34)</f>
        <v>http://firstcallkc.org/technology</v>
      </c>
      <c r="E34" s="15" t="str">
        <f>IF(NOT(ISBLANK(Drummond!D34)),IF(OR(ISBLANK(Drummond!E34),Drummond!E34="N/A"),"no acb code",CONCATENATE([1]Lookup!F$1,A34,[1]Lookup!G$1,B34,[1]Lookup!H$1,H$1,[1]Lookup!I$1)),"no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'10032013-2060-8' and cb."name" = 'Drummond Group' and cp.product_version_id = pv.product_version_id and pv.product_id = p.product_id and p.vendor_id = vend.vendor_id;</v>
      </c>
      <c r="F34" s="15" t="str">
        <f>IF(AND(NOT(ISBLANK(Drummond!G34)),Drummond!G34&lt;&gt;"N/A"),IF(C34="All",CONCATENATE([1]Lookup!F$2,D34,[1]Lookup!G$2,B34,[1]Lookup!H$2,H$1,[1]Lookup!I$2),CONCATENATE([1]Lookup!F$3,D34,[1]Lookup!G$3,B34,[1]Lookup!H$3)),"--no url")</f>
        <v>update openchpl.certified_product as cp set transparency_attestation_url = 'http://firstcallkc.org/technology' from (select certified_product_id from (select vend.vendor_code from openchpl.certified_product as cp, openchpl.product_version as pv, openchpl.product as p, openchpl.vendor as vend where cp.acb_certification_id = '10032013-2060-8'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5" spans="1:6" x14ac:dyDescent="0.25">
      <c r="A35" s="15" t="str">
        <f>IF(ISBLANK(Drummond!D35),FALSE,LOOKUP(Drummond!D35,[1]Lookup!$A$2:$B$4))</f>
        <v>Affirmative</v>
      </c>
      <c r="B35" s="15" t="str">
        <f>IF(ISBLANK(Drummond!E35),FALSE,TRIM(Drummond!E35))</f>
        <v>05222014-2433-5</v>
      </c>
      <c r="C35" s="15" t="str">
        <f>IF(ISBLANK(Drummond!F35),FALSE,LOOKUP(Drummond!F35,[1]Lookup!$A$6:$B$7))</f>
        <v>All</v>
      </c>
      <c r="D35" s="15" t="str">
        <f>IF(ISBLANK(Drummond!G35),FALSE,Drummond!G35)</f>
        <v>http://futurenet-tech.com/FNEHR.shtml</v>
      </c>
      <c r="E35" s="15" t="str">
        <f>IF(NOT(ISBLANK(Drummond!D35)),IF(OR(ISBLANK(Drummond!E35),Drummond!E35="N/A"),"no acb code",CONCATENATE([1]Lookup!F$1,A35,[1]Lookup!G$1,B35,[1]Lookup!H$1,H$1,[1]Lookup!I$1)),"no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'05222014-2433-5' and cb."name" = 'Drummond Group' and cp.product_version_id = pv.product_version_id and pv.product_id = p.product_id and p.vendor_id = vend.vendor_id;</v>
      </c>
      <c r="F35" s="15" t="str">
        <f>IF(AND(NOT(ISBLANK(Drummond!G35)),Drummond!G35&lt;&gt;"N/A"),IF(C35="All",CONCATENATE([1]Lookup!F$2,D35,[1]Lookup!G$2,B35,[1]Lookup!H$2,H$1,[1]Lookup!I$2),CONCATENATE([1]Lookup!F$3,D35,[1]Lookup!G$3,B35,[1]Lookup!H$3)),"--no url")</f>
        <v>update openchpl.certified_product as cp set transparency_attestation_url = 'http://futurenet-tech.com/FNEHR.shtml' from (select certified_product_id from (select vend.vendor_code from openchpl.certified_product as cp, openchpl.product_version as pv, openchpl.product as p, openchpl.vendor as vend where cp.acb_certification_id = '05222014-2433-5'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6" spans="1:6" x14ac:dyDescent="0.25">
      <c r="A36" s="15" t="str">
        <f>IF(ISBLANK(Drummond!D36),FALSE,LOOKUP(Drummond!D36,[1]Lookup!$A$2:$B$4))</f>
        <v>Affirmative</v>
      </c>
      <c r="B36" s="15" t="str">
        <f>IF(ISBLANK(Drummond!E36),FALSE,TRIM(Drummond!E36))</f>
        <v>08142014-2085-6</v>
      </c>
      <c r="C36" s="15" t="str">
        <f>IF(ISBLANK(Drummond!F36),FALSE,LOOKUP(Drummond!F36,[1]Lookup!$A$6:$B$7))</f>
        <v>All</v>
      </c>
      <c r="D36" s="15" t="str">
        <f>IF(ISBLANK(Drummond!G36),FALSE,Drummond!G36)</f>
        <v>http://www.cribnotes.com/health-it-module-mandatory-disclosure-statement/</v>
      </c>
      <c r="E36" s="15" t="str">
        <f>IF(NOT(ISBLANK(Drummond!D36)),IF(OR(ISBLANK(Drummond!E36),Drummond!E36="N/A"),"no acb code",CONCATENATE([1]Lookup!F$1,A36,[1]Lookup!G$1,B36,[1]Lookup!H$1,H$1,[1]Lookup!I$1)),"no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'08142014-2085-6' and cb."name" = 'Drummond Group' and cp.product_version_id = pv.product_version_id and pv.product_id = p.product_id and p.vendor_id = vend.vendor_id;</v>
      </c>
      <c r="F36" s="15" t="str">
        <f>IF(AND(NOT(ISBLANK(Drummond!G36)),Drummond!G36&lt;&gt;"N/A"),IF(C36="All",CONCATENATE([1]Lookup!F$2,D36,[1]Lookup!G$2,B36,[1]Lookup!H$2,H$1,[1]Lookup!I$2),CONCATENATE([1]Lookup!F$3,D36,[1]Lookup!G$3,B36,[1]Lookup!H$3)),"--no url")</f>
        <v>update openchpl.certified_product as cp set transparency_attestation_url = 'http://www.cribnotes.com/health-it-module-mandatory-disclosure-statement/' from (select certified_product_id from (select vend.vendor_code from openchpl.certified_product as cp, openchpl.product_version as pv, openchpl.product as p, openchpl.vendor as vend where cp.acb_certification_id = '08142014-2085-6'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7" spans="1:6" x14ac:dyDescent="0.25">
      <c r="A37" s="15" t="str">
        <f>IF(ISBLANK(Drummond!D37),FALSE,LOOKUP(Drummond!D37,[1]Lookup!$A$2:$B$4))</f>
        <v>Affirmative</v>
      </c>
      <c r="B37" s="15" t="str">
        <f>IF(ISBLANK(Drummond!E37),FALSE,TRIM(Drummond!E37))</f>
        <v>09182014-2872-3</v>
      </c>
      <c r="C37" s="15" t="str">
        <f>IF(ISBLANK(Drummond!F37),FALSE,LOOKUP(Drummond!F37,[1]Lookup!$A$6:$B$7))</f>
        <v>All</v>
      </c>
      <c r="D37" s="15" t="str">
        <f>IF(ISBLANK(Drummond!G37),FALSE,Drummond!G37)</f>
        <v>http://www.cioxhealth.com/security-compliance/</v>
      </c>
      <c r="E37" s="15" t="str">
        <f>IF(NOT(ISBLANK(Drummond!D37)),IF(OR(ISBLANK(Drummond!E37),Drummond!E37="N/A"),"no acb code",CONCATENATE([1]Lookup!F$1,A37,[1]Lookup!G$1,B37,[1]Lookup!H$1,H$1,[1]Lookup!I$1)),"no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'09182014-2872-3' and cb."name" = 'Drummond Group' and cp.product_version_id = pv.product_version_id and pv.product_id = p.product_id and p.vendor_id = vend.vendor_id;</v>
      </c>
      <c r="F37" s="15" t="str">
        <f>IF(AND(NOT(ISBLANK(Drummond!G37)),Drummond!G37&lt;&gt;"N/A"),IF(C37="All",CONCATENATE([1]Lookup!F$2,D37,[1]Lookup!G$2,B37,[1]Lookup!H$2,H$1,[1]Lookup!I$2),CONCATENATE([1]Lookup!F$3,D37,[1]Lookup!G$3,B37,[1]Lookup!H$3)),"--no url")</f>
        <v>update openchpl.certified_product as cp set transparency_attestation_url = 'http://www.cioxhealth.com/security-compliance/' from (select certified_product_id from (select vend.vendor_code from openchpl.certified_product as cp, openchpl.product_version as pv, openchpl.product as p, openchpl.vendor as vend where cp.acb_certification_id = '09182014-2872-3'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8" spans="1:6" x14ac:dyDescent="0.25">
      <c r="A38" s="15" t="str">
        <f>IF(ISBLANK(Drummond!D38),FALSE,LOOKUP(Drummond!D38,[1]Lookup!$A$2:$B$4))</f>
        <v>Affirmative</v>
      </c>
      <c r="B38" s="15" t="str">
        <f>IF(ISBLANK(Drummond!E38),FALSE,TRIM(Drummond!E38))</f>
        <v>06182015-2542-8</v>
      </c>
      <c r="C38" s="15" t="str">
        <f>IF(ISBLANK(Drummond!F38),FALSE,LOOKUP(Drummond!F38,[1]Lookup!$A$6:$B$7))</f>
        <v>All</v>
      </c>
      <c r="D38" s="15" t="str">
        <f>IF(ISBLANK(Drummond!G38),FALSE,Drummond!G38)</f>
        <v>http://www.iss-providers.com/ClinicalAidCertification.aspx</v>
      </c>
      <c r="E38" s="15" t="str">
        <f>IF(NOT(ISBLANK(Drummond!D38)),IF(OR(ISBLANK(Drummond!E38),Drummond!E38="N/A"),"no acb code",CONCATENATE([1]Lookup!F$1,A38,[1]Lookup!G$1,B38,[1]Lookup!H$1,H$1,[1]Lookup!I$1)),"no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'06182015-2542-8' and cb."name" = 'Drummond Group' and cp.product_version_id = pv.product_version_id and pv.product_id = p.product_id and p.vendor_id = vend.vendor_id;</v>
      </c>
      <c r="F38" s="15" t="str">
        <f>IF(AND(NOT(ISBLANK(Drummond!G38)),Drummond!G38&lt;&gt;"N/A"),IF(C38="All",CONCATENATE([1]Lookup!F$2,D38,[1]Lookup!G$2,B38,[1]Lookup!H$2,H$1,[1]Lookup!I$2),CONCATENATE([1]Lookup!F$3,D38,[1]Lookup!G$3,B38,[1]Lookup!H$3)),"--no url")</f>
        <v>update openchpl.certified_product as cp set transparency_attestation_url = 'http://www.iss-providers.com/ClinicalAidCertification.aspx' from (select certified_product_id from (select vend.vendor_code from openchpl.certified_product as cp, openchpl.product_version as pv, openchpl.product as p, openchpl.vendor as vend where cp.acb_certification_id = '06182015-2542-8'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39" spans="1:6" x14ac:dyDescent="0.25">
      <c r="A39" s="15" t="str">
        <f>IF(ISBLANK(Drummond!D39),FALSE,LOOKUP(Drummond!D39,[1]Lookup!$A$2:$B$4))</f>
        <v>Affirmative</v>
      </c>
      <c r="B39" s="15" t="str">
        <f>IF(ISBLANK(Drummond!E39),FALSE,TRIM(Drummond!E39))</f>
        <v>10092014-2858-5</v>
      </c>
      <c r="C39" s="15" t="str">
        <f>IF(ISBLANK(Drummond!F39),FALSE,LOOKUP(Drummond!F39,[1]Lookup!$A$6:$B$7))</f>
        <v>All</v>
      </c>
      <c r="D39" s="15" t="str">
        <f>IF(ISBLANK(Drummond!G39),FALSE,Drummond!G39)</f>
        <v>http://www.instant-healthcare.com/drummond-certified-ehr.aspx</v>
      </c>
      <c r="E39" s="15" t="str">
        <f>IF(NOT(ISBLANK(Drummond!D39)),IF(OR(ISBLANK(Drummond!E39),Drummond!E39="N/A"),"no acb code",CONCATENATE([1]Lookup!F$1,A39,[1]Lookup!G$1,B39,[1]Lookup!H$1,H$1,[1]Lookup!I$1)),"no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'10092014-2858-5' and cb."name" = 'Drummond Group' and cp.product_version_id = pv.product_version_id and pv.product_id = p.product_id and p.vendor_id = vend.vendor_id;</v>
      </c>
      <c r="F39" s="15" t="str">
        <f>IF(AND(NOT(ISBLANK(Drummond!G39)),Drummond!G39&lt;&gt;"N/A"),IF(C39="All",CONCATENATE([1]Lookup!F$2,D39,[1]Lookup!G$2,B39,[1]Lookup!H$2,H$1,[1]Lookup!I$2),CONCATENATE([1]Lookup!F$3,D39,[1]Lookup!G$3,B39,[1]Lookup!H$3)),"--no url")</f>
        <v>update openchpl.certified_product as cp set transparency_attestation_url = 'http://www.instant-healthcare.com/drummond-certified-ehr.aspx' from (select certified_product_id from (select vend.vendor_code from openchpl.certified_product as cp, openchpl.product_version as pv, openchpl.product as p, openchpl.vendor as vend where cp.acb_certification_id = '10092014-2858-5'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0" spans="1:6" x14ac:dyDescent="0.25">
      <c r="A40" s="15" t="str">
        <f>IF(ISBLANK(Drummond!D40),FALSE,LOOKUP(Drummond!D40,[1]Lookup!$A$2:$B$4))</f>
        <v>N/A</v>
      </c>
      <c r="B40" s="15" t="str">
        <f>IF(ISBLANK(Drummond!E40),FALSE,TRIM(Drummond!E40))</f>
        <v>06172014-1987-8</v>
      </c>
      <c r="C40" s="15" t="str">
        <f>IF(ISBLANK(Drummond!F40),FALSE,LOOKUP(Drummond!F40,[1]Lookup!$A$6:$B$7))</f>
        <v>All</v>
      </c>
      <c r="D40" s="15" t="b">
        <f>IF(ISBLANK(Drummond!G40),FALSE,Drummond!G40)</f>
        <v>0</v>
      </c>
      <c r="E40" s="15" t="str">
        <f>IF(NOT(ISBLANK(Drummond!D40)),IF(OR(ISBLANK(Drummond!E40),Drummond!E40="N/A"),"no acb code",CONCATENATE([1]Lookup!F$1,A40,[1]Lookup!G$1,B40,[1]Lookup!H$1,H$1,[1]Lookup!I$1)),"no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'06172014-1987-8' and cb."name" = 'Drummond Group' and cp.product_version_id = pv.product_version_id and pv.product_id = p.product_id and p.vendor_id = vend.vendor_id;</v>
      </c>
      <c r="F40" s="15" t="str">
        <f>IF(AND(NOT(ISBLANK(Drummond!G40)),Drummond!G40&lt;&gt;"N/A"),IF(C40="All",CONCATENATE([1]Lookup!F$2,D40,[1]Lookup!G$2,B40,[1]Lookup!H$2,H$1,[1]Lookup!I$2),CONCATENATE([1]Lookup!F$3,D40,[1]Lookup!G$3,B40,[1]Lookup!H$3)),"--no url")</f>
        <v>--no url</v>
      </c>
    </row>
    <row r="41" spans="1:6" x14ac:dyDescent="0.25">
      <c r="A41" s="15" t="str">
        <f>IF(ISBLANK(Drummond!D41),FALSE,LOOKUP(Drummond!D41,[1]Lookup!$A$2:$B$4))</f>
        <v>Affirmative</v>
      </c>
      <c r="B41" s="15" t="str">
        <f>IF(ISBLANK(Drummond!E41),FALSE,TRIM(Drummond!E41))</f>
        <v>03132013-1865-6</v>
      </c>
      <c r="C41" s="15" t="str">
        <f>IF(ISBLANK(Drummond!F41),FALSE,LOOKUP(Drummond!F41,[1]Lookup!$A$6:$B$7))</f>
        <v>All</v>
      </c>
      <c r="D41" s="15" t="str">
        <f>IF(ISBLANK(Drummond!G41),FALSE,Drummond!G41)</f>
        <v>http://www.thewellnessnetwork.net/logicarepatientinstructions/onc-certification/</v>
      </c>
      <c r="E41" s="15" t="str">
        <f>IF(NOT(ISBLANK(Drummond!D41)),IF(OR(ISBLANK(Drummond!E41),Drummond!E41="N/A"),"no acb code",CONCATENATE([1]Lookup!F$1,A41,[1]Lookup!G$1,B41,[1]Lookup!H$1,H$1,[1]Lookup!I$1)),"no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'03132013-1865-6' and cb."name" = 'Drummond Group' and cp.product_version_id = pv.product_version_id and pv.product_id = p.product_id and p.vendor_id = vend.vendor_id;</v>
      </c>
      <c r="F41" s="15" t="str">
        <f>IF(AND(NOT(ISBLANK(Drummond!G41)),Drummond!G41&lt;&gt;"N/A"),IF(C41="All",CONCATENATE([1]Lookup!F$2,D41,[1]Lookup!G$2,B41,[1]Lookup!H$2,H$1,[1]Lookup!I$2),CONCATENATE([1]Lookup!F$3,D41,[1]Lookup!G$3,B41,[1]Lookup!H$3)),"--no url")</f>
        <v>update openchpl.certified_product as cp set transparency_attestation_url = 'http://www.thewellnessnetwork.net/logicarepatientinstructions/onc-certification/' from (select certified_product_id from (select vend.vendor_code from openchpl.certified_product as cp, openchpl.product_version as pv, openchpl.product as p, openchpl.vendor as vend where cp.acb_certification_id = '03132013-1865-6'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2" spans="1:6" x14ac:dyDescent="0.25">
      <c r="A42" s="15" t="str">
        <f>IF(ISBLANK(Drummond!D42),FALSE,LOOKUP(Drummond!D42,[1]Lookup!$A$2:$B$4))</f>
        <v>Affirmative</v>
      </c>
      <c r="B42" s="15" t="str">
        <f>IF(ISBLANK(Drummond!E42),FALSE,TRIM(Drummond!E42))</f>
        <v>12042014-2211-6</v>
      </c>
      <c r="C42" s="15" t="str">
        <f>IF(ISBLANK(Drummond!F42),FALSE,LOOKUP(Drummond!F42,[1]Lookup!$A$6:$B$7))</f>
        <v>All</v>
      </c>
      <c r="D42" s="15" t="str">
        <f>IF(ISBLANK(Drummond!G42),FALSE,Drummond!G42)</f>
        <v>http://www.msgroupsoftware.com/index.php/Certifications/ONC</v>
      </c>
      <c r="E42" s="15" t="str">
        <f>IF(NOT(ISBLANK(Drummond!D42)),IF(OR(ISBLANK(Drummond!E42),Drummond!E42="N/A"),"no acb code",CONCATENATE([1]Lookup!F$1,A42,[1]Lookup!G$1,B42,[1]Lookup!H$1,H$1,[1]Lookup!I$1)),"no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'12042014-2211-6' and cb."name" = 'Drummond Group' and cp.product_version_id = pv.product_version_id and pv.product_id = p.product_id and p.vendor_id = vend.vendor_id;</v>
      </c>
      <c r="F42" s="15" t="str">
        <f>IF(AND(NOT(ISBLANK(Drummond!G42)),Drummond!G42&lt;&gt;"N/A"),IF(C42="All",CONCATENATE([1]Lookup!F$2,D42,[1]Lookup!G$2,B42,[1]Lookup!H$2,H$1,[1]Lookup!I$2),CONCATENATE([1]Lookup!F$3,D42,[1]Lookup!G$3,B42,[1]Lookup!H$3)),"--no url")</f>
        <v>update openchpl.certified_product as cp set transparency_attestation_url = 'http://www.msgroupsoftware.com/index.php/Certifications/ONC' from (select certified_product_id from (select vend.vendor_code from openchpl.certified_product as cp, openchpl.product_version as pv, openchpl.product as p, openchpl.vendor as vend where cp.acb_certification_id = '12042014-2211-6'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3" spans="1:6" x14ac:dyDescent="0.25">
      <c r="A43" s="15" t="str">
        <f>IF(ISBLANK(Drummond!D43),FALSE,LOOKUP(Drummond!D43,[1]Lookup!$A$2:$B$4))</f>
        <v>Affirmative</v>
      </c>
      <c r="B43" s="15" t="str">
        <f>IF(ISBLANK(Drummond!E43),FALSE,TRIM(Drummond!E43))</f>
        <v>03062014-2428-9</v>
      </c>
      <c r="C43" s="15" t="str">
        <f>IF(ISBLANK(Drummond!F43),FALSE,LOOKUP(Drummond!F43,[1]Lookup!$A$6:$B$7))</f>
        <v>All</v>
      </c>
      <c r="D43" s="15" t="str">
        <f>IF(ISBLANK(Drummond!G43),FALSE,Drummond!G43)</f>
        <v>http://www.nextech.com/compliance/onc-health-it/</v>
      </c>
      <c r="E43" s="15" t="str">
        <f>IF(NOT(ISBLANK(Drummond!D43)),IF(OR(ISBLANK(Drummond!E43),Drummond!E43="N/A"),"no acb code",CONCATENATE([1]Lookup!F$1,A43,[1]Lookup!G$1,B43,[1]Lookup!H$1,H$1,[1]Lookup!I$1)),"no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'03062014-2428-9' and cb."name" = 'Drummond Group' and cp.product_version_id = pv.product_version_id and pv.product_id = p.product_id and p.vendor_id = vend.vendor_id;</v>
      </c>
      <c r="F43" s="15" t="str">
        <f>IF(AND(NOT(ISBLANK(Drummond!G43)),Drummond!G43&lt;&gt;"N/A"),IF(C43="All",CONCATENATE([1]Lookup!F$2,D43,[1]Lookup!G$2,B43,[1]Lookup!H$2,H$1,[1]Lookup!I$2),CONCATENATE([1]Lookup!F$3,D43,[1]Lookup!G$3,B43,[1]Lookup!H$3)),"--no url")</f>
        <v>update openchpl.certified_product as cp set transparency_attestation_url = 'http://www.nextech.com/compliance/onc-health-it/' from (select certified_product_id from (select vend.vendor_code from openchpl.certified_product as cp, openchpl.product_version as pv, openchpl.product as p, openchpl.vendor as vend where cp.acb_certification_id = '03062014-2428-9'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4" spans="1:6" x14ac:dyDescent="0.25">
      <c r="A44" s="15" t="str">
        <f>IF(ISBLANK(Drummond!D44),FALSE,LOOKUP(Drummond!D44,[1]Lookup!$A$2:$B$4))</f>
        <v>Affirmative</v>
      </c>
      <c r="B44" s="15" t="str">
        <f>IF(ISBLANK(Drummond!E44),FALSE,TRIM(Drummond!E44))</f>
        <v>09252014-2780-5</v>
      </c>
      <c r="C44" s="15" t="str">
        <f>IF(ISBLANK(Drummond!F44),FALSE,LOOKUP(Drummond!F44,[1]Lookup!$A$6:$B$7))</f>
        <v>All</v>
      </c>
      <c r="D44" s="15" t="str">
        <f>IF(ISBLANK(Drummond!G44),FALSE,Drummond!G44)</f>
        <v>http://www.marquisware.com/index.php/onc-cost-and-limitations/</v>
      </c>
      <c r="E44" s="15" t="str">
        <f>IF(NOT(ISBLANK(Drummond!D44)),IF(OR(ISBLANK(Drummond!E44),Drummond!E44="N/A"),"no acb code",CONCATENATE([1]Lookup!F$1,A44,[1]Lookup!G$1,B44,[1]Lookup!H$1,H$1,[1]Lookup!I$1)),"no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'09252014-2780-5' and cb."name" = 'Drummond Group' and cp.product_version_id = pv.product_version_id and pv.product_id = p.product_id and p.vendor_id = vend.vendor_id;</v>
      </c>
      <c r="F44" s="15" t="str">
        <f>IF(AND(NOT(ISBLANK(Drummond!G44)),Drummond!G44&lt;&gt;"N/A"),IF(C44="All",CONCATENATE([1]Lookup!F$2,D44,[1]Lookup!G$2,B44,[1]Lookup!H$2,H$1,[1]Lookup!I$2),CONCATENATE([1]Lookup!F$3,D44,[1]Lookup!G$3,B44,[1]Lookup!H$3)),"--no url")</f>
        <v>update openchpl.certified_product as cp set transparency_attestation_url = 'http://www.marquisware.com/index.php/onc-cost-and-limitations/' from (select certified_product_id from (select vend.vendor_code from openchpl.certified_product as cp, openchpl.product_version as pv, openchpl.product as p, openchpl.vendor as vend where cp.acb_certification_id = '09252014-2780-5'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5" spans="1:6" x14ac:dyDescent="0.25">
      <c r="A45" s="15" t="str">
        <f>IF(ISBLANK(Drummond!D45),FALSE,LOOKUP(Drummond!D45,[1]Lookup!$A$2:$B$4))</f>
        <v>Affirmative</v>
      </c>
      <c r="B45" s="15" t="str">
        <f>IF(ISBLANK(Drummond!E45),FALSE,TRIM(Drummond!E45))</f>
        <v>01302015-2781-5</v>
      </c>
      <c r="C45" s="15" t="str">
        <f>IF(ISBLANK(Drummond!F45),FALSE,LOOKUP(Drummond!F45,[1]Lookup!$A$6:$B$7))</f>
        <v>All</v>
      </c>
      <c r="D45" s="15" t="str">
        <f>IF(ISBLANK(Drummond!G45),FALSE,Drummond!G45)</f>
        <v>http://www.marquisware.com/index.php/onc-cost-and-limitations/</v>
      </c>
      <c r="E45" s="15" t="str">
        <f>IF(NOT(ISBLANK(Drummond!D45)),IF(OR(ISBLANK(Drummond!E45),Drummond!E45="N/A"),"no acb code",CONCATENATE([1]Lookup!F$1,A45,[1]Lookup!G$1,B45,[1]Lookup!H$1,H$1,[1]Lookup!I$1)),"no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'01302015-2781-5' and cb."name" = 'Drummond Group' and cp.product_version_id = pv.product_version_id and pv.product_id = p.product_id and p.vendor_id = vend.vendor_id;</v>
      </c>
      <c r="F45" s="15" t="str">
        <f>IF(AND(NOT(ISBLANK(Drummond!G45)),Drummond!G45&lt;&gt;"N/A"),IF(C45="All",CONCATENATE([1]Lookup!F$2,D45,[1]Lookup!G$2,B45,[1]Lookup!H$2,H$1,[1]Lookup!I$2),CONCATENATE([1]Lookup!F$3,D45,[1]Lookup!G$3,B45,[1]Lookup!H$3)),"--no url")</f>
        <v>update openchpl.certified_product as cp set transparency_attestation_url = 'http://www.marquisware.com/index.php/onc-cost-and-limitations/' from (select certified_product_id from (select vend.vendor_code from openchpl.certified_product as cp, openchpl.product_version as pv, openchpl.product as p, openchpl.vendor as vend where cp.acb_certification_id = '01302015-2781-5'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6" spans="1:6" x14ac:dyDescent="0.25">
      <c r="A46" s="15" t="str">
        <f>IF(ISBLANK(Drummond!D46),FALSE,LOOKUP(Drummond!D46,[1]Lookup!$A$2:$B$4))</f>
        <v>Affirmative</v>
      </c>
      <c r="B46" s="15" t="str">
        <f>IF(ISBLANK(Drummond!E46),FALSE,TRIM(Drummond!E46))</f>
        <v>06262014-2058-1</v>
      </c>
      <c r="C46" s="15" t="str">
        <f>IF(ISBLANK(Drummond!F46),FALSE,LOOKUP(Drummond!F46,[1]Lookup!$A$6:$B$7))</f>
        <v>All</v>
      </c>
      <c r="D46" s="15" t="str">
        <f>IF(ISBLANK(Drummond!G46),FALSE,Drummond!G46)</f>
        <v>http://www.medisysinc.com/</v>
      </c>
      <c r="E46" s="15" t="str">
        <f>IF(NOT(ISBLANK(Drummond!D46)),IF(OR(ISBLANK(Drummond!E46),Drummond!E46="N/A"),"no acb code",CONCATENATE([1]Lookup!F$1,A46,[1]Lookup!G$1,B46,[1]Lookup!H$1,H$1,[1]Lookup!I$1)),"no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'06262014-2058-1' and cb."name" = 'Drummond Group' and cp.product_version_id = pv.product_version_id and pv.product_id = p.product_id and p.vendor_id = vend.vendor_id;</v>
      </c>
      <c r="F46" s="15" t="str">
        <f>IF(AND(NOT(ISBLANK(Drummond!G46)),Drummond!G46&lt;&gt;"N/A"),IF(C46="All",CONCATENATE([1]Lookup!F$2,D46,[1]Lookup!G$2,B46,[1]Lookup!H$2,H$1,[1]Lookup!I$2),CONCATENATE([1]Lookup!F$3,D46,[1]Lookup!G$3,B46,[1]Lookup!H$3)),"--no url")</f>
        <v>update openchpl.certified_product as cp set transparency_attestation_url = 'http://www.medisysinc.com/' from (select certified_product_id from (select vend.vendor_code from openchpl.certified_product as cp, openchpl.product_version as pv, openchpl.product as p, openchpl.vendor as vend where cp.acb_certification_id = '06262014-2058-1'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7" spans="1:6" x14ac:dyDescent="0.25">
      <c r="A47" s="15" t="str">
        <f>IF(ISBLANK(Drummond!D47),FALSE,LOOKUP(Drummond!D47,[1]Lookup!$A$2:$B$4))</f>
        <v>Affirmative</v>
      </c>
      <c r="B47" s="15" t="str">
        <f>IF(ISBLANK(Drummond!E47),FALSE,TRIM(Drummond!E47))</f>
        <v>06042015-0253-3</v>
      </c>
      <c r="C47" s="15" t="str">
        <f>IF(ISBLANK(Drummond!F47),FALSE,LOOKUP(Drummond!F47,[1]Lookup!$A$6:$B$7))</f>
        <v>All</v>
      </c>
      <c r="D47" s="15" t="str">
        <f>IF(ISBLANK(Drummond!G47),FALSE,Drummond!G47)</f>
        <v>http://nitorgroup.com/nitor-certifications</v>
      </c>
      <c r="E47" s="15" t="str">
        <f>IF(NOT(ISBLANK(Drummond!D47)),IF(OR(ISBLANK(Drummond!E47),Drummond!E47="N/A"),"no acb code",CONCATENATE([1]Lookup!F$1,A47,[1]Lookup!G$1,B47,[1]Lookup!H$1,H$1,[1]Lookup!I$1)),"no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'06042015-0253-3' and cb."name" = 'Drummond Group' and cp.product_version_id = pv.product_version_id and pv.product_id = p.product_id and p.vendor_id = vend.vendor_id;</v>
      </c>
      <c r="F47" s="15" t="str">
        <f>IF(AND(NOT(ISBLANK(Drummond!G47)),Drummond!G47&lt;&gt;"N/A"),IF(C47="All",CONCATENATE([1]Lookup!F$2,D47,[1]Lookup!G$2,B47,[1]Lookup!H$2,H$1,[1]Lookup!I$2),CONCATENATE([1]Lookup!F$3,D47,[1]Lookup!G$3,B47,[1]Lookup!H$3)),"--no url")</f>
        <v>update openchpl.certified_product as cp set transparency_attestation_url = 'http://nitorgroup.com/nitor-certifications' from (select certified_product_id from (select vend.vendor_code from openchpl.certified_product as cp, openchpl.product_version as pv, openchpl.product as p, openchpl.vendor as vend where cp.acb_certification_id = '06042015-0253-3'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8" spans="1:6" x14ac:dyDescent="0.25">
      <c r="A48" s="15" t="str">
        <f>IF(ISBLANK(Drummond!D48),FALSE,LOOKUP(Drummond!D48,[1]Lookup!$A$2:$B$4))</f>
        <v>Affirmative</v>
      </c>
      <c r="B48" s="15" t="str">
        <f>IF(ISBLANK(Drummond!E48),FALSE,TRIM(Drummond!E48))</f>
        <v>12052013-2262-1</v>
      </c>
      <c r="C48" s="15" t="str">
        <f>IF(ISBLANK(Drummond!F48),FALSE,LOOKUP(Drummond!F48,[1]Lookup!$A$6:$B$7))</f>
        <v>All</v>
      </c>
      <c r="D48" s="15" t="str">
        <f>IF(ISBLANK(Drummond!G48),FALSE,Drummond!G48)</f>
        <v>http://www.e-mds.com/certifications</v>
      </c>
      <c r="E48" s="15" t="str">
        <f>IF(NOT(ISBLANK(Drummond!D48)),IF(OR(ISBLANK(Drummond!E48),Drummond!E48="N/A"),"no acb code",CONCATENATE([1]Lookup!F$1,A48,[1]Lookup!G$1,B48,[1]Lookup!H$1,H$1,[1]Lookup!I$1)),"no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'12052013-2262-1' and cb."name" = 'Drummond Group' and cp.product_version_id = pv.product_version_id and pv.product_id = p.product_id and p.vendor_id = vend.vendor_id;</v>
      </c>
      <c r="F48" s="15" t="str">
        <f>IF(AND(NOT(ISBLANK(Drummond!G48)),Drummond!G48&lt;&gt;"N/A"),IF(C48="All",CONCATENATE([1]Lookup!F$2,D48,[1]Lookup!G$2,B48,[1]Lookup!H$2,H$1,[1]Lookup!I$2),CONCATENATE([1]Lookup!F$3,D48,[1]Lookup!G$3,B48,[1]Lookup!H$3)),"--no url")</f>
        <v>update openchpl.certified_product as cp set transparency_attestation_url = 'http://www.e-mds.com/certifications' from (select certified_product_id from (select vend.vendor_code from openchpl.certified_product as cp, openchpl.product_version as pv, openchpl.product as p, openchpl.vendor as vend where cp.acb_certification_id = '12052013-2262-1'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49" spans="1:6" x14ac:dyDescent="0.25">
      <c r="A49" s="15" t="str">
        <f>IF(ISBLANK(Drummond!D49),FALSE,LOOKUP(Drummond!D49,[1]Lookup!$A$2:$B$4))</f>
        <v>Affirmative</v>
      </c>
      <c r="B49" s="15" t="str">
        <f>IF(ISBLANK(Drummond!E49),FALSE,TRIM(Drummond!E49))</f>
        <v>09172015-3260-1</v>
      </c>
      <c r="C49" s="15" t="str">
        <f>IF(ISBLANK(Drummond!F49),FALSE,LOOKUP(Drummond!F49,[1]Lookup!$A$6:$B$7))</f>
        <v>All</v>
      </c>
      <c r="D49" s="15" t="str">
        <f>IF(ISBLANK(Drummond!G49),FALSE,Drummond!G49)</f>
        <v>http://www.e-mds.com/certifications</v>
      </c>
      <c r="E49" s="15" t="str">
        <f>IF(NOT(ISBLANK(Drummond!D49)),IF(OR(ISBLANK(Drummond!E49),Drummond!E49="N/A"),"no acb code",CONCATENATE([1]Lookup!F$1,A49,[1]Lookup!G$1,B49,[1]Lookup!H$1,H$1,[1]Lookup!I$1)),"no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'09172015-3260-1' and cb."name" = 'Drummond Group' and cp.product_version_id = pv.product_version_id and pv.product_id = p.product_id and p.vendor_id = vend.vendor_id;</v>
      </c>
      <c r="F49" s="15" t="str">
        <f>IF(AND(NOT(ISBLANK(Drummond!G49)),Drummond!G49&lt;&gt;"N/A"),IF(C49="All",CONCATENATE([1]Lookup!F$2,D49,[1]Lookup!G$2,B49,[1]Lookup!H$2,H$1,[1]Lookup!I$2),CONCATENATE([1]Lookup!F$3,D49,[1]Lookup!G$3,B49,[1]Lookup!H$3)),"--no url")</f>
        <v>update openchpl.certified_product as cp set transparency_attestation_url = 'http://www.e-mds.com/certifications' from (select certified_product_id from (select vend.vendor_code from openchpl.certified_product as cp, openchpl.product_version as pv, openchpl.product as p, openchpl.vendor as vend where cp.acb_certification_id = '09172015-3260-1'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0" spans="1:6" x14ac:dyDescent="0.25">
      <c r="A50" s="15" t="str">
        <f>IF(ISBLANK(Drummond!D50),FALSE,LOOKUP(Drummond!D50,[1]Lookup!$A$2:$B$4))</f>
        <v>Affirmative</v>
      </c>
      <c r="B50" s="15" t="str">
        <f>IF(ISBLANK(Drummond!E50),FALSE,TRIM(Drummond!E50))</f>
        <v>04072014-2495-9</v>
      </c>
      <c r="C50" s="15" t="str">
        <f>IF(ISBLANK(Drummond!F50),FALSE,LOOKUP(Drummond!F50,[1]Lookup!$A$6:$B$7))</f>
        <v>All</v>
      </c>
      <c r="D50" s="15" t="str">
        <f>IF(ISBLANK(Drummond!G50),FALSE,Drummond!G50)</f>
        <v>http://www.emedapps.com/mandatory-disclosure-statement/</v>
      </c>
      <c r="E50" s="15" t="str">
        <f>IF(NOT(ISBLANK(Drummond!D50)),IF(OR(ISBLANK(Drummond!E50),Drummond!E50="N/A"),"no acb code",CONCATENATE([1]Lookup!F$1,A50,[1]Lookup!G$1,B50,[1]Lookup!H$1,H$1,[1]Lookup!I$1)),"no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'04072014-2495-9' and cb."name" = 'Drummond Group' and cp.product_version_id = pv.product_version_id and pv.product_id = p.product_id and p.vendor_id = vend.vendor_id;</v>
      </c>
      <c r="F50" s="15" t="str">
        <f>IF(AND(NOT(ISBLANK(Drummond!G50)),Drummond!G50&lt;&gt;"N/A"),IF(C50="All",CONCATENATE([1]Lookup!F$2,D50,[1]Lookup!G$2,B50,[1]Lookup!H$2,H$1,[1]Lookup!I$2),CONCATENATE([1]Lookup!F$3,D50,[1]Lookup!G$3,B50,[1]Lookup!H$3)),"--no url")</f>
        <v>update openchpl.certified_product as cp set transparency_attestation_url = 'http://www.emedapps.com/mandatory-disclosure-statement/' from (select certified_product_id from (select vend.vendor_code from openchpl.certified_product as cp, openchpl.product_version as pv, openchpl.product as p, openchpl.vendor as vend where cp.acb_certification_id = '04072014-2495-9'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1" spans="1:6" x14ac:dyDescent="0.25">
      <c r="A51" s="15" t="str">
        <f>IF(ISBLANK(Drummond!D51),FALSE,LOOKUP(Drummond!D51,[1]Lookup!$A$2:$B$4))</f>
        <v>Affirmative</v>
      </c>
      <c r="B51" s="15" t="str">
        <f>IF(ISBLANK(Drummond!E51),FALSE,TRIM(Drummond!E51))</f>
        <v>04172014-1801-8</v>
      </c>
      <c r="C51" s="15" t="str">
        <f>IF(ISBLANK(Drummond!F51),FALSE,LOOKUP(Drummond!F51,[1]Lookup!$A$6:$B$7))</f>
        <v>All</v>
      </c>
      <c r="D51" s="15" t="str">
        <f>IF(ISBLANK(Drummond!G51),FALSE,Drummond!G51)</f>
        <v>http://erad.com/meaningful-use-certification-adherence-details/</v>
      </c>
      <c r="E51" s="15" t="str">
        <f>IF(NOT(ISBLANK(Drummond!D51)),IF(OR(ISBLANK(Drummond!E51),Drummond!E51="N/A"),"no acb code",CONCATENATE([1]Lookup!F$1,A51,[1]Lookup!G$1,B51,[1]Lookup!H$1,H$1,[1]Lookup!I$1)),"no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'04172014-1801-8' and cb."name" = 'Drummond Group' and cp.product_version_id = pv.product_version_id and pv.product_id = p.product_id and p.vendor_id = vend.vendor_id;</v>
      </c>
      <c r="F51" s="15" t="str">
        <f>IF(AND(NOT(ISBLANK(Drummond!G51)),Drummond!G51&lt;&gt;"N/A"),IF(C51="All",CONCATENATE([1]Lookup!F$2,D51,[1]Lookup!G$2,B51,[1]Lookup!H$2,H$1,[1]Lookup!I$2),CONCATENATE([1]Lookup!F$3,D51,[1]Lookup!G$3,B51,[1]Lookup!H$3)),"--no url")</f>
        <v>update openchpl.certified_product as cp set transparency_attestation_url = 'http://erad.com/meaningful-use-certification-adherence-details/' from (select certified_product_id from (select vend.vendor_code from openchpl.certified_product as cp, openchpl.product_version as pv, openchpl.product as p, openchpl.vendor as vend where cp.acb_certification_id = '04172014-1801-8'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2" spans="1:6" x14ac:dyDescent="0.25">
      <c r="A52" s="15" t="str">
        <f>IF(ISBLANK(Drummond!D52),FALSE,LOOKUP(Drummond!D52,[1]Lookup!$A$2:$B$4))</f>
        <v>Negative</v>
      </c>
      <c r="B52" s="15" t="str">
        <f>IF(ISBLANK(Drummond!E52),FALSE,TRIM(Drummond!E52))</f>
        <v>03212014-2192-5</v>
      </c>
      <c r="C52" s="15" t="str">
        <f>IF(ISBLANK(Drummond!F52),FALSE,LOOKUP(Drummond!F52,[1]Lookup!$A$6:$B$7))</f>
        <v>All</v>
      </c>
      <c r="D52" s="15" t="str">
        <f>IF(ISBLANK(Drummond!G52),FALSE,Drummond!G52)</f>
        <v>http://www.gmed.com/docs/certifications-2/</v>
      </c>
      <c r="E52" s="15" t="str">
        <f>IF(NOT(ISBLANK(Drummond!D52)),IF(OR(ISBLANK(Drummond!E52),Drummond!E52="N/A"),"no acb code",CONCATENATE([1]Lookup!F$1,A52,[1]Lookup!G$1,B52,[1]Lookup!H$1,H$1,[1]Lookup!I$1)),"no attestation")</f>
        <v>insert into openchpl.acb_vendor_map (vendor_id, certification_body_id, transparency_attestation, last_modified_user) select vend.vendor_id, cb.certification_body_id, 'Negative', -1 from openchpl.certified_product as cp, openchpl.certification_body as cb, openchpl.product_version as pv, openchpl.product as p, openchpl.vendor as vend where cp.acb_certification_id = '03212014-2192-5' and cb."name" = 'Drummond Group' and cp.product_version_id = pv.product_version_id and pv.product_id = p.product_id and p.vendor_id = vend.vendor_id;</v>
      </c>
      <c r="F52" s="15" t="str">
        <f>IF(AND(NOT(ISBLANK(Drummond!G52)),Drummond!G52&lt;&gt;"N/A"),IF(C52="All",CONCATENATE([1]Lookup!F$2,D52,[1]Lookup!G$2,B52,[1]Lookup!H$2,H$1,[1]Lookup!I$2),CONCATENATE([1]Lookup!F$3,D52,[1]Lookup!G$3,B52,[1]Lookup!H$3)),"--no url")</f>
        <v>update openchpl.certified_product as cp set transparency_attestation_url = 'http://www.gmed.com/docs/certifications-2/' from (select certified_product_id from (select vend.vendor_code from openchpl.certified_product as cp, openchpl.product_version as pv, openchpl.product as p, openchpl.vendor as vend where cp.acb_certification_id = '03212014-2192-5'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3" spans="1:6" x14ac:dyDescent="0.25">
      <c r="A53" s="15" t="str">
        <f>IF(ISBLANK(Drummond!D53),FALSE,LOOKUP(Drummond!D53,[1]Lookup!$A$2:$B$4))</f>
        <v>Affirmative</v>
      </c>
      <c r="B53" s="15" t="str">
        <f>IF(ISBLANK(Drummond!E53),FALSE,TRIM(Drummond!E53))</f>
        <v>09182014-2253-5</v>
      </c>
      <c r="C53" s="15" t="str">
        <f>IF(ISBLANK(Drummond!F53),FALSE,LOOKUP(Drummond!F53,[1]Lookup!$A$6:$B$7))</f>
        <v>All</v>
      </c>
      <c r="D53" s="15" t="str">
        <f>IF(ISBLANK(Drummond!G53),FALSE,Drummond!G53)</f>
        <v>http://ifa4emr.com/Products/EMR-EHR-PREMIUM/Certification-Transparency-Agreement</v>
      </c>
      <c r="E53" s="15" t="str">
        <f>IF(NOT(ISBLANK(Drummond!D53)),IF(OR(ISBLANK(Drummond!E53),Drummond!E53="N/A"),"no acb code",CONCATENATE([1]Lookup!F$1,A53,[1]Lookup!G$1,B53,[1]Lookup!H$1,H$1,[1]Lookup!I$1)),"no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'09182014-2253-5' and cb."name" = 'Drummond Group' and cp.product_version_id = pv.product_version_id and pv.product_id = p.product_id and p.vendor_id = vend.vendor_id;</v>
      </c>
      <c r="F53" s="15" t="str">
        <f>IF(AND(NOT(ISBLANK(Drummond!G53)),Drummond!G53&lt;&gt;"N/A"),IF(C53="All",CONCATENATE([1]Lookup!F$2,D53,[1]Lookup!G$2,B53,[1]Lookup!H$2,H$1,[1]Lookup!I$2),CONCATENATE([1]Lookup!F$3,D53,[1]Lookup!G$3,B53,[1]Lookup!H$3)),"--no url")</f>
        <v>update openchpl.certified_product as cp set transparency_attestation_url = 'http://ifa4emr.com/Products/EMR-EHR-PREMIUM/Certification-Transparency-Agreement' from (select certified_product_id from (select vend.vendor_code from openchpl.certified_product as cp, openchpl.product_version as pv, openchpl.product as p, openchpl.vendor as vend where cp.acb_certification_id = '09182014-2253-5'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4" spans="1:6" x14ac:dyDescent="0.25">
      <c r="A54" s="15" t="str">
        <f>IF(ISBLANK(Drummond!D54),FALSE,LOOKUP(Drummond!D54,[1]Lookup!$A$2:$B$4))</f>
        <v>N/A</v>
      </c>
      <c r="B54" s="15" t="str">
        <f>IF(ISBLANK(Drummond!E54),FALSE,TRIM(Drummond!E54))</f>
        <v>06302014-1933-1</v>
      </c>
      <c r="C54" s="15" t="str">
        <f>IF(ISBLANK(Drummond!F54),FALSE,LOOKUP(Drummond!F54,[1]Lookup!$A$6:$B$7))</f>
        <v>All</v>
      </c>
      <c r="D54" s="15" t="b">
        <f>IF(ISBLANK(Drummond!G54),FALSE,Drummond!G54)</f>
        <v>0</v>
      </c>
      <c r="E54" s="15" t="str">
        <f>IF(NOT(ISBLANK(Drummond!D54)),IF(OR(ISBLANK(Drummond!E54),Drummond!E54="N/A"),"no acb code",CONCATENATE([1]Lookup!F$1,A54,[1]Lookup!G$1,B54,[1]Lookup!H$1,H$1,[1]Lookup!I$1)),"no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'06302014-1933-1' and cb."name" = 'Drummond Group' and cp.product_version_id = pv.product_version_id and pv.product_id = p.product_id and p.vendor_id = vend.vendor_id;</v>
      </c>
      <c r="F54" s="15" t="str">
        <f>IF(AND(NOT(ISBLANK(Drummond!G54)),Drummond!G54&lt;&gt;"N/A"),IF(C54="All",CONCATENATE([1]Lookup!F$2,D54,[1]Lookup!G$2,B54,[1]Lookup!H$2,H$1,[1]Lookup!I$2),CONCATENATE([1]Lookup!F$3,D54,[1]Lookup!G$3,B54,[1]Lookup!H$3)),"--no url")</f>
        <v>--no url</v>
      </c>
    </row>
    <row r="55" spans="1:6" x14ac:dyDescent="0.25">
      <c r="A55" s="15" t="str">
        <f>IF(ISBLANK(Drummond!D55),FALSE,LOOKUP(Drummond!D55,[1]Lookup!$A$2:$B$4))</f>
        <v>Affirmative</v>
      </c>
      <c r="B55" s="15" t="str">
        <f>IF(ISBLANK(Drummond!E55),FALSE,TRIM(Drummond!E55))</f>
        <v>02252016-4060-6</v>
      </c>
      <c r="C55" s="15" t="str">
        <f>IF(ISBLANK(Drummond!F55),FALSE,LOOKUP(Drummond!F55,[1]Lookup!$A$6:$B$7))</f>
        <v>All</v>
      </c>
      <c r="D55" s="15" t="str">
        <f>IF(ISBLANK(Drummond!G55),FALSE,Drummond!G55)</f>
        <v>http://www.eblucare.com/meaningfuluse.html</v>
      </c>
      <c r="E55" s="15" t="str">
        <f>IF(NOT(ISBLANK(Drummond!D55)),IF(OR(ISBLANK(Drummond!E55),Drummond!E55="N/A"),"no acb code",CONCATENATE([1]Lookup!F$1,A55,[1]Lookup!G$1,B55,[1]Lookup!H$1,H$1,[1]Lookup!I$1)),"no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'02252016-4060-6' and cb."name" = 'Drummond Group' and cp.product_version_id = pv.product_version_id and pv.product_id = p.product_id and p.vendor_id = vend.vendor_id;</v>
      </c>
      <c r="F55" s="15" t="str">
        <f>IF(AND(NOT(ISBLANK(Drummond!G55)),Drummond!G55&lt;&gt;"N/A"),IF(C55="All",CONCATENATE([1]Lookup!F$2,D55,[1]Lookup!G$2,B55,[1]Lookup!H$2,H$1,[1]Lookup!I$2),CONCATENATE([1]Lookup!F$3,D55,[1]Lookup!G$3,B55,[1]Lookup!H$3)),"--no url")</f>
        <v>update openchpl.certified_product as cp set transparency_attestation_url = 'http://www.eblucare.com/meaningfuluse.html' from (select certified_product_id from (select vend.vendor_code from openchpl.certified_product as cp, openchpl.product_version as pv, openchpl.product as p, openchpl.vendor as vend where cp.acb_certification_id = '02252016-4060-6'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6" spans="1:6" x14ac:dyDescent="0.25">
      <c r="A56" s="15" t="str">
        <f>IF(ISBLANK(Drummond!D56),FALSE,LOOKUP(Drummond!D56,[1]Lookup!$A$2:$B$4))</f>
        <v>N/A</v>
      </c>
      <c r="B56" s="15" t="str">
        <f>IF(ISBLANK(Drummond!E56),FALSE,TRIM(Drummond!E56))</f>
        <v>06262014-2601-8</v>
      </c>
      <c r="C56" s="15" t="str">
        <f>IF(ISBLANK(Drummond!F56),FALSE,LOOKUP(Drummond!F56,[1]Lookup!$A$6:$B$7))</f>
        <v>All</v>
      </c>
      <c r="D56" s="15" t="b">
        <f>IF(ISBLANK(Drummond!G56),FALSE,Drummond!G56)</f>
        <v>0</v>
      </c>
      <c r="E56" s="15" t="str">
        <f>IF(NOT(ISBLANK(Drummond!D56)),IF(OR(ISBLANK(Drummond!E56),Drummond!E56="N/A"),"no acb code",CONCATENATE([1]Lookup!F$1,A56,[1]Lookup!G$1,B56,[1]Lookup!H$1,H$1,[1]Lookup!I$1)),"no attestation")</f>
        <v>insert into openchpl.acb_vendor_map (vendor_id, certification_body_id, transparency_attestation, last_modified_user) select vend.vendor_id, cb.certification_body_id, 'N/A', -1 from openchpl.certified_product as cp, openchpl.certification_body as cb, openchpl.product_version as pv, openchpl.product as p, openchpl.vendor as vend where cp.acb_certification_id = '06262014-2601-8' and cb."name" = 'Drummond Group' and cp.product_version_id = pv.product_version_id and pv.product_id = p.product_id and p.vendor_id = vend.vendor_id;</v>
      </c>
      <c r="F56" s="15" t="str">
        <f>IF(AND(NOT(ISBLANK(Drummond!G56)),Drummond!G56&lt;&gt;"N/A"),IF(C56="All",CONCATENATE([1]Lookup!F$2,D56,[1]Lookup!G$2,B56,[1]Lookup!H$2,H$1,[1]Lookup!I$2),CONCATENATE([1]Lookup!F$3,D56,[1]Lookup!G$3,B56,[1]Lookup!H$3)),"--no url")</f>
        <v>--no url</v>
      </c>
    </row>
    <row r="57" spans="1:6" x14ac:dyDescent="0.25">
      <c r="A57" s="15" t="str">
        <f>IF(ISBLANK(Drummond!D57),FALSE,LOOKUP(Drummond!D57,[1]Lookup!$A$2:$B$4))</f>
        <v>Affirmative</v>
      </c>
      <c r="B57" s="15" t="str">
        <f>IF(ISBLANK(Drummond!E57),FALSE,TRIM(Drummond!E57))</f>
        <v>06192014-2626-3</v>
      </c>
      <c r="C57" s="15" t="str">
        <f>IF(ISBLANK(Drummond!F57),FALSE,LOOKUP(Drummond!F57,[1]Lookup!$A$6:$B$7))</f>
        <v>All</v>
      </c>
      <c r="D57" s="15" t="str">
        <f>IF(ISBLANK(Drummond!G57),FALSE,Drummond!G57)</f>
        <v>https://www.elationemr.com/</v>
      </c>
      <c r="E57" s="15" t="str">
        <f>IF(NOT(ISBLANK(Drummond!D57)),IF(OR(ISBLANK(Drummond!E57),Drummond!E57="N/A"),"no acb code",CONCATENATE([1]Lookup!F$1,A57,[1]Lookup!G$1,B57,[1]Lookup!H$1,H$1,[1]Lookup!I$1)),"no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'06192014-2626-3' and cb."name" = 'Drummond Group' and cp.product_version_id = pv.product_version_id and pv.product_id = p.product_id and p.vendor_id = vend.vendor_id;</v>
      </c>
      <c r="F57" s="15" t="str">
        <f>IF(AND(NOT(ISBLANK(Drummond!G57)),Drummond!G57&lt;&gt;"N/A"),IF(C57="All",CONCATENATE([1]Lookup!F$2,D57,[1]Lookup!G$2,B57,[1]Lookup!H$2,H$1,[1]Lookup!I$2),CONCATENATE([1]Lookup!F$3,D57,[1]Lookup!G$3,B57,[1]Lookup!H$3)),"--no url")</f>
        <v>update openchpl.certified_product as cp set transparency_attestation_url = 'https://www.elationemr.com/' from (select certified_product_id from (select vend.vendor_code from openchpl.certified_product as cp, openchpl.product_version as pv, openchpl.product as p, openchpl.vendor as vend where cp.acb_certification_id = '06192014-2626-3'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8" spans="1:6" x14ac:dyDescent="0.25">
      <c r="A58" s="15" t="str">
        <f>IF(ISBLANK(Drummond!D58),FALSE,LOOKUP(Drummond!D58,[1]Lookup!$A$2:$B$4))</f>
        <v>Affirmative</v>
      </c>
      <c r="B58" s="15" t="str">
        <f>IF(ISBLANK(Drummond!E58),FALSE,TRIM(Drummond!E58))</f>
        <v>09112014-2262-2</v>
      </c>
      <c r="C58" s="15" t="str">
        <f>IF(ISBLANK(Drummond!F58),FALSE,LOOKUP(Drummond!F58,[1]Lookup!$A$6:$B$7))</f>
        <v>All</v>
      </c>
      <c r="D58" s="15" t="str">
        <f>IF(ISBLANK(Drummond!G58),FALSE,Drummond!G58)</f>
        <v>http://www.practicefusion.com/certified-meaningful-use-ehr/</v>
      </c>
      <c r="E58" s="15" t="str">
        <f>IF(NOT(ISBLANK(Drummond!D58)),IF(OR(ISBLANK(Drummond!E58),Drummond!E58="N/A"),"no acb code",CONCATENATE([1]Lookup!F$1,A58,[1]Lookup!G$1,B58,[1]Lookup!H$1,H$1,[1]Lookup!I$1)),"no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'09112014-2262-2' and cb."name" = 'Drummond Group' and cp.product_version_id = pv.product_version_id and pv.product_id = p.product_id and p.vendor_id = vend.vendor_id;</v>
      </c>
      <c r="F58" s="15" t="str">
        <f>IF(AND(NOT(ISBLANK(Drummond!G58)),Drummond!G58&lt;&gt;"N/A"),IF(C58="All",CONCATENATE([1]Lookup!F$2,D58,[1]Lookup!G$2,B58,[1]Lookup!H$2,H$1,[1]Lookup!I$2),CONCATENATE([1]Lookup!F$3,D58,[1]Lookup!G$3,B58,[1]Lookup!H$3)),"--no url")</f>
        <v>update openchpl.certified_product as cp set transparency_attestation_url = 'http://www.practicefusion.com/certified-meaningful-use-ehr/' from (select certified_product_id from (select vend.vendor_code from openchpl.certified_product as cp, openchpl.product_version as pv, openchpl.product as p, openchpl.vendor as vend where cp.acb_certification_id = '09112014-2262-2'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59" spans="1:6" x14ac:dyDescent="0.25">
      <c r="A59" s="15" t="str">
        <f>IF(ISBLANK(Drummond!D59),FALSE,LOOKUP(Drummond!D59,[1]Lookup!$A$2:$B$4))</f>
        <v>Affirmative</v>
      </c>
      <c r="B59" s="15" t="str">
        <f>IF(ISBLANK(Drummond!E59),FALSE,TRIM(Drummond!E59))</f>
        <v>01302015-2264-1</v>
      </c>
      <c r="C59" s="15" t="str">
        <f>IF(ISBLANK(Drummond!F59),FALSE,LOOKUP(Drummond!F59,[1]Lookup!$A$6:$B$7))</f>
        <v>All</v>
      </c>
      <c r="D59" s="15" t="str">
        <f>IF(ISBLANK(Drummond!G59),FALSE,Drummond!G59)</f>
        <v>http://www.practicefusion.com/certified-meaningful-use-ehr/</v>
      </c>
      <c r="E59" s="15" t="str">
        <f>IF(NOT(ISBLANK(Drummond!D59)),IF(OR(ISBLANK(Drummond!E59),Drummond!E59="N/A"),"no acb code",CONCATENATE([1]Lookup!F$1,A59,[1]Lookup!G$1,B59,[1]Lookup!H$1,H$1,[1]Lookup!I$1)),"no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'01302015-2264-1' and cb."name" = 'Drummond Group' and cp.product_version_id = pv.product_version_id and pv.product_id = p.product_id and p.vendor_id = vend.vendor_id;</v>
      </c>
      <c r="F59" s="15" t="str">
        <f>IF(AND(NOT(ISBLANK(Drummond!G59)),Drummond!G59&lt;&gt;"N/A"),IF(C59="All",CONCATENATE([1]Lookup!F$2,D59,[1]Lookup!G$2,B59,[1]Lookup!H$2,H$1,[1]Lookup!I$2),CONCATENATE([1]Lookup!F$3,D59,[1]Lookup!G$3,B59,[1]Lookup!H$3)),"--no url")</f>
        <v>update openchpl.certified_product as cp set transparency_attestation_url = 'http://www.practicefusion.com/certified-meaningful-use-ehr/' from (select certified_product_id from (select vend.vendor_code from openchpl.certified_product as cp, openchpl.product_version as pv, openchpl.product as p, openchpl.vendor as vend where cp.acb_certification_id = '01302015-2264-1'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  <row r="60" spans="1:6" x14ac:dyDescent="0.25">
      <c r="A60" s="15" t="str">
        <f>IF(ISBLANK(Drummond!D60),FALSE,LOOKUP(Drummond!D60,[1]Lookup!$A$2:$B$4))</f>
        <v>Affirmative</v>
      </c>
      <c r="B60" s="15" t="str">
        <f>IF(ISBLANK(Drummond!E60),FALSE,TRIM(Drummond!E60))</f>
        <v>11062014-2694-3</v>
      </c>
      <c r="C60" s="15" t="str">
        <f>IF(ISBLANK(Drummond!F60),FALSE,LOOKUP(Drummond!F60,[1]Lookup!$A$6:$B$7))</f>
        <v>All</v>
      </c>
      <c r="D60" s="15" t="str">
        <f>IF(ISBLANK(Drummond!G60),FALSE,Drummond!G60)</f>
        <v>http://www.salarinc.com/wp-content/uploads/2016/03/Meaningful-Use-Disclosure.pdf</v>
      </c>
      <c r="E60" s="15" t="str">
        <f>IF(NOT(ISBLANK(Drummond!D60)),IF(OR(ISBLANK(Drummond!E60),Drummond!E60="N/A"),"no acb code",CONCATENATE([1]Lookup!F$1,A60,[1]Lookup!G$1,B60,[1]Lookup!H$1,H$1,[1]Lookup!I$1)),"no attestation")</f>
        <v>insert into openchpl.acb_vendor_map (vendor_id, certification_body_id, transparency_attestation, last_modified_user) select vend.vendor_id, cb.certification_body_id, 'Affirmative', -1 from openchpl.certified_product as cp, openchpl.certification_body as cb, openchpl.product_version as pv, openchpl.product as p, openchpl.vendor as vend where cp.acb_certification_id = '11062014-2694-3' and cb."name" = 'Drummond Group' and cp.product_version_id = pv.product_version_id and pv.product_id = p.product_id and p.vendor_id = vend.vendor_id;</v>
      </c>
      <c r="F60" s="15" t="str">
        <f>IF(AND(NOT(ISBLANK(Drummond!G60)),Drummond!G60&lt;&gt;"N/A"),IF(C60="All",CONCATENATE([1]Lookup!F$2,D60,[1]Lookup!G$2,B60,[1]Lookup!H$2,H$1,[1]Lookup!I$2),CONCATENATE([1]Lookup!F$3,D60,[1]Lookup!G$3,B60,[1]Lookup!H$3)),"--no url")</f>
        <v>update openchpl.certified_product as cp set transparency_attestation_url = 'http://www.salarinc.com/wp-content/uploads/2016/03/Meaningful-Use-Disclosure.pdf' from (select certified_product_id from (select vend.vendor_code from openchpl.certified_product as cp, openchpl.product_version as pv, openchpl.product as p, openchpl.vendor as vend where cp.acb_certification_id = '11062014-2694-3' and cp.product_version_id = pv.product_version_id and pv.product_id = p.product_id and p.vendor_id = vend.vendor_id) as subsubquery, openchpl.certified_product as cp, openchpl.product_version as pv, openchpl.product as p, openchpl.vendor as vend, openchpl.certification_body as cb where cp.certification_body_id = cb.certification_body_id and cb."name" = 'Drummond Group' and vend.vendor_code = subsubquery.vendor_code and cp.product_version_id = pv.product_version_id and pv.product_id = p.product_id and p.vendor_id = vend.vendor_id) as subquery where cp.certified_product_id = subquery.certified_product_id;</v>
      </c>
    </row>
  </sheetData>
  <autoFilter ref="A1:H160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Drummond</vt:lpstr>
      <vt:lpstr>DrummondSQL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Purnell-Saunders, Scott (OS/ONC)</dc:creator>
  <cp:lastModifiedBy>Andrew Larned</cp:lastModifiedBy>
  <dcterms:created xsi:type="dcterms:W3CDTF">2016-02-24T14:52:07Z</dcterms:created>
  <dcterms:modified xsi:type="dcterms:W3CDTF">2016-05-20T13:23:42Z</dcterms:modified>
</cp:coreProperties>
</file>