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arned\git\chpl-data-model\"/>
    </mc:Choice>
  </mc:AlternateContent>
  <bookViews>
    <workbookView xWindow="-7815" yWindow="1200" windowWidth="20490" windowHeight="6870" activeTab="3"/>
  </bookViews>
  <sheets>
    <sheet name="Drummond 3-11-2016" sheetId="1" r:id="rId1"/>
    <sheet name="Infogard 3-11-2016" sheetId="3" r:id="rId2"/>
    <sheet name="ICSA 3-11-2016" sheetId="4" r:id="rId3"/>
    <sheet name="DrumSQL" sheetId="7" r:id="rId4"/>
    <sheet name="InfoSQL" sheetId="5" r:id="rId5"/>
    <sheet name="ICSASql" sheetId="6" r:id="rId6"/>
  </sheets>
  <definedNames>
    <definedName name="_xlnm._FilterDatabase" localSheetId="2" hidden="1">'ICSA 3-11-2016'!$A$1:$F$1556</definedName>
    <definedName name="_xlnm._FilterDatabase" localSheetId="1" hidden="1">'Infogard 3-11-2016'!$A$1:$F$1563</definedName>
  </definedNames>
  <calcPr calcId="152511" calcOnSave="0"/>
</workbook>
</file>

<file path=xl/calcChain.xml><?xml version="1.0" encoding="utf-8"?>
<calcChain xmlns="http://schemas.openxmlformats.org/spreadsheetml/2006/main">
  <c r="B656" i="7" l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1621" i="6" l="1"/>
  <c r="A1620" i="6"/>
  <c r="A1619" i="6"/>
  <c r="A1618" i="6"/>
  <c r="A1617" i="6"/>
  <c r="A1616" i="6"/>
  <c r="A1615" i="6"/>
  <c r="A1614" i="6"/>
  <c r="A1613" i="6"/>
  <c r="A1612" i="6"/>
  <c r="A1611" i="6"/>
  <c r="A1610" i="6"/>
  <c r="A1609" i="6"/>
  <c r="A1608" i="6"/>
  <c r="A1607" i="6"/>
  <c r="A1606" i="6"/>
  <c r="A1605" i="6"/>
  <c r="A1604" i="6"/>
  <c r="A1603" i="6"/>
  <c r="A1602" i="6"/>
  <c r="A1601" i="6"/>
  <c r="A1600" i="6"/>
  <c r="A1599" i="6"/>
  <c r="A1598" i="6"/>
  <c r="A1597" i="6"/>
  <c r="A1596" i="6"/>
  <c r="A1595" i="6"/>
  <c r="A1594" i="6"/>
  <c r="A1593" i="6"/>
  <c r="A1592" i="6"/>
  <c r="A1591" i="6"/>
  <c r="A1590" i="6"/>
  <c r="A1589" i="6"/>
  <c r="A1588" i="6"/>
  <c r="A1587" i="6"/>
  <c r="A1586" i="6"/>
  <c r="A1585" i="6"/>
  <c r="A1584" i="6"/>
  <c r="A1583" i="6"/>
  <c r="A1582" i="6"/>
  <c r="A1581" i="6"/>
  <c r="A1580" i="6"/>
  <c r="A1579" i="6"/>
  <c r="A1578" i="6"/>
  <c r="A1577" i="6"/>
  <c r="A1576" i="6"/>
  <c r="A1575" i="6"/>
  <c r="A1574" i="6"/>
  <c r="A1573" i="6"/>
  <c r="A1572" i="6"/>
  <c r="A1571" i="6"/>
  <c r="A1570" i="6"/>
  <c r="A1569" i="6"/>
  <c r="A1568" i="6"/>
  <c r="A1567" i="6"/>
  <c r="A1566" i="6"/>
  <c r="A1565" i="6"/>
  <c r="A1564" i="6"/>
  <c r="A1563" i="6"/>
  <c r="A1562" i="6"/>
  <c r="A1561" i="6"/>
  <c r="A1560" i="6"/>
  <c r="A1559" i="6"/>
  <c r="A1558" i="6"/>
  <c r="A1557" i="6"/>
  <c r="A1556" i="6"/>
  <c r="A1555" i="6"/>
  <c r="A1554" i="6"/>
  <c r="A1553" i="6"/>
  <c r="A1552" i="6"/>
  <c r="A1551" i="6"/>
  <c r="A1550" i="6"/>
  <c r="A1549" i="6"/>
  <c r="A1548" i="6"/>
  <c r="A1547" i="6"/>
  <c r="A1546" i="6"/>
  <c r="A1545" i="6"/>
  <c r="A1544" i="6"/>
  <c r="A1543" i="6"/>
  <c r="A1542" i="6"/>
  <c r="A1541" i="6"/>
  <c r="A1540" i="6"/>
  <c r="A1539" i="6"/>
  <c r="A1538" i="6"/>
  <c r="A1537" i="6"/>
  <c r="A1536" i="6"/>
  <c r="A1535" i="6"/>
  <c r="A1534" i="6"/>
  <c r="A1533" i="6"/>
  <c r="A1532" i="6"/>
  <c r="A1531" i="6"/>
  <c r="A1530" i="6"/>
  <c r="A1529" i="6"/>
  <c r="A1528" i="6"/>
  <c r="A1527" i="6"/>
  <c r="A1526" i="6"/>
  <c r="A1525" i="6"/>
  <c r="A1524" i="6"/>
  <c r="A1523" i="6"/>
  <c r="A1522" i="6"/>
  <c r="A1521" i="6"/>
  <c r="A1520" i="6"/>
  <c r="A1519" i="6"/>
  <c r="A1518" i="6"/>
  <c r="A1517" i="6"/>
  <c r="A1516" i="6"/>
  <c r="A1515" i="6"/>
  <c r="A1514" i="6"/>
  <c r="A1513" i="6"/>
  <c r="A1512" i="6"/>
  <c r="A1511" i="6"/>
  <c r="A1510" i="6"/>
  <c r="A1509" i="6"/>
  <c r="A1508" i="6"/>
  <c r="A1507" i="6"/>
  <c r="A1506" i="6"/>
  <c r="A1505" i="6"/>
  <c r="A1504" i="6"/>
  <c r="A1503" i="6"/>
  <c r="A1502" i="6"/>
  <c r="A1501" i="6"/>
  <c r="A1500" i="6"/>
  <c r="A1499" i="6"/>
  <c r="A1498" i="6"/>
  <c r="A1497" i="6"/>
  <c r="A1496" i="6"/>
  <c r="A1495" i="6"/>
  <c r="A1494" i="6"/>
  <c r="A1493" i="6"/>
  <c r="A1492" i="6"/>
  <c r="A1491" i="6"/>
  <c r="A1490" i="6"/>
  <c r="A1489" i="6"/>
  <c r="A1488" i="6"/>
  <c r="A1487" i="6"/>
  <c r="A1486" i="6"/>
  <c r="A1485" i="6"/>
  <c r="A1484" i="6"/>
  <c r="A1483" i="6"/>
  <c r="A1482" i="6"/>
  <c r="A1481" i="6"/>
  <c r="A1480" i="6"/>
  <c r="A1479" i="6"/>
  <c r="A1478" i="6"/>
  <c r="A1477" i="6"/>
  <c r="A1476" i="6"/>
  <c r="A1475" i="6"/>
  <c r="A1474" i="6"/>
  <c r="A1473" i="6"/>
  <c r="A1472" i="6"/>
  <c r="A1471" i="6"/>
  <c r="A1470" i="6"/>
  <c r="A1469" i="6"/>
  <c r="A1468" i="6"/>
  <c r="A1467" i="6"/>
  <c r="A1466" i="6"/>
  <c r="A1465" i="6"/>
  <c r="A1464" i="6"/>
  <c r="A1463" i="6"/>
  <c r="A1462" i="6"/>
  <c r="A1461" i="6"/>
  <c r="A1460" i="6"/>
  <c r="A1459" i="6"/>
  <c r="A1458" i="6"/>
  <c r="A1457" i="6"/>
  <c r="A1456" i="6"/>
  <c r="A1455" i="6"/>
  <c r="A1454" i="6"/>
  <c r="A1453" i="6"/>
  <c r="A1452" i="6"/>
  <c r="A1451" i="6"/>
  <c r="A1450" i="6"/>
  <c r="A1449" i="6"/>
  <c r="A1448" i="6"/>
  <c r="A1447" i="6"/>
  <c r="A1446" i="6"/>
  <c r="A1445" i="6"/>
  <c r="A1444" i="6"/>
  <c r="A1443" i="6"/>
  <c r="A1442" i="6"/>
  <c r="A1441" i="6"/>
  <c r="A1440" i="6"/>
  <c r="A1439" i="6"/>
  <c r="A1438" i="6"/>
  <c r="A1437" i="6"/>
  <c r="A1436" i="6"/>
  <c r="A1435" i="6"/>
  <c r="A1434" i="6"/>
  <c r="A1433" i="6"/>
  <c r="A1432" i="6"/>
  <c r="A1431" i="6"/>
  <c r="A1430" i="6"/>
  <c r="A1429" i="6"/>
  <c r="A1428" i="6"/>
  <c r="A1427" i="6"/>
  <c r="A1426" i="6"/>
  <c r="A1425" i="6"/>
  <c r="A1424" i="6"/>
  <c r="A1423" i="6"/>
  <c r="A1422" i="6"/>
  <c r="A1421" i="6"/>
  <c r="A1420" i="6"/>
  <c r="A1419" i="6"/>
  <c r="A1418" i="6"/>
  <c r="A1417" i="6"/>
  <c r="A1416" i="6"/>
  <c r="A1415" i="6"/>
  <c r="A1414" i="6"/>
  <c r="A1413" i="6"/>
  <c r="A1412" i="6"/>
  <c r="A1411" i="6"/>
  <c r="A1410" i="6"/>
  <c r="A1409" i="6"/>
  <c r="A1408" i="6"/>
  <c r="A1407" i="6"/>
  <c r="A1406" i="6"/>
  <c r="A1405" i="6"/>
  <c r="A1404" i="6"/>
  <c r="A1403" i="6"/>
  <c r="A1402" i="6"/>
  <c r="A1401" i="6"/>
  <c r="A1400" i="6"/>
  <c r="A1399" i="6"/>
  <c r="A1398" i="6"/>
  <c r="A1397" i="6"/>
  <c r="A1396" i="6"/>
  <c r="A1395" i="6"/>
  <c r="A1394" i="6"/>
  <c r="A1393" i="6"/>
  <c r="A1392" i="6"/>
  <c r="A1391" i="6"/>
  <c r="A1390" i="6"/>
  <c r="A1389" i="6"/>
  <c r="A1388" i="6"/>
  <c r="A1387" i="6"/>
  <c r="A1386" i="6"/>
  <c r="A1385" i="6"/>
  <c r="A1384" i="6"/>
  <c r="A1383" i="6"/>
  <c r="A1382" i="6"/>
  <c r="A1381" i="6"/>
  <c r="A1380" i="6"/>
  <c r="A1379" i="6"/>
  <c r="A1378" i="6"/>
  <c r="A1377" i="6"/>
  <c r="A1376" i="6"/>
  <c r="A1375" i="6"/>
  <c r="A1374" i="6"/>
  <c r="A1373" i="6"/>
  <c r="A1372" i="6"/>
  <c r="A1371" i="6"/>
  <c r="A1370" i="6"/>
  <c r="A1369" i="6"/>
  <c r="A1368" i="6"/>
  <c r="A1367" i="6"/>
  <c r="A1366" i="6"/>
  <c r="A1365" i="6"/>
  <c r="A1364" i="6"/>
  <c r="A1363" i="6"/>
  <c r="A1362" i="6"/>
  <c r="A1361" i="6"/>
  <c r="A1360" i="6"/>
  <c r="A1359" i="6"/>
  <c r="A1358" i="6"/>
  <c r="A1357" i="6"/>
  <c r="A1356" i="6"/>
  <c r="A1355" i="6"/>
  <c r="A1354" i="6"/>
  <c r="A1353" i="6"/>
  <c r="A1352" i="6"/>
  <c r="A1351" i="6"/>
  <c r="A1350" i="6"/>
  <c r="A1349" i="6"/>
  <c r="A1348" i="6"/>
  <c r="A1347" i="6"/>
  <c r="A1346" i="6"/>
  <c r="A1345" i="6"/>
  <c r="A1344" i="6"/>
  <c r="A1343" i="6"/>
  <c r="A1342" i="6"/>
  <c r="A1341" i="6"/>
  <c r="A1340" i="6"/>
  <c r="A1339" i="6"/>
  <c r="A1338" i="6"/>
  <c r="A1337" i="6"/>
  <c r="A1336" i="6"/>
  <c r="A1335" i="6"/>
  <c r="A1334" i="6"/>
  <c r="A1333" i="6"/>
  <c r="A1332" i="6"/>
  <c r="A1331" i="6"/>
  <c r="A1330" i="6"/>
  <c r="A1329" i="6"/>
  <c r="A1328" i="6"/>
  <c r="A1327" i="6"/>
  <c r="A1326" i="6"/>
  <c r="A1325" i="6"/>
  <c r="A1324" i="6"/>
  <c r="A1323" i="6"/>
  <c r="A1322" i="6"/>
  <c r="A1321" i="6"/>
  <c r="A1320" i="6"/>
  <c r="A1319" i="6"/>
  <c r="A1318" i="6"/>
  <c r="A1317" i="6"/>
  <c r="A1316" i="6"/>
  <c r="A1315" i="6"/>
  <c r="A1314" i="6"/>
  <c r="A1313" i="6"/>
  <c r="A1312" i="6"/>
  <c r="A1311" i="6"/>
  <c r="A1310" i="6"/>
  <c r="A1309" i="6"/>
  <c r="A1308" i="6"/>
  <c r="A1307" i="6"/>
  <c r="A1306" i="6"/>
  <c r="A1305" i="6"/>
  <c r="A1304" i="6"/>
  <c r="A1303" i="6"/>
  <c r="A1302" i="6"/>
  <c r="A1301" i="6"/>
  <c r="A1300" i="6"/>
  <c r="A1299" i="6"/>
  <c r="A1298" i="6"/>
  <c r="A1297" i="6"/>
  <c r="A1296" i="6"/>
  <c r="A1295" i="6"/>
  <c r="A1294" i="6"/>
  <c r="A1293" i="6"/>
  <c r="A1292" i="6"/>
  <c r="A1291" i="6"/>
  <c r="A1290" i="6"/>
  <c r="A1289" i="6"/>
  <c r="A1288" i="6"/>
  <c r="A1287" i="6"/>
  <c r="A1286" i="6"/>
  <c r="A1285" i="6"/>
  <c r="A1284" i="6"/>
  <c r="A1283" i="6"/>
  <c r="A1282" i="6"/>
  <c r="A1281" i="6"/>
  <c r="A1280" i="6"/>
  <c r="A1279" i="6"/>
  <c r="A1278" i="6"/>
  <c r="A1277" i="6"/>
  <c r="A1276" i="6"/>
  <c r="A1275" i="6"/>
  <c r="A1274" i="6"/>
  <c r="A1273" i="6"/>
  <c r="A1272" i="6"/>
  <c r="A1271" i="6"/>
  <c r="A1270" i="6"/>
  <c r="A1269" i="6"/>
  <c r="A1268" i="6"/>
  <c r="A1267" i="6"/>
  <c r="A1266" i="6"/>
  <c r="A1265" i="6"/>
  <c r="A1264" i="6"/>
  <c r="A1263" i="6"/>
  <c r="A1262" i="6"/>
  <c r="A1261" i="6"/>
  <c r="A1260" i="6"/>
  <c r="A1259" i="6"/>
  <c r="A1258" i="6"/>
  <c r="A1257" i="6"/>
  <c r="A1256" i="6"/>
  <c r="A1255" i="6"/>
  <c r="A1254" i="6"/>
  <c r="A1253" i="6"/>
  <c r="A1252" i="6"/>
  <c r="A1251" i="6"/>
  <c r="A1250" i="6"/>
  <c r="A1249" i="6"/>
  <c r="A1248" i="6"/>
  <c r="A1247" i="6"/>
  <c r="A1246" i="6"/>
  <c r="A1245" i="6"/>
  <c r="A1244" i="6"/>
  <c r="A1243" i="6"/>
  <c r="A1242" i="6"/>
  <c r="A1241" i="6"/>
  <c r="A1240" i="6"/>
  <c r="A1239" i="6"/>
  <c r="A1238" i="6"/>
  <c r="A1237" i="6"/>
  <c r="A1236" i="6"/>
  <c r="A1235" i="6"/>
  <c r="A1234" i="6"/>
  <c r="A1233" i="6"/>
  <c r="A1232" i="6"/>
  <c r="A1231" i="6"/>
  <c r="A1230" i="6"/>
  <c r="A1229" i="6"/>
  <c r="A1228" i="6"/>
  <c r="A1227" i="6"/>
  <c r="A1226" i="6"/>
  <c r="A1225" i="6"/>
  <c r="A1224" i="6"/>
  <c r="A1223" i="6"/>
  <c r="A1222" i="6"/>
  <c r="A1221" i="6"/>
  <c r="A1220" i="6"/>
  <c r="A1219" i="6"/>
  <c r="A1218" i="6"/>
  <c r="A1217" i="6"/>
  <c r="A1216" i="6"/>
  <c r="A1215" i="6"/>
  <c r="A1214" i="6"/>
  <c r="A1213" i="6"/>
  <c r="A1212" i="6"/>
  <c r="A1211" i="6"/>
  <c r="A1210" i="6"/>
  <c r="A1209" i="6"/>
  <c r="A1208" i="6"/>
  <c r="A1207" i="6"/>
  <c r="A1206" i="6"/>
  <c r="A1205" i="6"/>
  <c r="A1204" i="6"/>
  <c r="A1203" i="6"/>
  <c r="A1202" i="6"/>
  <c r="A1201" i="6"/>
  <c r="A1200" i="6"/>
  <c r="A1199" i="6"/>
  <c r="A1198" i="6"/>
  <c r="A1197" i="6"/>
  <c r="A1196" i="6"/>
  <c r="A1195" i="6"/>
  <c r="A1194" i="6"/>
  <c r="A1193" i="6"/>
  <c r="A1192" i="6"/>
  <c r="A1191" i="6"/>
  <c r="A1190" i="6"/>
  <c r="A1189" i="6"/>
  <c r="A1188" i="6"/>
  <c r="A1187" i="6"/>
  <c r="A1186" i="6"/>
  <c r="A1185" i="6"/>
  <c r="A1184" i="6"/>
  <c r="A1183" i="6"/>
  <c r="A1182" i="6"/>
  <c r="A1181" i="6"/>
  <c r="A1180" i="6"/>
  <c r="A1179" i="6"/>
  <c r="A1178" i="6"/>
  <c r="A1177" i="6"/>
  <c r="A1176" i="6"/>
  <c r="A1175" i="6"/>
  <c r="A1174" i="6"/>
  <c r="A1173" i="6"/>
  <c r="A1172" i="6"/>
  <c r="A1171" i="6"/>
  <c r="A1170" i="6"/>
  <c r="A1169" i="6"/>
  <c r="A1168" i="6"/>
  <c r="A1167" i="6"/>
  <c r="A1166" i="6"/>
  <c r="A1165" i="6"/>
  <c r="A1164" i="6"/>
  <c r="A1163" i="6"/>
  <c r="A1162" i="6"/>
  <c r="A1161" i="6"/>
  <c r="A1160" i="6"/>
  <c r="A1159" i="6"/>
  <c r="A1158" i="6"/>
  <c r="A1157" i="6"/>
  <c r="A1156" i="6"/>
  <c r="A1155" i="6"/>
  <c r="A1154" i="6"/>
  <c r="A1153" i="6"/>
  <c r="A1152" i="6"/>
  <c r="A1151" i="6"/>
  <c r="A1150" i="6"/>
  <c r="A1149" i="6"/>
  <c r="A1148" i="6"/>
  <c r="A1147" i="6"/>
  <c r="A1146" i="6"/>
  <c r="A1145" i="6"/>
  <c r="A1144" i="6"/>
  <c r="A1143" i="6"/>
  <c r="A1142" i="6"/>
  <c r="A1141" i="6"/>
  <c r="A1140" i="6"/>
  <c r="A1139" i="6"/>
  <c r="A1138" i="6"/>
  <c r="A1137" i="6"/>
  <c r="A1136" i="6"/>
  <c r="A1135" i="6"/>
  <c r="A1134" i="6"/>
  <c r="A1133" i="6"/>
  <c r="A1132" i="6"/>
  <c r="A1131" i="6"/>
  <c r="A1130" i="6"/>
  <c r="A1129" i="6"/>
  <c r="A1128" i="6"/>
  <c r="A1127" i="6"/>
  <c r="A1126" i="6"/>
  <c r="A1125" i="6"/>
  <c r="A1124" i="6"/>
  <c r="A1123" i="6"/>
  <c r="A1122" i="6"/>
  <c r="A1121" i="6"/>
  <c r="A1120" i="6"/>
  <c r="A1119" i="6"/>
  <c r="A1118" i="6"/>
  <c r="A1117" i="6"/>
  <c r="A1116" i="6"/>
  <c r="A1115" i="6"/>
  <c r="A1114" i="6"/>
  <c r="A1113" i="6"/>
  <c r="A1112" i="6"/>
  <c r="A1111" i="6"/>
  <c r="A1110" i="6"/>
  <c r="A1109" i="6"/>
  <c r="A1108" i="6"/>
  <c r="A1107" i="6"/>
  <c r="A1106" i="6"/>
  <c r="A1105" i="6"/>
  <c r="A1104" i="6"/>
  <c r="A1103" i="6"/>
  <c r="A1102" i="6"/>
  <c r="A1101" i="6"/>
  <c r="A1100" i="6"/>
  <c r="A1099" i="6"/>
  <c r="A1098" i="6"/>
  <c r="A1097" i="6"/>
  <c r="A1096" i="6"/>
  <c r="A1095" i="6"/>
  <c r="A1094" i="6"/>
  <c r="A1093" i="6"/>
  <c r="A1092" i="6"/>
  <c r="A1091" i="6"/>
  <c r="A1090" i="6"/>
  <c r="A1089" i="6"/>
  <c r="A1088" i="6"/>
  <c r="A1087" i="6"/>
  <c r="A1086" i="6"/>
  <c r="A1085" i="6"/>
  <c r="A1084" i="6"/>
  <c r="A1083" i="6"/>
  <c r="A1082" i="6"/>
  <c r="A1081" i="6"/>
  <c r="A1080" i="6"/>
  <c r="A1079" i="6"/>
  <c r="A1078" i="6"/>
  <c r="A1077" i="6"/>
  <c r="A1076" i="6"/>
  <c r="A1075" i="6"/>
  <c r="A1074" i="6"/>
  <c r="A1073" i="6"/>
  <c r="A1072" i="6"/>
  <c r="A1071" i="6"/>
  <c r="A1070" i="6"/>
  <c r="A1069" i="6"/>
  <c r="A1068" i="6"/>
  <c r="A1067" i="6"/>
  <c r="A1066" i="6"/>
  <c r="A1065" i="6"/>
  <c r="A1064" i="6"/>
  <c r="A1063" i="6"/>
  <c r="A1062" i="6"/>
  <c r="A1061" i="6"/>
  <c r="A1060" i="6"/>
  <c r="A1059" i="6"/>
  <c r="A1058" i="6"/>
  <c r="A1057" i="6"/>
  <c r="A1056" i="6"/>
  <c r="A1055" i="6"/>
  <c r="A1054" i="6"/>
  <c r="A1053" i="6"/>
  <c r="A1052" i="6"/>
  <c r="A1051" i="6"/>
  <c r="A1050" i="6"/>
  <c r="A1049" i="6"/>
  <c r="A1048" i="6"/>
  <c r="A1047" i="6"/>
  <c r="A1046" i="6"/>
  <c r="A1045" i="6"/>
  <c r="A1044" i="6"/>
  <c r="A1043" i="6"/>
  <c r="A1042" i="6"/>
  <c r="A1041" i="6"/>
  <c r="A1040" i="6"/>
  <c r="A1039" i="6"/>
  <c r="A1038" i="6"/>
  <c r="A1037" i="6"/>
  <c r="A1036" i="6"/>
  <c r="A1035" i="6"/>
  <c r="A1034" i="6"/>
  <c r="A1033" i="6"/>
  <c r="A1032" i="6"/>
  <c r="A1031" i="6"/>
  <c r="A1030" i="6"/>
  <c r="A1029" i="6"/>
  <c r="A1028" i="6"/>
  <c r="A1027" i="6"/>
  <c r="A1026" i="6"/>
  <c r="A1025" i="6"/>
  <c r="A1024" i="6"/>
  <c r="A1023" i="6"/>
  <c r="A1022" i="6"/>
  <c r="A1021" i="6"/>
  <c r="A1020" i="6"/>
  <c r="A1019" i="6"/>
  <c r="A1018" i="6"/>
  <c r="A1017" i="6"/>
  <c r="A1016" i="6"/>
  <c r="A1015" i="6"/>
  <c r="A1014" i="6"/>
  <c r="A1013" i="6"/>
  <c r="A1012" i="6"/>
  <c r="A1011" i="6"/>
  <c r="A1010" i="6"/>
  <c r="A1009" i="6"/>
  <c r="A1008" i="6"/>
  <c r="A1007" i="6"/>
  <c r="A1006" i="6"/>
  <c r="A1005" i="6"/>
  <c r="A1004" i="6"/>
  <c r="A1003" i="6"/>
  <c r="A1002" i="6"/>
  <c r="A1001" i="6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C1570" i="3" l="1"/>
  <c r="C658" i="1" l="1"/>
  <c r="F64" i="1" l="1"/>
  <c r="F60" i="1"/>
  <c r="F56" i="1"/>
  <c r="F41" i="1"/>
  <c r="F36" i="1"/>
  <c r="F21" i="1"/>
  <c r="F2" i="1"/>
  <c r="F645" i="1"/>
  <c r="F81" i="1"/>
  <c r="F80" i="1"/>
  <c r="F79" i="1"/>
  <c r="F73" i="1"/>
  <c r="F72" i="1"/>
  <c r="F71" i="1"/>
  <c r="F69" i="1"/>
  <c r="F68" i="1"/>
  <c r="F67" i="1"/>
  <c r="F65" i="1"/>
  <c r="F62" i="1"/>
  <c r="F61" i="1"/>
  <c r="F59" i="1"/>
  <c r="F58" i="1"/>
  <c r="F57" i="1"/>
  <c r="F55" i="1"/>
  <c r="F53" i="1"/>
  <c r="F52" i="1"/>
  <c r="F51" i="1"/>
  <c r="F50" i="1"/>
  <c r="F49" i="1"/>
  <c r="F48" i="1"/>
  <c r="F47" i="1"/>
  <c r="F46" i="1"/>
  <c r="F45" i="1"/>
  <c r="F40" i="1"/>
  <c r="F39" i="1"/>
  <c r="F38" i="1"/>
  <c r="F37" i="1"/>
  <c r="F34" i="1"/>
  <c r="F33" i="1"/>
  <c r="F32" i="1"/>
  <c r="F31" i="1"/>
  <c r="F29" i="1"/>
  <c r="F28" i="1"/>
  <c r="F27" i="1"/>
  <c r="F26" i="1"/>
  <c r="F25" i="1"/>
  <c r="F24" i="1"/>
  <c r="F23" i="1"/>
  <c r="F22" i="1"/>
  <c r="F20" i="1"/>
  <c r="F19" i="1"/>
  <c r="F17" i="1"/>
  <c r="F16" i="1"/>
  <c r="F11" i="1"/>
  <c r="F10" i="1"/>
  <c r="F9" i="1"/>
  <c r="F8" i="1"/>
  <c r="F7" i="1"/>
  <c r="F4" i="1"/>
  <c r="F3" i="1"/>
</calcChain>
</file>

<file path=xl/sharedStrings.xml><?xml version="1.0" encoding="utf-8"?>
<sst xmlns="http://schemas.openxmlformats.org/spreadsheetml/2006/main" count="6606" uniqueCount="1970">
  <si>
    <t>Vendor_code</t>
  </si>
  <si>
    <t>Vendor Name</t>
  </si>
  <si>
    <t>ONC-ACB Name</t>
  </si>
  <si>
    <t>Transparency Pledge (0, for no; 1 for yes)</t>
  </si>
  <si>
    <t>CHPL Product ID (If Applicable) *note please add additional rows as necessary with vendor_code, vendor name, ONC-ACB name, product ID and URL</t>
  </si>
  <si>
    <t>Transparency Attestation URL (fully qualified hyperlink format of http://url.somedomain)</t>
  </si>
  <si>
    <t>ADP AdvancedMD</t>
  </si>
  <si>
    <t>ADP Advancedmd</t>
  </si>
  <si>
    <t>Drummond Group</t>
  </si>
  <si>
    <t>ALERT Life Sciences Computing, S.A.</t>
  </si>
  <si>
    <t>ALLSCRIPTS</t>
  </si>
  <si>
    <t>Abeo Solutions, Inc</t>
  </si>
  <si>
    <t>Acmeware, Inc.</t>
  </si>
  <si>
    <t>05082014-2325-9</t>
  </si>
  <si>
    <t>09262013-2128-9</t>
  </si>
  <si>
    <t>12032015-4440-6</t>
  </si>
  <si>
    <t>11212013-2324-9</t>
  </si>
  <si>
    <t>12302014-2976-6</t>
  </si>
  <si>
    <t>Addison Health Systems, Inc.</t>
  </si>
  <si>
    <t>http://www.writepad.com/#!meaningful-use/syrai</t>
  </si>
  <si>
    <t>Advanced Provider Solutions, LLC</t>
  </si>
  <si>
    <t>https://paydc.com/about-paydc/ehr-certification/</t>
  </si>
  <si>
    <t>AdvantaChart Inc</t>
  </si>
  <si>
    <t>AdvantaChart Inc.</t>
  </si>
  <si>
    <t>Allscripts</t>
  </si>
  <si>
    <t>Allscripts Healthcare Solutions</t>
  </si>
  <si>
    <t>Amazing Charts</t>
  </si>
  <si>
    <t>American Medical Solutions, Inc.</t>
  </si>
  <si>
    <t>Amrita Ventures, LLC</t>
  </si>
  <si>
    <t>AmritaÂ Ventures,Â LLCÂ </t>
  </si>
  <si>
    <t>Anthelio Healthcare Solutions Inc.</t>
  </si>
  <si>
    <t>05072015-0209-6</t>
  </si>
  <si>
    <t>Anthelio Healthcare Solutions, Inc.</t>
  </si>
  <si>
    <t>04142014-2655-6</t>
  </si>
  <si>
    <t>04142014-2654-6</t>
  </si>
  <si>
    <t>Applied Research Works, Inc.</t>
  </si>
  <si>
    <t>ArÃªte Healthcare Services, LLC</t>
  </si>
  <si>
    <t>Aspyra, LLC</t>
  </si>
  <si>
    <t>Atlas Development</t>
  </si>
  <si>
    <t>Azalea Health</t>
  </si>
  <si>
    <t>Blue Marble Smartware Corporation</t>
  </si>
  <si>
    <t>Bogardus Medical Systems, Inc.</t>
  </si>
  <si>
    <t>Businet, LLC</t>
  </si>
  <si>
    <t>CDI, Inc.</t>
  </si>
  <si>
    <t>CMR</t>
  </si>
  <si>
    <t>Cancer Treatment Centers of America</t>
  </si>
  <si>
    <t>CareCloud</t>
  </si>
  <si>
    <t>CareCloud Corporation</t>
  </si>
  <si>
    <t>CareEvolution, Inc.</t>
  </si>
  <si>
    <t>CareSync, Inc.</t>
  </si>
  <si>
    <t>Carepaths Inc.</t>
  </si>
  <si>
    <t>Carepaths, Inc.</t>
  </si>
  <si>
    <t>Cedaron Medical</t>
  </si>
  <si>
    <t>Cedaron Medical, Inc.</t>
  </si>
  <si>
    <t>Center for Diagnostic Imaging</t>
  </si>
  <si>
    <t>ChartLogic, Inc.</t>
  </si>
  <si>
    <t>CitiusTech, Inc.</t>
  </si>
  <si>
    <t>06062014-2800-9</t>
  </si>
  <si>
    <t>02182016-2803-8</t>
  </si>
  <si>
    <t>11122015-2802-8</t>
  </si>
  <si>
    <t>06062014-2801-9</t>
  </si>
  <si>
    <t>02182016-3110-3</t>
  </si>
  <si>
    <t>11122015-3110-8</t>
  </si>
  <si>
    <t>ClaimTrak Systems, Inc.</t>
  </si>
  <si>
    <t>Claimpower, Inc.</t>
  </si>
  <si>
    <t>Clarkson Eyecare</t>
  </si>
  <si>
    <t>ClinicMax, Inc.</t>
  </si>
  <si>
    <t>Clinigence</t>
  </si>
  <si>
    <t>Clinigence, LLC</t>
  </si>
  <si>
    <t>ClinixMD LLC</t>
  </si>
  <si>
    <t>CoCENTRIX</t>
  </si>
  <si>
    <t>CoCENTRIX, Inc.</t>
  </si>
  <si>
    <t>CodoniX</t>
  </si>
  <si>
    <t>Commonwealth Informatics</t>
  </si>
  <si>
    <t>Comparion Medical Analytics, Inc.</t>
  </si>
  <si>
    <t>Compulink</t>
  </si>
  <si>
    <t>Compulink Business Systems, Inc.</t>
  </si>
  <si>
    <t>Copley Memorial Hospital, Inc.</t>
  </si>
  <si>
    <t>Core Solutions Inc</t>
  </si>
  <si>
    <t>Core Solutions, Inc</t>
  </si>
  <si>
    <t>Corepoint Health</t>
  </si>
  <si>
    <t>Correct Care Solutions, LLC</t>
  </si>
  <si>
    <t>Criterions LLC</t>
  </si>
  <si>
    <t>Criterions, LLC</t>
  </si>
  <si>
    <t>Cube Healthcare</t>
  </si>
  <si>
    <t>Cyclops Vision Corporation</t>
  </si>
  <si>
    <t>Cyfluent</t>
  </si>
  <si>
    <t>Cyfluent, Inc.</t>
  </si>
  <si>
    <t>DSS Inc.</t>
  </si>
  <si>
    <t>DSS, Inc.</t>
  </si>
  <si>
    <t>Data Strategies, Inc.</t>
  </si>
  <si>
    <t>DataLink Software Development Inc.</t>
  </si>
  <si>
    <t>Daw Systems, Inc.</t>
  </si>
  <si>
    <t>DigiDMS</t>
  </si>
  <si>
    <t>http://www.digidms.com/disclosure.htm</t>
  </si>
  <si>
    <t>DigiDMS, Inc.</t>
  </si>
  <si>
    <t>DoctorsPartner LLC</t>
  </si>
  <si>
    <t>http://emr-electronicmedicalrecords.com/ehr_certification.htm</t>
  </si>
  <si>
    <t>DoctorsPartner, LLC.</t>
  </si>
  <si>
    <t>Doctorsoft Corporation</t>
  </si>
  <si>
    <t>http://doctorsoft.com/</t>
  </si>
  <si>
    <t>DocuTrac, Inc.</t>
  </si>
  <si>
    <t>http://www.docutracinc.com/meaningful_use_disclosure/</t>
  </si>
  <si>
    <t>E-Health Partners, Inc.</t>
  </si>
  <si>
    <t>http://www.ehrez.com/</t>
  </si>
  <si>
    <t>E-Z BIS, Inc.</t>
  </si>
  <si>
    <t>http://www.ezbis.com/cehrtdisclosure.htm</t>
  </si>
  <si>
    <t>E.A. Crowell &amp; Associates, Inc. dba Crowell Systems</t>
  </si>
  <si>
    <t>https://www.medformixvue.com/meaningful-use-statement.html</t>
  </si>
  <si>
    <t>EMRConnect</t>
  </si>
  <si>
    <t>http://emrconnect.com/products.html</t>
  </si>
  <si>
    <t>EMRlogic Systems</t>
  </si>
  <si>
    <t>http://www.emrlogic.com/about/meanuse/index.html</t>
  </si>
  <si>
    <t>EMRlogic Systems, Inc.</t>
  </si>
  <si>
    <t>EPOWERdoc, Inc.</t>
  </si>
  <si>
    <t>http://www.epowerdoc.com/en/compliance_and_roi/</t>
  </si>
  <si>
    <t>EZ DERM, LLC</t>
  </si>
  <si>
    <t>https://ezderm.com/features/#fully-certified</t>
  </si>
  <si>
    <t>EZnotes, Inc.</t>
  </si>
  <si>
    <t>http://eznotesinc.com/mandatory-disclosure-letter</t>
  </si>
  <si>
    <t>Easy Billing Systems</t>
  </si>
  <si>
    <t>http://www.mdchartsolutions.com/aboutus/certification.php</t>
  </si>
  <si>
    <t>Easy Billing Systems, Inc.</t>
  </si>
  <si>
    <t>Elation EMR, Inc.</t>
  </si>
  <si>
    <t>https://www.elationemr.com/</t>
  </si>
  <si>
    <t>ElationEMR</t>
  </si>
  <si>
    <t>Elekta - IMPAC Medical Systems, Inc.</t>
  </si>
  <si>
    <t>https://www.elekta.com/software-solutions/meaningful-use.html</t>
  </si>
  <si>
    <t>Emdeon Corporation</t>
  </si>
  <si>
    <t>http://www.emdeon.com/ehrlite/</t>
  </si>
  <si>
    <t>Emdeon Inc.</t>
  </si>
  <si>
    <t>Encite, Inc.</t>
  </si>
  <si>
    <t>http://www.encite.us/support-services/meaningful-use/</t>
  </si>
  <si>
    <t>Equicare Health Inc.</t>
  </si>
  <si>
    <t>http://equicarehealth.com/products/active-patient-portal/meaningful-use-certification/</t>
  </si>
  <si>
    <t>Etransmedia Technology, Inc</t>
  </si>
  <si>
    <t>http://www.etransmedia.com/technology-solutions/electronic-health-records/</t>
  </si>
  <si>
    <t>Etransmedia Technology, Inc.</t>
  </si>
  <si>
    <t>Exemplo Medical LLC</t>
  </si>
  <si>
    <t>http://www.exemplomedical.com/News/CurrentNews.aspx?EventId=23</t>
  </si>
  <si>
    <t>Exemplo Medical, LLC</t>
  </si>
  <si>
    <t>Exscribe, Inc.</t>
  </si>
  <si>
    <t>http://www.exscribe.com/ehr-certification</t>
  </si>
  <si>
    <t>EyeMD EMR Healthcare Systems</t>
  </si>
  <si>
    <t>http://www.eyemdemr.com/products_Incentives.htm</t>
  </si>
  <si>
    <t>EyeMD EMR Healthcare Systems, Inc.</t>
  </si>
  <si>
    <t>EyeTcare, Inc.</t>
  </si>
  <si>
    <t>http://eyepegasus.com/</t>
  </si>
  <si>
    <t>FHR</t>
  </si>
  <si>
    <t>Falcon, LLC.</t>
  </si>
  <si>
    <t>http://www.falconehr.com/meaningful-use-certificate/</t>
  </si>
  <si>
    <t>First Insight Corp</t>
  </si>
  <si>
    <t>First Insight Corporation</t>
  </si>
  <si>
    <t>http://www.first-insight.com/News_Events-ARRA-HITECHACT.html</t>
  </si>
  <si>
    <t>Florida Department of Health</t>
  </si>
  <si>
    <t>Florida Heart &amp; Vascular Multi Specialty Group</t>
  </si>
  <si>
    <t>Foothold Technology, Inc.</t>
  </si>
  <si>
    <t>http://footholdtechnology.com/</t>
  </si>
  <si>
    <t>Forte Holdings</t>
  </si>
  <si>
    <t>FortÃ© Holdings</t>
  </si>
  <si>
    <t>Forward Advantage Inc.</t>
  </si>
  <si>
    <t>http://www.forwardadvantage.com/solutions/health-information-exchange/communication-director-system-platform/data-express/data-express-version-3-80-2014-edition-certified/</t>
  </si>
  <si>
    <t>Forward Advantage, Inc.</t>
  </si>
  <si>
    <t>FriendlySoft Technology, Inc.</t>
  </si>
  <si>
    <t>http://physicianflow.com/</t>
  </si>
  <si>
    <t>GE Healthcare</t>
  </si>
  <si>
    <t>01102014-1892-5</t>
  </si>
  <si>
    <t>http://www3.gehealthcare.com/en/Products/Categories/Healthcare_IT/~/link.aspx?_id=A658D910255B416686DF679886E0BD7A&amp;_z=z#tabs/tab691E86107CB648E1A3FCD53A15BE9530</t>
  </si>
  <si>
    <t>04142014-1893-5</t>
  </si>
  <si>
    <t>05162014-1894-5</t>
  </si>
  <si>
    <t>07032013-1173-5</t>
  </si>
  <si>
    <t>07032013-1174-5</t>
  </si>
  <si>
    <t>01102014-1175-5</t>
  </si>
  <si>
    <t>GE Healthcare IT</t>
  </si>
  <si>
    <t>GEMMS</t>
  </si>
  <si>
    <t>http://www.gemmsnet.com/certification.html</t>
  </si>
  <si>
    <t>GEMMS, Inc.</t>
  </si>
  <si>
    <t>Geriatric Practice Management</t>
  </si>
  <si>
    <t>http://www.gehrimed.com/certification/</t>
  </si>
  <si>
    <t>GetWellNetwork</t>
  </si>
  <si>
    <t>http://getwellnetwork.com/news/getwellnetwork-achieves-meaningful-use-certification-ambulatory-solution</t>
  </si>
  <si>
    <t>Great Expressions Dental Centers</t>
  </si>
  <si>
    <t>Greenway</t>
  </si>
  <si>
    <t>Greenway Health, LLC</t>
  </si>
  <si>
    <t>12182014-2186-1</t>
  </si>
  <si>
    <t>http://www.greenwayhealth.com/solution/electronic-dental-records/</t>
  </si>
  <si>
    <t>10092014-2183-1</t>
  </si>
  <si>
    <t>12182014-2185-1</t>
  </si>
  <si>
    <t>05142015-2184-3</t>
  </si>
  <si>
    <t>08272015-3001-5</t>
  </si>
  <si>
    <t>08272015-3002-5</t>
  </si>
  <si>
    <t>08272015-3003-5</t>
  </si>
  <si>
    <t>08272015-3104-1</t>
  </si>
  <si>
    <t>08272015-3105-1</t>
  </si>
  <si>
    <t>08272015-3106-1</t>
  </si>
  <si>
    <t>02202014-2400-1</t>
  </si>
  <si>
    <t>http://www.greenwayhealth.com/solution/electronic-health-record-practice-management/</t>
  </si>
  <si>
    <t>04072014-2687-5</t>
  </si>
  <si>
    <t>05302014-2688-5</t>
  </si>
  <si>
    <t>05302014-2689-5</t>
  </si>
  <si>
    <t>03122015-2692-5</t>
  </si>
  <si>
    <t>02052015-2690-5</t>
  </si>
  <si>
    <t>03122015-2691-5</t>
  </si>
  <si>
    <t>04022015-0147-5</t>
  </si>
  <si>
    <t>04022015-0148-5</t>
  </si>
  <si>
    <t>04022015-0149-5</t>
  </si>
  <si>
    <t>04022015-0150-5</t>
  </si>
  <si>
    <t>09112014-2182-1</t>
  </si>
  <si>
    <t>http://www.greenwayhealth.com/solution/chc-electronic-health-records/</t>
  </si>
  <si>
    <t>01162015-2183-1</t>
  </si>
  <si>
    <t>07022015-2184-1</t>
  </si>
  <si>
    <t>08272015-3007-1</t>
  </si>
  <si>
    <t>10092014-2190-5</t>
  </si>
  <si>
    <t>http://www.greenwayhealth.com/solution/practice-management-enterprises/</t>
  </si>
  <si>
    <t>10092014-2191-5</t>
  </si>
  <si>
    <t>10092014-2192-5</t>
  </si>
  <si>
    <t>10092014-2193-5</t>
  </si>
  <si>
    <t>06182015-0701-5</t>
  </si>
  <si>
    <t>06182015-0704-5</t>
  </si>
  <si>
    <t>09302015-4350-5</t>
  </si>
  <si>
    <t>09302015-4351-5</t>
  </si>
  <si>
    <t>HCA - Information Technology &amp; Services, Inc.</t>
  </si>
  <si>
    <t>HCA Information &amp; Technology Services, Inc.</t>
  </si>
  <si>
    <t>HCA Information Technology &amp; Services, Inc.</t>
  </si>
  <si>
    <t>HCA Physician Services</t>
  </si>
  <si>
    <t>HEALTHEC</t>
  </si>
  <si>
    <t>http://www.healthec.com/drummond-certificates/</t>
  </si>
  <si>
    <t>HEALTHEC LLC</t>
  </si>
  <si>
    <t>MedAllies</t>
  </si>
  <si>
    <t>Havenridge Consulting, LLC</t>
  </si>
  <si>
    <t>https://quick-charts.com/certification-details/</t>
  </si>
  <si>
    <t>Havenridge Consutling, LLC</t>
  </si>
  <si>
    <t>Healogics, Inc.</t>
  </si>
  <si>
    <t>http://www.healogics.com/i-heal</t>
  </si>
  <si>
    <t>Health Administration Systems, Inc.</t>
  </si>
  <si>
    <t>http://www.has.com/medifile.htm</t>
  </si>
  <si>
    <t>Health Gorilla, Inc.</t>
  </si>
  <si>
    <t>https://www.healthgorilla.com/home/company/about/faq/</t>
  </si>
  <si>
    <t>HealthAxis Group</t>
  </si>
  <si>
    <t>http://www.healthaxis.com/electronic-health-records/</t>
  </si>
  <si>
    <t>HealthFusion</t>
  </si>
  <si>
    <t>http://www.healthfusion.com/ehr-meaningful-use/meaningful-use-certification/</t>
  </si>
  <si>
    <t>HealthMonix</t>
  </si>
  <si>
    <t>http://ecqmpro.com/ecqm-pro-ehr-meaningful-use-certifications/</t>
  </si>
  <si>
    <t>Hello Health</t>
  </si>
  <si>
    <t>https://hellohealth.com/ehr/resources/meaningful-use/</t>
  </si>
  <si>
    <t>Hello Health inc</t>
  </si>
  <si>
    <t>Hi-Tech MD</t>
  </si>
  <si>
    <t>http://treatehr.com/</t>
  </si>
  <si>
    <t>Holon Solutions</t>
  </si>
  <si>
    <t>http://www.holonsolutions.com/certifications.html</t>
  </si>
  <si>
    <t>ICANotes LLC</t>
  </si>
  <si>
    <t>http://www.icanotes.com/content/onc-atcb-certification</t>
  </si>
  <si>
    <t>ICANotes, LLC</t>
  </si>
  <si>
    <t>iCare.com LLC</t>
  </si>
  <si>
    <t>http://www.icare.com/affordable/</t>
  </si>
  <si>
    <t>ICS Software, Ltd.</t>
  </si>
  <si>
    <t>http://icssoftware.net/products/sammyehr/</t>
  </si>
  <si>
    <t>ifa united i-tech Inc.</t>
  </si>
  <si>
    <t>IO Practiceware</t>
  </si>
  <si>
    <t>http://www.iopracticeware.com/.</t>
  </si>
  <si>
    <t>IO Practiceware, Inc.</t>
  </si>
  <si>
    <t>IO Practiceware, inc.</t>
  </si>
  <si>
    <t>IRCS, Inc</t>
  </si>
  <si>
    <t>http://www.ircsinc.com/index.php?page=software-vireo</t>
  </si>
  <si>
    <t>IRCS, Inc.</t>
  </si>
  <si>
    <t>Ibeza LLC</t>
  </si>
  <si>
    <t>http://www.ibeza.net/certifications</t>
  </si>
  <si>
    <t xml:space="preserve">imedicWare </t>
  </si>
  <si>
    <t>http://www.imedicware.com/Drummond</t>
  </si>
  <si>
    <t>InPracSys</t>
  </si>
  <si>
    <t>InPracSysÂ™</t>
  </si>
  <si>
    <t>Infor</t>
  </si>
  <si>
    <t>http://www.infor.com/product-summary/healthcare/cloverleaf-integration-suite/</t>
  </si>
  <si>
    <t>Infor (US), Inc.</t>
  </si>
  <si>
    <t>Inforia, Inc</t>
  </si>
  <si>
    <t>http://www.inforiainc.com/our_company/drummond_certification.html</t>
  </si>
  <si>
    <t>Inforia, Inc.</t>
  </si>
  <si>
    <t>Ingenium Business Solutions, Inc.</t>
  </si>
  <si>
    <t>http://www.clinicsource.com/clinicsource-earns-prestigious-onc-acb-2014-certification/</t>
  </si>
  <si>
    <t>Inofile LLC</t>
  </si>
  <si>
    <t>https://www.kno2.com/resources</t>
  </si>
  <si>
    <t>Integrated Document Solutions</t>
  </si>
  <si>
    <t>Integrated Document Solutions (IDS)</t>
  </si>
  <si>
    <t>Integrated Document Solutions, Inc.</t>
  </si>
  <si>
    <t>Integrity Digital Solutions</t>
  </si>
  <si>
    <t>http://integrityemr.com/</t>
  </si>
  <si>
    <t>Integrity Digital Solutions, LLC</t>
  </si>
  <si>
    <t>Intellicure, Inc.</t>
  </si>
  <si>
    <t>http://intellicure.com/Drummond.aspx</t>
  </si>
  <si>
    <t>InterComponentWare Inc.</t>
  </si>
  <si>
    <t>http://us.icw-global.com/solutions/icw-patient-engagement.html</t>
  </si>
  <si>
    <t>InterSystems Corporation</t>
  </si>
  <si>
    <t>Interface People</t>
  </si>
  <si>
    <t>http://ipeople.com/data-solutions/data-discovery</t>
  </si>
  <si>
    <t>Interface People, LP</t>
  </si>
  <si>
    <t>iSALUS Healthcare</t>
  </si>
  <si>
    <t>http://isalushealthcare.com/ehr-features/meaningful-use</t>
  </si>
  <si>
    <t>JAG Products, LLC</t>
  </si>
  <si>
    <t>http://clinictracker.com/features/meaningful-use</t>
  </si>
  <si>
    <t>Joseph P. Addabbo Family Health Center</t>
  </si>
  <si>
    <t>http://www.addabbo.org/</t>
  </si>
  <si>
    <t>Joseph P. Addabbo Family Health Center, Inc.</t>
  </si>
  <si>
    <t>KSB, Inc.</t>
  </si>
  <si>
    <t>http://www.doxpedo.com/ehr-incentive/</t>
  </si>
  <si>
    <t>Kareo Inc.</t>
  </si>
  <si>
    <t>Kareo, Inc.</t>
  </si>
  <si>
    <t>Keiser Computers, Inc.</t>
  </si>
  <si>
    <t>www.drsdoc.com</t>
  </si>
  <si>
    <t>KeyMedical Software, Inc.</t>
  </si>
  <si>
    <t>http://www.keymedicalsoftware.com/home/keychart-electronic-medical-records</t>
  </si>
  <si>
    <t>LG CNS Co., Ltd.</t>
  </si>
  <si>
    <t>LSS Data Systems</t>
  </si>
  <si>
    <t>http://home.meditech.com/en/d/regulatoryresources/pages/certification.htm</t>
  </si>
  <si>
    <t>Lauris Technologies</t>
  </si>
  <si>
    <t>http://laurisonline.com/certinfo.aspx</t>
  </si>
  <si>
    <t>Life Care Centers of America</t>
  </si>
  <si>
    <t>MCIS, Inc.</t>
  </si>
  <si>
    <t>https://www.cattailssoftware.com/clientportal/?page=login</t>
  </si>
  <si>
    <t>MD Logic EMR</t>
  </si>
  <si>
    <t>http://www.mdlogic.com/support/value-added-services</t>
  </si>
  <si>
    <t>MD Logic, Inc.</t>
  </si>
  <si>
    <t>MDIntelleSys, LLC</t>
  </si>
  <si>
    <t>http://mdi.nextech.com/mdi-meaningful-use</t>
  </si>
  <si>
    <t>MEDHOST</t>
  </si>
  <si>
    <t>06192014-2142-5</t>
  </si>
  <si>
    <t>http://www.medhost.com/offerings/business-intelligence/business-intelligence-certification</t>
  </si>
  <si>
    <t>02052015-2143-5</t>
  </si>
  <si>
    <t>07162015-2145-5</t>
  </si>
  <si>
    <t>11122015-0434-5</t>
  </si>
  <si>
    <t>08282014-1838-5</t>
  </si>
  <si>
    <t>http://www.medhost.com/about-us/meaningful-use-certification</t>
  </si>
  <si>
    <t>08282014-1839-5</t>
  </si>
  <si>
    <t>09042014-1843-5</t>
  </si>
  <si>
    <t>08282014-1836-5</t>
  </si>
  <si>
    <t>08282014-1837-5</t>
  </si>
  <si>
    <t>09042014-1842-5</t>
  </si>
  <si>
    <t>01302015-3104-5</t>
  </si>
  <si>
    <t>01302015-3103-5</t>
  </si>
  <si>
    <t>01302015-3102-5</t>
  </si>
  <si>
    <t>06052014-1906-5</t>
  </si>
  <si>
    <t>http://www.medhost.com/offerings/edis/edis-certification</t>
  </si>
  <si>
    <t>03202014-1906-5</t>
  </si>
  <si>
    <t>03202014-1905-5</t>
  </si>
  <si>
    <t>09112014-1907-5</t>
  </si>
  <si>
    <t>03052015-1102-5</t>
  </si>
  <si>
    <t>08062015-0392-5</t>
  </si>
  <si>
    <t>04232015-1905-1</t>
  </si>
  <si>
    <t>04182013-1900-6</t>
  </si>
  <si>
    <t>04182013-1901-6</t>
  </si>
  <si>
    <t>04182013-1902-6</t>
  </si>
  <si>
    <t>10102013-1903-1</t>
  </si>
  <si>
    <t>12192013-1904-1</t>
  </si>
  <si>
    <t>08282014-1834-5</t>
  </si>
  <si>
    <t>08282014-1835-5</t>
  </si>
  <si>
    <t>09042014-1841-5</t>
  </si>
  <si>
    <t>08282014-1832-5</t>
  </si>
  <si>
    <t>08282014-1833-5</t>
  </si>
  <si>
    <t>09042014-1840-5</t>
  </si>
  <si>
    <t>10232014-2952-5</t>
  </si>
  <si>
    <t>01302015-3099-5</t>
  </si>
  <si>
    <t>01302015-3100-5</t>
  </si>
  <si>
    <t>01302015-3101-5</t>
  </si>
  <si>
    <t>10232014-2953-5</t>
  </si>
  <si>
    <t>02202014-2567-5</t>
  </si>
  <si>
    <t>02262015-0108-5</t>
  </si>
  <si>
    <t>02262015-0109-5</t>
  </si>
  <si>
    <t>02262015-0110-5</t>
  </si>
  <si>
    <t>06252015-0259-5</t>
  </si>
  <si>
    <t>06252015-0260-5</t>
  </si>
  <si>
    <t>06252015-0261-5</t>
  </si>
  <si>
    <t>06052014-2246-5</t>
  </si>
  <si>
    <t>http://www.medhost.com/about-us/yourcareuniverse-certification</t>
  </si>
  <si>
    <t>06052014-2245-5</t>
  </si>
  <si>
    <t>09252014-2966-1</t>
  </si>
  <si>
    <t>09252014-2967-1</t>
  </si>
  <si>
    <t>12182014-2970-1</t>
  </si>
  <si>
    <t>12182014-2971-1</t>
  </si>
  <si>
    <t>02162015-2968-5</t>
  </si>
  <si>
    <t>02162015-2969-5</t>
  </si>
  <si>
    <t>09232013-2244-5</t>
  </si>
  <si>
    <t>09232013-2243-5</t>
  </si>
  <si>
    <t>07022015-0256-5</t>
  </si>
  <si>
    <t>07022015-0255-5</t>
  </si>
  <si>
    <t>07022015-0258-5</t>
  </si>
  <si>
    <t>07022015-0257-5</t>
  </si>
  <si>
    <t>05192014-2570-5</t>
  </si>
  <si>
    <t>05192014-2569-5</t>
  </si>
  <si>
    <t>02202014-2568-5</t>
  </si>
  <si>
    <t>MEDHOST, Inc.</t>
  </si>
  <si>
    <t>MEDHOST, Inc.Â®</t>
  </si>
  <si>
    <t>MEDHOSTÂ®, Inc.</t>
  </si>
  <si>
    <t>MEDITECH</t>
  </si>
  <si>
    <t>MEDITECH (Medical Information Technology, Inc.)</t>
  </si>
  <si>
    <t>MEDITECH, Inc.</t>
  </si>
  <si>
    <t>http://medallies.com/Drummond_Certification.html</t>
  </si>
  <si>
    <t>MedCPU Inc.</t>
  </si>
  <si>
    <t>MedConnect, Inc.</t>
  </si>
  <si>
    <t>MedEvolve</t>
  </si>
  <si>
    <t>http://www.medevolve.com/mission-critical-solutions/ehr/</t>
  </si>
  <si>
    <t>MedEvolve LLC</t>
  </si>
  <si>
    <t>MedEvolve, LLC</t>
  </si>
  <si>
    <t>Medical Mime, Inc.</t>
  </si>
  <si>
    <t>MedInformatix</t>
  </si>
  <si>
    <t>MedInformatix, Inc</t>
  </si>
  <si>
    <t>MedNet Medical Solutions</t>
  </si>
  <si>
    <t>http://mednetmedical.com/certifications.html</t>
  </si>
  <si>
    <t>MedOne Systems, LLC</t>
  </si>
  <si>
    <t>http://www.medocity.com/terms-of-service/</t>
  </si>
  <si>
    <t>MediRec, Inc.</t>
  </si>
  <si>
    <t>http://www.medirecpr.com/index-1.html</t>
  </si>
  <si>
    <t>MediRec, LLC</t>
  </si>
  <si>
    <t>Medical Informatics Engineering</t>
  </si>
  <si>
    <t>https://www.webchartnow.com/drummond</t>
  </si>
  <si>
    <t>Medical Information Technology, Inc.</t>
  </si>
  <si>
    <t>Medical Information Technology, Inc. (MEDITECH)</t>
  </si>
  <si>
    <t>Medical Mine, Inc.</t>
  </si>
  <si>
    <t>https://charmtracker.com/ehr/meaningful-use-certified-ehr.html</t>
  </si>
  <si>
    <t>Mediware Information Systems</t>
  </si>
  <si>
    <t>http://www.mediware.com/rehabilitation/why-mediware/meaningful-use-rehabilitation/</t>
  </si>
  <si>
    <t>Medocity, Inc.</t>
  </si>
  <si>
    <t>Medstreaming</t>
  </si>
  <si>
    <t>http://medstreaming.com/Products/EMR</t>
  </si>
  <si>
    <t>Medstreaming EMR, LLC</t>
  </si>
  <si>
    <t>Medtech, Inc.</t>
  </si>
  <si>
    <t>http://www.medtech.ws/</t>
  </si>
  <si>
    <t>Merge Healthcare</t>
  </si>
  <si>
    <t>http://www.merge.com/Landing-Pages/Associated-Charges.aspx#MergeRIS</t>
  </si>
  <si>
    <t>Merge Healthcare, Inc.</t>
  </si>
  <si>
    <t>Metasolutions Inc</t>
  </si>
  <si>
    <t>MicroFour, Inc.</t>
  </si>
  <si>
    <t>https://www.practicestudio.net/Company/CompanyInformation/Certifications.aspx#Drummond</t>
  </si>
  <si>
    <t>Microsoft Corporation</t>
  </si>
  <si>
    <t>https://www.healthvault.com/us/en/Meaningful-Use</t>
  </si>
  <si>
    <t>Mighty Oak Technology, Inc.</t>
  </si>
  <si>
    <t>http://charttalk.net/2012/price-transparency/</t>
  </si>
  <si>
    <t>Ministry Health Care</t>
  </si>
  <si>
    <t>Mitchell &amp; McCormick, Inc.</t>
  </si>
  <si>
    <t>http://www.mitchellandmccormick.net/products---services.html</t>
  </si>
  <si>
    <t>ModuleMD</t>
  </si>
  <si>
    <t>http://www.modulemd.com/value-stack/ONC-Certified.html</t>
  </si>
  <si>
    <t>ModuleMD, LLC</t>
  </si>
  <si>
    <t>Mydoctorschart</t>
  </si>
  <si>
    <t>http://www.mydoctorschart.com/disclosures</t>
  </si>
  <si>
    <t>NaphCare</t>
  </si>
  <si>
    <t>http://www.techcareehr.com/</t>
  </si>
  <si>
    <t>NaphCare, Inc.</t>
  </si>
  <si>
    <t>NavisHealth Solutions, Inc.</t>
  </si>
  <si>
    <t>http://navishealth.com/products/engage/</t>
  </si>
  <si>
    <t>Net Health</t>
  </si>
  <si>
    <t>http://www.nethealth.com/products/urgent-care/urgent-care-emr/</t>
  </si>
  <si>
    <t>Net Health Systems, Inc.</t>
  </si>
  <si>
    <t>NextStep Solutions Inc.</t>
  </si>
  <si>
    <t>http://www.nextstepsolutionsinc.com/product-info-behaviorial-health-software.php</t>
  </si>
  <si>
    <t>Nexus Clinical</t>
  </si>
  <si>
    <t>http://www.nexusclinical.com/certification/</t>
  </si>
  <si>
    <t>Nexus Clinical LLC</t>
  </si>
  <si>
    <t>Nitor Group, Ltd.</t>
  </si>
  <si>
    <t>Nth Technologies, Inc.</t>
  </si>
  <si>
    <t>http://www.nablemd.com/#certification</t>
  </si>
  <si>
    <t>OA Systems, Inc</t>
  </si>
  <si>
    <t>http://oasite.com/ONC_certification.asp</t>
  </si>
  <si>
    <t>OA Systems, Inc.</t>
  </si>
  <si>
    <t>OCERIS, Inc.</t>
  </si>
  <si>
    <t>http://www.flexmedical.com/education/mu/certification.aspx</t>
  </si>
  <si>
    <t>OD Link</t>
  </si>
  <si>
    <t>odlink.com/hi-tech_act</t>
  </si>
  <si>
    <t>Objective Medical Systems, LLC</t>
  </si>
  <si>
    <t>Ocuco Limited</t>
  </si>
  <si>
    <t>http://www.ocuco.us/certification.html</t>
  </si>
  <si>
    <t>Office Ally</t>
  </si>
  <si>
    <t>https://cms.officeally.com/acb-certification.aspx</t>
  </si>
  <si>
    <t>Office Ally, LLC</t>
  </si>
  <si>
    <t>Omedix</t>
  </si>
  <si>
    <t>http://omedix.com/products/patient-portal/meaningful-use/</t>
  </si>
  <si>
    <t>Omedix, Inc.</t>
  </si>
  <si>
    <t>Open Dental Software</t>
  </si>
  <si>
    <t>http://opendental.com/manual/ehrlicense.html</t>
  </si>
  <si>
    <t>Open Software Solutions, LLC</t>
  </si>
  <si>
    <t>http://healthcareoss.com/wp-content/uploads/2016/03/Mandatory-Disclosure-Statement-MCEMR-2-25-2016-1.pdf</t>
  </si>
  <si>
    <t>Origin Healthcare Solutions</t>
  </si>
  <si>
    <t>PBO Corp.</t>
  </si>
  <si>
    <t>http://pbomd.com/price.htm</t>
  </si>
  <si>
    <t>PBO Corporation</t>
  </si>
  <si>
    <t>PBSI - Positive Business Solutions, Inc.</t>
  </si>
  <si>
    <t>http://pbsinet.com/products-and-services/medical-solutions/</t>
  </si>
  <si>
    <t>PCIS GOLD</t>
  </si>
  <si>
    <t>http://pcisgold.com/#fDrummond</t>
  </si>
  <si>
    <t>Park Family Health Care P.C.</t>
  </si>
  <si>
    <t>Patagonia Health</t>
  </si>
  <si>
    <t>http://patagoniahealth.com/advantages/affordability/</t>
  </si>
  <si>
    <t>Phoenix Ortho, LLC</t>
  </si>
  <si>
    <t>http://www.phoenixortho.net/phoenix-ortho-receives-meaningful-use-stage-ii-certification.html</t>
  </si>
  <si>
    <t>Phunkey, INC</t>
  </si>
  <si>
    <t>Physician's Computer Company</t>
  </si>
  <si>
    <t>http://www.pcc.com/pcc-experience/solution/</t>
  </si>
  <si>
    <t>Platinum System C.R. Corp</t>
  </si>
  <si>
    <t>Platinum System C.R. Corp.</t>
  </si>
  <si>
    <t>Plexus Information Systems, Inc.</t>
  </si>
  <si>
    <t>http://www.plexustg.com/solutions_touch_mu.html</t>
  </si>
  <si>
    <t>Positive Business Solutions, Inc.</t>
  </si>
  <si>
    <t>Practice Fusion</t>
  </si>
  <si>
    <t>http://www.practicefusion.com/certified-meaningful-use-ehr/</t>
  </si>
  <si>
    <t>Practice Fusion, Inc</t>
  </si>
  <si>
    <t>Practice Fusion, Inc.</t>
  </si>
  <si>
    <t>PrecisionCare Software</t>
  </si>
  <si>
    <t>http://precisioncare.com/news-and-events/</t>
  </si>
  <si>
    <t>ProComp Software Consultants</t>
  </si>
  <si>
    <t>http://www.procompsoftware.com/Landers/Page/3/Certified-EHR</t>
  </si>
  <si>
    <t>Professional Data Services, Inc.</t>
  </si>
  <si>
    <t>http://mdsuite.com/meaningful-use-disclosure/</t>
  </si>
  <si>
    <t>Prognosis Health Information Systems</t>
  </si>
  <si>
    <t>http://prognosisinnovation.com/our-products/onc-certified/</t>
  </si>
  <si>
    <t>Prognosis Innovation Healthcare</t>
  </si>
  <si>
    <t>Prompt Alert, Inc.</t>
  </si>
  <si>
    <t>http://patientprompt.com/meaningful-use/</t>
  </si>
  <si>
    <t>Providers Management, Inc.</t>
  </si>
  <si>
    <t>QRS Inc.</t>
  </si>
  <si>
    <t>http://www.qrshs.com/2014</t>
  </si>
  <si>
    <t>QRS, Inc.</t>
  </si>
  <si>
    <t>QuadraMed Corp</t>
  </si>
  <si>
    <t>http://www.quadramed.com/en/solutions_services/clinical_solutions/certifications/united_states/</t>
  </si>
  <si>
    <t>QuadraMed Corporation</t>
  </si>
  <si>
    <t>Qualifacts Systems, Inc.</t>
  </si>
  <si>
    <t>http://www.qualifacts.com/news/qualifacts-achieves-comprehensive-stage-2-meaningful-use-certification/</t>
  </si>
  <si>
    <t>Queen City</t>
  </si>
  <si>
    <t>http://www.queencitycodefactory.com/pandadisclosure.html</t>
  </si>
  <si>
    <t>Raintree Systems, Inc</t>
  </si>
  <si>
    <t>http://www.raintreeinc.com/certifications/</t>
  </si>
  <si>
    <t>Raintree Systems, Inc.</t>
  </si>
  <si>
    <t>ReLi Med Solutions</t>
  </si>
  <si>
    <t>http://www.relimedsolutions.com/certification.html</t>
  </si>
  <si>
    <t>Regenstrief Institute</t>
  </si>
  <si>
    <t>Rural Wisconsin Health Cooperative</t>
  </si>
  <si>
    <t>http://www.rwhc.com/Services/QualityPrograms/RWHCMeaningfulUseeMeasuresSolution.aspx</t>
  </si>
  <si>
    <t>SOAPware, Inc.</t>
  </si>
  <si>
    <t>http://www.soapware.com/2014-edition-drummond-certified-ehr/</t>
  </si>
  <si>
    <t>STI Computer Services, Inc.</t>
  </si>
  <si>
    <t>http://sticomputer.com/meaningfuluse/</t>
  </si>
  <si>
    <t>Sajix Inc.</t>
  </si>
  <si>
    <t>http://sajix.com/PressReleases.php?pg=news</t>
  </si>
  <si>
    <t>Salar, Inc.</t>
  </si>
  <si>
    <t>Sawgio LLC</t>
  </si>
  <si>
    <t>http://sawgio.com/</t>
  </si>
  <si>
    <t>ScriptRx, Inc.</t>
  </si>
  <si>
    <t>http://www.bravadohealth.com/certified-ehr</t>
  </si>
  <si>
    <t>Secure Exchange Solutions</t>
  </si>
  <si>
    <t>Seven Software, LLC</t>
  </si>
  <si>
    <t>http://www.totaldental.com/ehr-certification-dental-software</t>
  </si>
  <si>
    <t>SilkOne</t>
  </si>
  <si>
    <t>http://www.silkone.com/EHR-MU-Disclosure.aspx</t>
  </si>
  <si>
    <t>SilkOne Inc.</t>
  </si>
  <si>
    <t>Smoky Mountain Information Systems, Inc.</t>
  </si>
  <si>
    <t>https://pimsyehr.com/resources/meaningful-use</t>
  </si>
  <si>
    <t>Sohi Systems</t>
  </si>
  <si>
    <t>http://sohisystems.com/ehrCertification.html</t>
  </si>
  <si>
    <t>Source Medical Solutions</t>
  </si>
  <si>
    <t>http://sourcemed.net/specialty-hospital-software</t>
  </si>
  <si>
    <t>Southwest Medical Associates</t>
  </si>
  <si>
    <t>Spectrum Health System</t>
  </si>
  <si>
    <t>Spectrum Medical, Inc.</t>
  </si>
  <si>
    <t>www.spectrummedical.com</t>
  </si>
  <si>
    <t>Synap, Inc.</t>
  </si>
  <si>
    <t>http://www.synaphealth.com/drummond-certificate/</t>
  </si>
  <si>
    <t>Standing Stone, Inc.</t>
  </si>
  <si>
    <t>http://www.standingstoneinc.com/</t>
  </si>
  <si>
    <t>Standing Stone, LLC</t>
  </si>
  <si>
    <t>Standing Stone, a Division of Alere Health Improvement Company</t>
  </si>
  <si>
    <t>Star-Med, LLC</t>
  </si>
  <si>
    <t>https://www.starmedllc.com/</t>
  </si>
  <si>
    <t>Streamline Health, Inc.</t>
  </si>
  <si>
    <t>Summit Healthcare Services Inc.</t>
  </si>
  <si>
    <t>http://www.summit-healthcare.com/Collateral/Documents/English-US/Drummond_Certification_2014.pdf</t>
  </si>
  <si>
    <t>Summit Healthcare Services, Inc.</t>
  </si>
  <si>
    <t>Talksoft Corporation</t>
  </si>
  <si>
    <t>TechSoft, Inc.</t>
  </si>
  <si>
    <t>http://www.mdrhythm.com/mdrhythm-onc2014.html</t>
  </si>
  <si>
    <t>The Echo Group</t>
  </si>
  <si>
    <t>http://www.echoman.com/meaningful-use/</t>
  </si>
  <si>
    <t>The Garage</t>
  </si>
  <si>
    <t>http://thegaragein.com/ignite</t>
  </si>
  <si>
    <t>The Shams Group</t>
  </si>
  <si>
    <t>http://shamsgroup.com/healthcare-solutions/certified-mu-solutions/</t>
  </si>
  <si>
    <t>The Shams Group, Inc.</t>
  </si>
  <si>
    <t>Thrasys, Inc.</t>
  </si>
  <si>
    <t>http://www.thrasys.com/about/</t>
  </si>
  <si>
    <t>Tranquilmoney Inc.</t>
  </si>
  <si>
    <t>https://www.tranquilmoney.com/disclosure.html</t>
  </si>
  <si>
    <t>Tranquilmoney, Inc.</t>
  </si>
  <si>
    <t>TransMed Network</t>
  </si>
  <si>
    <t>Truven Health Analytics</t>
  </si>
  <si>
    <t>http://truvenhealth.com/your-healthcare-focus/hospital-management-decisions/meaningful-use-quality-manager</t>
  </si>
  <si>
    <t>Twin Sails Technology Group, Inc.</t>
  </si>
  <si>
    <t>http://www.twinsailstech.com/</t>
  </si>
  <si>
    <t>U.S. HealthRecord, Inc.</t>
  </si>
  <si>
    <t>U.S.HealthRecord, Inc.</t>
  </si>
  <si>
    <t>Umbie Health Corporation</t>
  </si>
  <si>
    <t>https://umbiedentalcare.com/price_transparency.html</t>
  </si>
  <si>
    <t>UnisonCare Corporation</t>
  </si>
  <si>
    <t>http://www.unicharts.com/certification.html</t>
  </si>
  <si>
    <t>Unityware</t>
  </si>
  <si>
    <t>http://unityware.com/us/about/mu-certification/</t>
  </si>
  <si>
    <t>Updox, LLC</t>
  </si>
  <si>
    <t>https://www.updox.com/updox-2014-1-onc-hit-certification</t>
  </si>
  <si>
    <t>VIPA Health Solutions, LLC</t>
  </si>
  <si>
    <t>Venus Medical Systems LLC</t>
  </si>
  <si>
    <t>Vigiboss Inc.</t>
  </si>
  <si>
    <t>http://www.vigiboss.com/md4front/ehr-meaningful-use-certification/</t>
  </si>
  <si>
    <t>VipaHealth Solutions, LLC</t>
  </si>
  <si>
    <t>VisionTree Software, Inc.</t>
  </si>
  <si>
    <t>http://visiontree.com/information/newsevents/meaningfuluse/</t>
  </si>
  <si>
    <t>VisionWeb</t>
  </si>
  <si>
    <t>http://www.startyouruprise.com/certification</t>
  </si>
  <si>
    <t>Visual Outcomes USA, Inc.</t>
  </si>
  <si>
    <t>WCH Service Bureau, Inc.</t>
  </si>
  <si>
    <t xml:space="preserve"> http://ismartehr.com/</t>
  </si>
  <si>
    <t>Washington University</t>
  </si>
  <si>
    <t>Welligent, Inc.</t>
  </si>
  <si>
    <t>http://www.welligent.com/meaningful-use/</t>
  </si>
  <si>
    <t>Williams Group</t>
  </si>
  <si>
    <t>http://www.practicedirector.com/</t>
  </si>
  <si>
    <t>YourCareUniverse Health, Inc.</t>
  </si>
  <si>
    <t>YourCareUniverse, Inc.</t>
  </si>
  <si>
    <t>digiChart, Inc.</t>
  </si>
  <si>
    <t>eClinicalWorks LLC</t>
  </si>
  <si>
    <t>https://www.eclinicalworks.com/resources/meaningful-use-disclosure/</t>
  </si>
  <si>
    <t>eClinicalWorks, LLC</t>
  </si>
  <si>
    <t>eMedapps, Inc.</t>
  </si>
  <si>
    <t>medQ Inc.</t>
  </si>
  <si>
    <t>http://medq.com/ehr.html</t>
  </si>
  <si>
    <t>medQ inc.</t>
  </si>
  <si>
    <t>http://www.allscripts.com/terms-of-use/documents</t>
  </si>
  <si>
    <t>N/A</t>
  </si>
  <si>
    <t>Transparency Pledge (0, for no; 1 for yes; 2 for self)</t>
  </si>
  <si>
    <t>Acurus Solutions Inc.</t>
  </si>
  <si>
    <t>InfoGard</t>
  </si>
  <si>
    <t>http://www.acurussolutions.com/Certification.html</t>
  </si>
  <si>
    <t>Acurus Solutions, Inc.</t>
  </si>
  <si>
    <t>Adaptamed, LLC</t>
  </si>
  <si>
    <t>http://adaptamed.com/Home/ONCCertification</t>
  </si>
  <si>
    <t>Aprima Medical Software, Inc</t>
  </si>
  <si>
    <t>http://www.aprima.com/company/industry-certifications-infogard/2014-infogard-certification</t>
  </si>
  <si>
    <t>Aprima Medical Software, Inc.</t>
  </si>
  <si>
    <t>Azara Healthcare, LLC</t>
  </si>
  <si>
    <t>http://www.azarahealthcare.com/solutions/azara-drvs/reports/meaningful-use-certified-reports/ </t>
  </si>
  <si>
    <t>BACTES Imagin Solutions, LLC</t>
  </si>
  <si>
    <t>Bearhug Technologies, LLC</t>
  </si>
  <si>
    <t>BioMed Informatics, LLC dba NexGenic</t>
  </si>
  <si>
    <t>http://www.nexgenic.com/onc-certification</t>
  </si>
  <si>
    <t>Bonafide Management Systems, Inc.</t>
  </si>
  <si>
    <t>https://mdqws1.medeqmanager.com/meds/ehr</t>
  </si>
  <si>
    <t>Bottomline Technologies, Inc.</t>
  </si>
  <si>
    <t>http://www.bottomline.com/us/resource/onc-certified-hit-2014-edition</t>
  </si>
  <si>
    <t>Braintree Health</t>
  </si>
  <si>
    <t>http://braintreemd.com/website/meaningful_use.php</t>
  </si>
  <si>
    <t>CallPointe.com, Inc.</t>
  </si>
  <si>
    <t>CareTracker, Inc.</t>
  </si>
  <si>
    <t>http://www.harriscaretracker.com/en/solutions/electronic-medical-records/; http://www.harriscaretracker.com/en/solutions/plans-and-pricing/</t>
  </si>
  <si>
    <t>Complete Medical Solutions, LLC</t>
  </si>
  <si>
    <t>http://www.doctornetwork.com/products/mywinmed-ehr/</t>
  </si>
  <si>
    <t>CompuGroup Medical, Inc.</t>
  </si>
  <si>
    <t>Concinnity</t>
  </si>
  <si>
    <t>http://healthefilings.com</t>
  </si>
  <si>
    <t>Connexin Software</t>
  </si>
  <si>
    <t>http://officepracticum.com/about/ratings-awards-accreditations/</t>
  </si>
  <si>
    <t>Connexin Software, Inc.</t>
  </si>
  <si>
    <t>Custom Computing Corporation</t>
  </si>
  <si>
    <t>http://www.ccccorp.com/2014-onc-acb-certification-statement; http://www.ccccorp.com/2014-onc-acb-certification-statement/pricing-transparency</t>
  </si>
  <si>
    <t>Data Tec, Inc.</t>
  </si>
  <si>
    <t>http://www.powersoftmd.com/MU.htm</t>
  </si>
  <si>
    <t>Datagroup Technologies Inc.</t>
  </si>
  <si>
    <t>http://encounterworks.com/resources/meaningful-use-and-pricing-transparency-statements</t>
  </si>
  <si>
    <t>Dexter Solutions Inc</t>
  </si>
  <si>
    <t>http://www.dexter-solutions.com/index.php/component/content/article/53-slides/105-certification-details</t>
  </si>
  <si>
    <t>Dexter Solutions Inc.</t>
  </si>
  <si>
    <t>Digital Medical Solutions Inc.</t>
  </si>
  <si>
    <t>http://officemedicine.com/stage-ii-full-emr-certification-information/</t>
  </si>
  <si>
    <t>Digital Medical Solutions, Inc.</t>
  </si>
  <si>
    <t>DocComply</t>
  </si>
  <si>
    <t>DR Systems, Inc.</t>
  </si>
  <si>
    <t>http://drsysehr.com/price-transparency; http://drsysehr.com/certified-ehr</t>
  </si>
  <si>
    <t>Draeger Medical Inc.</t>
  </si>
  <si>
    <t>http://www.draeger.com/sites/assets/PublishingImages/Products/mon_innovian_anesthesia/ENUS/Infoguard%20Web%20Add_Innovian%20Anesthesia.pdf</t>
  </si>
  <si>
    <t>Draeger Medical Systems Inc.</t>
  </si>
  <si>
    <t>Draeger Medical, Inc.</t>
  </si>
  <si>
    <t>drchrono Inc.</t>
  </si>
  <si>
    <t>https://www.drchrono.com/meaningful-use-ehr/</t>
  </si>
  <si>
    <t>DrChrono.com Inc.</t>
  </si>
  <si>
    <t>DrScribe, Inc.</t>
  </si>
  <si>
    <t>https://www.drscribe.com/pages/prod_emr.aspx</t>
  </si>
  <si>
    <t>eHealthObjects</t>
  </si>
  <si>
    <t>eHealthObjects, Inc.</t>
  </si>
  <si>
    <t>EmedPractice LLC</t>
  </si>
  <si>
    <t>http://www.emedpractice.com/EHR.html; http://www.emedpractice.com/pricing.html</t>
  </si>
  <si>
    <t>eMedPractice LLC</t>
  </si>
  <si>
    <t>Emerald Health LLC</t>
  </si>
  <si>
    <t>https://www.emeraldemr.com/EmeraldLiteProduction/LoginManagement/Disclaimer.htm</t>
  </si>
  <si>
    <t>EnableDoc LLC</t>
  </si>
  <si>
    <t>EndoSoft, LLC</t>
  </si>
  <si>
    <t xml:space="preserve">http://www.endosoft.com/endovault-ehr-2/ </t>
  </si>
  <si>
    <t>Endosoft, LLC</t>
  </si>
  <si>
    <t>EnSoftek, Inc</t>
  </si>
  <si>
    <t>http://www.drcloudemr.com/meaningful-use-stage-2-transparency-and-disclosure-requirements/</t>
  </si>
  <si>
    <t>EON Systems, Inc.</t>
  </si>
  <si>
    <t>EyeFormatics, Inc.</t>
  </si>
  <si>
    <t>ezEMRx Inc</t>
  </si>
  <si>
    <t>http://www.ezemrx.com/inner.php?mmid=64; http://www.ezemrx.com/inner.php?mmid=67</t>
  </si>
  <si>
    <t>ezEMRx, Inc</t>
  </si>
  <si>
    <t>FairWarningÂ® Technologies, Inc.</t>
  </si>
  <si>
    <t>http://www.fairwarning.com/meaningful-use/</t>
  </si>
  <si>
    <t>FIGMD, Inc.</t>
  </si>
  <si>
    <t>http://www.figmd.com/</t>
  </si>
  <si>
    <t>http://www3.gehealthcare.com/~/media/documents/us-global/products/healthcare%20it/brochures/centricity-perinatal/centrcity-perinatal-mu-jb37361us.pdf</t>
  </si>
  <si>
    <t>GeniusDoc, Inc.</t>
  </si>
  <si>
    <t>http://www.geniusdoc.com/MUDisclosure.html</t>
  </si>
  <si>
    <t>Global Vision Technologies</t>
  </si>
  <si>
    <t>http://info.famcare.net/famcare-ehr-module</t>
  </si>
  <si>
    <t>Goldblatt Systems LLC</t>
  </si>
  <si>
    <t>http://www.goldblattsystems.com/about-us/certifications/; http://www.goldblattsystems.com/services-support/hardware-and-computer-performance-needs/</t>
  </si>
  <si>
    <t>Green Clinical Systems Inc.</t>
  </si>
  <si>
    <t>Harris CareTracker, Inc.</t>
  </si>
  <si>
    <t>Health Companion, Inc.</t>
  </si>
  <si>
    <t>https://www.healthcompanion.com/HealthCompanion/guest/viewMUpdf</t>
  </si>
  <si>
    <t>Health eFilings, LLC</t>
  </si>
  <si>
    <t>Health Grid Corp.</t>
  </si>
  <si>
    <t>Hippoverse</t>
  </si>
  <si>
    <t>https://www.hippoverse.com/certification</t>
  </si>
  <si>
    <t>i2i Systems</t>
  </si>
  <si>
    <t>http://www.i2isys.com/quality-measure/meaningful-use</t>
  </si>
  <si>
    <t>Indian Health Service</t>
  </si>
  <si>
    <t>https://www.ihs.gov/rpms/downloads/DisclaimerVendorProductInfoDisclosures.pdf</t>
  </si>
  <si>
    <t>Infinite Software Solutions Inc. (D/B/A/ MD-Reports)</t>
  </si>
  <si>
    <t>http://md-reports.com/; http://www.md-reports.com/pricing_transparency.pdf</t>
  </si>
  <si>
    <t>Infinite Software Solutions Inc. [D/B/A MD-Reports]</t>
  </si>
  <si>
    <t>Infinitt North America</t>
  </si>
  <si>
    <t>http://www.infinittna.com/products/radiology/meaningful-use-certified</t>
  </si>
  <si>
    <t>Infinitt North America, Inc.</t>
  </si>
  <si>
    <t>Insight Software, LLC</t>
  </si>
  <si>
    <t>http://www.myvisionexpress.com/meaningful-use/</t>
  </si>
  <si>
    <t>InstantDx, LLC</t>
  </si>
  <si>
    <t>http://www.oncalldata.com/oncalldata/mumain.jsp</t>
  </si>
  <si>
    <t>Insync Healthcare Solutions LLC</t>
  </si>
  <si>
    <t xml:space="preserve">http://insynchcs.com/meaningful-use-certification.html </t>
  </si>
  <si>
    <t>konciergeMD</t>
  </si>
  <si>
    <t>Krassons, Inc.</t>
  </si>
  <si>
    <t>LogRhythm, Inc</t>
  </si>
  <si>
    <t>LogRhythm, Inc.</t>
  </si>
  <si>
    <t>MD On-Line</t>
  </si>
  <si>
    <t>MD On-Line, Inc.</t>
  </si>
  <si>
    <t>MDops Corporation</t>
  </si>
  <si>
    <t>MedAZ.Net, LLC</t>
  </si>
  <si>
    <t>www.medaz.net</t>
  </si>
  <si>
    <t>MedA-Z.net, LLC</t>
  </si>
  <si>
    <t>Medsphere System Corporation</t>
  </si>
  <si>
    <t xml:space="preserve">http://www.medsphere.com/pricing-transparency-statement </t>
  </si>
  <si>
    <t>Medsphere Systems Corporation</t>
  </si>
  <si>
    <t>Meta Pharmacy Systems, Inc. dba Meta Healthcare IT Solutions</t>
  </si>
  <si>
    <t>http://www.metacaresolutions.com/support-implementation/transparency/</t>
  </si>
  <si>
    <t>Micro Office Systems</t>
  </si>
  <si>
    <t>http://micro-officesystems.com/why-micro-office/meaningful-use/</t>
  </si>
  <si>
    <t>NEXTSERVICES INC</t>
  </si>
  <si>
    <t>http://www.nextservices.com/enki-ehr-certification-details/</t>
  </si>
  <si>
    <t>NextServices Inc</t>
  </si>
  <si>
    <t>NextServices, Inc.</t>
  </si>
  <si>
    <t>Novobi</t>
  </si>
  <si>
    <t>http://novobi.com/category/products/cqm-engine/</t>
  </si>
  <si>
    <t>OEMR</t>
  </si>
  <si>
    <t>Optum Clinical Solutions (formerly Picis)</t>
  </si>
  <si>
    <t>Optum Clinical Solutions, Inc. (formerly Picis, Inc.)</t>
  </si>
  <si>
    <t>OptumInsight</t>
  </si>
  <si>
    <t>Panacea Medical MBA</t>
  </si>
  <si>
    <t>https://www.mychartwriter.com/2014%20Edition%20Marketing%20Materials%20Requirement%20V-2.pdf</t>
  </si>
  <si>
    <t>PatientPoint</t>
  </si>
  <si>
    <t>Penn Medical Informatics Systems, Inc.</t>
  </si>
  <si>
    <t>http://eyedocsolutions.com/EyeDoc-Certification-Statement.htm</t>
  </si>
  <si>
    <t>PEPID, LLC</t>
  </si>
  <si>
    <t>http://www.pepid.com/press/releases/20150324_meaningful_use_2_certification.asp</t>
  </si>
  <si>
    <t>Picis</t>
  </si>
  <si>
    <t>Picis, now part of Ingenix</t>
  </si>
  <si>
    <t>Pieran LLC, dba Pieran Health Technologies</t>
  </si>
  <si>
    <t>www.nativehealthconnection.com</t>
  </si>
  <si>
    <t>PluralSoft</t>
  </si>
  <si>
    <t>http://www.pluralsoft.com/?page_id=1882</t>
  </si>
  <si>
    <t>PracticeSuite, Inc.</t>
  </si>
  <si>
    <t>http://www.practicesuite.com/onc-atcb-certification-latest</t>
  </si>
  <si>
    <t>Productive Programming, Inc.</t>
  </si>
  <si>
    <t>http://www.ppi.com/News/103</t>
  </si>
  <si>
    <t>Quantum Innovations, Inc.</t>
  </si>
  <si>
    <t>www.mypwer.com</t>
  </si>
  <si>
    <t>QuikEyes, Inc.</t>
  </si>
  <si>
    <t>http://quikeyes.com/ONCCertifiedHIT.aspx</t>
  </si>
  <si>
    <t>RazorInsights</t>
  </si>
  <si>
    <t>http://www.athenahealth.com/~/media/athenaweb/files/pdf/razorinsights_one_mu_disclosure.pdf</t>
  </si>
  <si>
    <t>RazorInsights, LLC</t>
  </si>
  <si>
    <t>Relatient, LLC</t>
  </si>
  <si>
    <t>ReportingMD, Inc.</t>
  </si>
  <si>
    <t>RTZ Associates, Inc.</t>
  </si>
  <si>
    <t>Scientific Technologies Corporation</t>
  </si>
  <si>
    <t>Scribe Healthcare Technologies</t>
  </si>
  <si>
    <t>https://md.scribe.com</t>
  </si>
  <si>
    <t>Siemens Medical Solutions USA Inc</t>
  </si>
  <si>
    <t>http://usa.healthcare.siemens.com/medical-imaging-it/syngo-dynamics-ehr-certified</t>
  </si>
  <si>
    <t>Siemens Medical Solutions USA, Inc.</t>
  </si>
  <si>
    <t>Signature Medical Group</t>
  </si>
  <si>
    <t>SkyCare</t>
  </si>
  <si>
    <t>Software Partners LLC</t>
  </si>
  <si>
    <t>Softworx Solutions</t>
  </si>
  <si>
    <t>www.softworxsolutions.com</t>
  </si>
  <si>
    <t>Softworx Solutions, Inc.</t>
  </si>
  <si>
    <t>Splunk Inc.</t>
  </si>
  <si>
    <t>Stockell Healthcare Systems, Inc.</t>
  </si>
  <si>
    <t>http://www.insightcs.com/Meaningful_Use.html</t>
  </si>
  <si>
    <t>Streamline Healthcare Solutions</t>
  </si>
  <si>
    <t>http://www.streamlinehealthcare.com/meaningful-use/</t>
  </si>
  <si>
    <t>Streamline Healthcare Solutions, LLC</t>
  </si>
  <si>
    <t>Surescripts, LLC</t>
  </si>
  <si>
    <t>Systemedx Inc</t>
  </si>
  <si>
    <t>http://www.systemedx.com/mu2/</t>
  </si>
  <si>
    <t>Systemedx Inc.</t>
  </si>
  <si>
    <t>Technomad, LLC</t>
  </si>
  <si>
    <t>http://www.technomad.net/disclaimers</t>
  </si>
  <si>
    <t>TenEleven Group</t>
  </si>
  <si>
    <t>http://www.10e11.com/certifications/</t>
  </si>
  <si>
    <t>TenEleven Group Inc.</t>
  </si>
  <si>
    <t>TPR Media LLC (dba UbiCare)</t>
  </si>
  <si>
    <t>http://www.ubicare.com    </t>
  </si>
  <si>
    <t>Trinity Health</t>
  </si>
  <si>
    <t>Trinity Health, Trinity Information Services</t>
  </si>
  <si>
    <t>Twistle, Inc.</t>
  </si>
  <si>
    <t>www.twistle.com</t>
  </si>
  <si>
    <t>UltraMed Software</t>
  </si>
  <si>
    <t>http://www.ultramedsoftware.com/</t>
  </si>
  <si>
    <t>Vecna</t>
  </si>
  <si>
    <t>http://www.vecna.com/onc/</t>
  </si>
  <si>
    <t>VIZTEK LLC</t>
  </si>
  <si>
    <t>Viztek, LLC</t>
  </si>
  <si>
    <t>WEBeDoctor, Inc.</t>
  </si>
  <si>
    <t>http://new.webedoctor.com/webedoctor-ehr-cert/</t>
  </si>
  <si>
    <t>Wisconsin Collaborative for Healthcare Quality, Inc.</t>
  </si>
  <si>
    <t>physiciancompass.org/pricing/</t>
  </si>
  <si>
    <t>WRS Health</t>
  </si>
  <si>
    <t>https://www.wrshealth.com/Meaningful-Use-Certified-EHR</t>
  </si>
  <si>
    <t>Z&amp;H Healthcare Solutions, LLC</t>
  </si>
  <si>
    <t>3M Health Information Systems</t>
  </si>
  <si>
    <t>3M Health Information Systems, Inc.</t>
  </si>
  <si>
    <t>4Medica</t>
  </si>
  <si>
    <t>A1 Medical Software Solutions</t>
  </si>
  <si>
    <t>A21 Healthcare IT Solutions</t>
  </si>
  <si>
    <t>ABEL Healthware Inc.</t>
  </si>
  <si>
    <t>ABEL Medical Software Inc.</t>
  </si>
  <si>
    <t>ABEL Medical Software, Inc.</t>
  </si>
  <si>
    <t>ABH Enterprises, LLC</t>
  </si>
  <si>
    <t>Abraxas Medical Solutions, Inc</t>
  </si>
  <si>
    <t>Accelecare Wound Centers, Inc.</t>
  </si>
  <si>
    <t>Access My Records, Inc.</t>
  </si>
  <si>
    <t>Accumedic Computer Systems, Inc.</t>
  </si>
  <si>
    <t>ACL Laboratories</t>
  </si>
  <si>
    <t>ACOM Health</t>
  </si>
  <si>
    <t>ACOM Health, Division of ACOM Solutions, Inc.</t>
  </si>
  <si>
    <t>Acrendo Software, Inc.</t>
  </si>
  <si>
    <t>ACS State Healthcare, LLC</t>
  </si>
  <si>
    <t>Acuitec, Inc.</t>
  </si>
  <si>
    <t>Acumen Physician Solutions</t>
  </si>
  <si>
    <t>ADS Technologies, Inc.</t>
  </si>
  <si>
    <t>Advanced Data Systems Corporation</t>
  </si>
  <si>
    <t>Advanced Health Management Systems, LLC</t>
  </si>
  <si>
    <t>Advanced Medical Information Solutions</t>
  </si>
  <si>
    <t>Advanced Medical Records Solutions</t>
  </si>
  <si>
    <t>Advanced Medical Software Systems LLC</t>
  </si>
  <si>
    <t>Advanced Technologies Group</t>
  </si>
  <si>
    <t>ADVault, Inc.</t>
  </si>
  <si>
    <t>Advent InfoSystems LLC</t>
  </si>
  <si>
    <t>Affordable Medical Software Company</t>
  </si>
  <si>
    <t>Agastha, Inc.</t>
  </si>
  <si>
    <t>AKDHC DocTalk LLC</t>
  </si>
  <si>
    <t>Alere Accountable Care Solutions</t>
  </si>
  <si>
    <t>Alere Analytics</t>
  </si>
  <si>
    <t>Alere Wellogic LLC</t>
  </si>
  <si>
    <t>All About Medical Billing Inc.</t>
  </si>
  <si>
    <t>AllegianceMD Software, Inc.</t>
  </si>
  <si>
    <t>AllegianceMD software, Inc.</t>
  </si>
  <si>
    <t>AllMeds, Inc.</t>
  </si>
  <si>
    <t>Alma Information Systems, Inc.</t>
  </si>
  <si>
    <t>Alpha Systems</t>
  </si>
  <si>
    <t>AlphaCM</t>
  </si>
  <si>
    <t>AlphaCM, Inc.</t>
  </si>
  <si>
    <t>AltaPoint Data Systems</t>
  </si>
  <si>
    <t>AltaPoint Data Systems, LLC</t>
  </si>
  <si>
    <t>Altapoint Data Systems, LLC</t>
  </si>
  <si>
    <t>Altivance, LLC</t>
  </si>
  <si>
    <t>Alton Healthcare, LLC</t>
  </si>
  <si>
    <t>Altos Solutions, Inc</t>
  </si>
  <si>
    <t>Altos Solutions, Inc.</t>
  </si>
  <si>
    <t>Amaji Health Information Systems</t>
  </si>
  <si>
    <t>AmazingCharts.com, Inc.</t>
  </si>
  <si>
    <t>American Business Systems, LLC</t>
  </si>
  <si>
    <t>American Data (1984 Systems Inc.)</t>
  </si>
  <si>
    <t>American Dental Partners, Inc.</t>
  </si>
  <si>
    <t>American HealthTech Inc.</t>
  </si>
  <si>
    <t>American Medical Software</t>
  </si>
  <si>
    <t>American Well</t>
  </si>
  <si>
    <t>AmisHealth LLC</t>
  </si>
  <si>
    <t>AmkaiSolutions</t>
  </si>
  <si>
    <t>AmkaiSolutions LLC</t>
  </si>
  <si>
    <t>Anasazi Software Inc.</t>
  </si>
  <si>
    <t>Anasazi Software, Inc.</t>
  </si>
  <si>
    <t>Andrews &amp; Patel Associates, PC</t>
  </si>
  <si>
    <t>Angel Systems, Inc.</t>
  </si>
  <si>
    <t>Anthelio Healthcare Solutions Inc</t>
  </si>
  <si>
    <t>AO Fox Memorial Hospital</t>
  </si>
  <si>
    <t>AOD Software</t>
  </si>
  <si>
    <t>AppMed Inc.</t>
  </si>
  <si>
    <t>AppMed, Inc.</t>
  </si>
  <si>
    <t>APS Healthcare Puerto Rico Inc.</t>
  </si>
  <si>
    <t>Aragon Software</t>
  </si>
  <si>
    <t>Arcadia Solutions, LLC</t>
  </si>
  <si>
    <t>Arcron Systems, Inc.</t>
  </si>
  <si>
    <t>ArcSys, Inc.</t>
  </si>
  <si>
    <t>Argyle Medical Software</t>
  </si>
  <si>
    <t>Armaria Data Systems, LLC</t>
  </si>
  <si>
    <t>Artemis Health Group</t>
  </si>
  <si>
    <t>AS Software</t>
  </si>
  <si>
    <t>Askesis Development Group</t>
  </si>
  <si>
    <t>Askesis Development Group, Inc.</t>
  </si>
  <si>
    <t>ASP.MD Inc.</t>
  </si>
  <si>
    <t>AssistMed, Inc.</t>
  </si>
  <si>
    <t>AT&amp;T</t>
  </si>
  <si>
    <t>AT&amp;T Operations</t>
  </si>
  <si>
    <t>athenahealth, Inc</t>
  </si>
  <si>
    <t>Atlantic Cape IT, LLC</t>
  </si>
  <si>
    <t>Aurora Health Care, Inc.</t>
  </si>
  <si>
    <t>AutoMedSys, LLC</t>
  </si>
  <si>
    <t>Avairis, Inc.</t>
  </si>
  <si>
    <t>Avazen Health</t>
  </si>
  <si>
    <t>Avreo, Inc</t>
  </si>
  <si>
    <t>Avreo, Inc.</t>
  </si>
  <si>
    <t>Axiom</t>
  </si>
  <si>
    <t>Axiom Health Intellect Systems Inc.</t>
  </si>
  <si>
    <t>Axolotl Corp</t>
  </si>
  <si>
    <t>Axolotl Corp.</t>
  </si>
  <si>
    <t>Axolotl Corporation</t>
  </si>
  <si>
    <t>AxSys Technology</t>
  </si>
  <si>
    <t>Aym Technologies, LLC</t>
  </si>
  <si>
    <t>A-Z Professional Provider Services, LLC</t>
  </si>
  <si>
    <t>Azalea Health Innovations, Inc.</t>
  </si>
  <si>
    <t>AZZLYÂ®</t>
  </si>
  <si>
    <t>BackChart</t>
  </si>
  <si>
    <t>Bayview Physicians Group</t>
  </si>
  <si>
    <t>Bear River Mental Health Services, Inc.</t>
  </si>
  <si>
    <t>Benchmark Systems</t>
  </si>
  <si>
    <t>Benevis, LLC</t>
  </si>
  <si>
    <t>Beth Israel Deaconess Medical Center</t>
  </si>
  <si>
    <t>Binary Spectrum Pvt. Ltd.</t>
  </si>
  <si>
    <t>BIO EMR Technology</t>
  </si>
  <si>
    <t>BioMedix Vascular Solutions</t>
  </si>
  <si>
    <t>BIT Healthcare, Inc.</t>
  </si>
  <si>
    <t>BizMatics Inc</t>
  </si>
  <si>
    <t>Bizmatics Inc.</t>
  </si>
  <si>
    <t>BJC Healthcare</t>
  </si>
  <si>
    <t>Blue Panda Systems</t>
  </si>
  <si>
    <t>BlueFire Medical Software</t>
  </si>
  <si>
    <t>Bluegrass New Directions, Inc.</t>
  </si>
  <si>
    <t>BlueStrata EMR</t>
  </si>
  <si>
    <t>Boston Children's Hospital</t>
  </si>
  <si>
    <t>Boston Medical Center</t>
  </si>
  <si>
    <t>Bowery Software, Inc.</t>
  </si>
  <si>
    <t>Bradoc Data Management Inc.</t>
  </si>
  <si>
    <t>Bradoc Data Management, Inc.</t>
  </si>
  <si>
    <t>Breeze EHR</t>
  </si>
  <si>
    <t>Brigham and Women's Hospital</t>
  </si>
  <si>
    <t>BrightEHR</t>
  </si>
  <si>
    <t>Brilogy</t>
  </si>
  <si>
    <t>BuildYourEMR</t>
  </si>
  <si>
    <t>Business Computer Applications, Inc</t>
  </si>
  <si>
    <t>BusinessOn, Inc.</t>
  </si>
  <si>
    <t>CaduRx</t>
  </si>
  <si>
    <t>CaduRx, Inc.</t>
  </si>
  <si>
    <t>California Medical Systems</t>
  </si>
  <si>
    <t>Callibra, Inc.</t>
  </si>
  <si>
    <t>Candelis, Inc.</t>
  </si>
  <si>
    <t>Caradigm USA LLC</t>
  </si>
  <si>
    <t>Cardinal Health</t>
  </si>
  <si>
    <t>CareClix</t>
  </si>
  <si>
    <t>CareFusion Solutions, LLC</t>
  </si>
  <si>
    <t>Carefx Corporation, a subsidiary of Harris Corporation</t>
  </si>
  <si>
    <t>CareKinesis, Inc.</t>
  </si>
  <si>
    <t>Carestream Health</t>
  </si>
  <si>
    <t>CareTech Solutions</t>
  </si>
  <si>
    <t>CareTech Solutions, Inc.</t>
  </si>
  <si>
    <t>Caretools Inc.</t>
  </si>
  <si>
    <t>Carol Emerson MD</t>
  </si>
  <si>
    <t>Cat Trang Solutions LLC</t>
  </si>
  <si>
    <t>Catalis, Inc.</t>
  </si>
  <si>
    <t>Catholic Health Initiatives</t>
  </si>
  <si>
    <t>CCIE Services LLC</t>
  </si>
  <si>
    <t>CECity</t>
  </si>
  <si>
    <t>Celerity LLC</t>
  </si>
  <si>
    <t>CentriHealth, Inc.</t>
  </si>
  <si>
    <t>Cerner Corporation</t>
  </si>
  <si>
    <t>Cerner Health Services, Inc.</t>
  </si>
  <si>
    <t>Chen Technology, Inc.</t>
  </si>
  <si>
    <t>Chenoa Information Services</t>
  </si>
  <si>
    <t>Chesapeake Potomac Cancer Center</t>
  </si>
  <si>
    <t>Children's Hospital &amp; Medical Center</t>
  </si>
  <si>
    <t>Children's Hospital Boston</t>
  </si>
  <si>
    <t>ChiroCloud LLC</t>
  </si>
  <si>
    <t>Choice Hospital Systems</t>
  </si>
  <si>
    <t>ChoiceOne EHR Inc.</t>
  </si>
  <si>
    <t>CHSPSC, LLC</t>
  </si>
  <si>
    <t>Claimat Inc.</t>
  </si>
  <si>
    <t>ClaydataÂ® LLC</t>
  </si>
  <si>
    <t>ClearHealth Inc.</t>
  </si>
  <si>
    <t>ClearPractice</t>
  </si>
  <si>
    <t>ClientTell</t>
  </si>
  <si>
    <t>ClientTrack, Inc.</t>
  </si>
  <si>
    <t>CLIN1</t>
  </si>
  <si>
    <t>Clinic Doctor LLC</t>
  </si>
  <si>
    <t>Clinic Service Corporation</t>
  </si>
  <si>
    <t>Clinical Computer Systems Inc.</t>
  </si>
  <si>
    <t>Clinical Info Solutions</t>
  </si>
  <si>
    <t>Clinical Outcomes Research Initiative</t>
  </si>
  <si>
    <t>CliniComp Intl</t>
  </si>
  <si>
    <t>CliniComp, Intl.</t>
  </si>
  <si>
    <t>Clinivate, LLC</t>
  </si>
  <si>
    <t>Clinix MIS LLC</t>
  </si>
  <si>
    <t>Cloud Medical Software Corporation</t>
  </si>
  <si>
    <t>CMPMR LLC</t>
  </si>
  <si>
    <t>CoActiv Medical</t>
  </si>
  <si>
    <t>Colonial Valley Software, Inc.</t>
  </si>
  <si>
    <t>Colonial Valley Software, LLC</t>
  </si>
  <si>
    <t>ComChart Medical Software, LLC</t>
  </si>
  <si>
    <t>Community Computer Service, Inc.</t>
  </si>
  <si>
    <t>Community Health Network (Indianapolis, Indiana)</t>
  </si>
  <si>
    <t>Community Health Systems</t>
  </si>
  <si>
    <t>Comparion Medical Analytics</t>
  </si>
  <si>
    <t>CompuGroup Medical</t>
  </si>
  <si>
    <t>Computer Sciences Corporation (CSC)</t>
  </si>
  <si>
    <t>Computer Systems Consultants, Inc.</t>
  </si>
  <si>
    <t>Comtron Corp.</t>
  </si>
  <si>
    <t>Comtron Inc.</t>
  </si>
  <si>
    <t>Connect(x) HealthWare LLC</t>
  </si>
  <si>
    <t>Consilience Software</t>
  </si>
  <si>
    <t>CorEMR LC</t>
  </si>
  <si>
    <t>CorrecTek</t>
  </si>
  <si>
    <t>Covisint</t>
  </si>
  <si>
    <t>CPS</t>
  </si>
  <si>
    <t>CPSI (Computer Programs and Systems), Inc.</t>
  </si>
  <si>
    <t>CredenceHealth</t>
  </si>
  <si>
    <t>Credible Wireless, Inc.</t>
  </si>
  <si>
    <t>Crowell Systems</t>
  </si>
  <si>
    <t>Crystal Practice Management</t>
  </si>
  <si>
    <t>CSC</t>
  </si>
  <si>
    <t>CSS Health Technologies, Inc</t>
  </si>
  <si>
    <t>CSS Health Technologies, Inc.</t>
  </si>
  <si>
    <t>Curaspan Health Group</t>
  </si>
  <si>
    <t>CureMD Corporation</t>
  </si>
  <si>
    <t>CureMD.com, Inc.</t>
  </si>
  <si>
    <t>Custom Data Processing, Inc.</t>
  </si>
  <si>
    <t>Custom Software Systems, Inc.</t>
  </si>
  <si>
    <t>Cybax Corporation</t>
  </si>
  <si>
    <t>Cybernius Medical Ltd.</t>
  </si>
  <si>
    <t>Darena Solutions LLC</t>
  </si>
  <si>
    <t>DataGroup Technologies Inc.</t>
  </si>
  <si>
    <t>Datalink Software Development</t>
  </si>
  <si>
    <t>DataNet Solutions, Inc.</t>
  </si>
  <si>
    <t>Datatel Solutions, Inc.</t>
  </si>
  <si>
    <t>Datu Health</t>
  </si>
  <si>
    <t>Dawkins Incorporated</t>
  </si>
  <si>
    <t>dbMotion</t>
  </si>
  <si>
    <t>dbMotion Inc.</t>
  </si>
  <si>
    <t>Defran Systems Inc.</t>
  </si>
  <si>
    <t>Defran Systems, Inc.</t>
  </si>
  <si>
    <t>Dell Inc</t>
  </si>
  <si>
    <t>DentiMax, LLC</t>
  </si>
  <si>
    <t>Dentists Management Corporation</t>
  </si>
  <si>
    <t>Denttio</t>
  </si>
  <si>
    <t>Denver Health Hospital and Authority</t>
  </si>
  <si>
    <t>Department of Veterans Affairs</t>
  </si>
  <si>
    <t>Design Clinicals, Inc.</t>
  </si>
  <si>
    <t>DGMED</t>
  </si>
  <si>
    <t>Dialog Medical, Inc.</t>
  </si>
  <si>
    <t>Digital Data Resources, LLC</t>
  </si>
  <si>
    <t>Dignity Health</t>
  </si>
  <si>
    <t>Dimensional Insight</t>
  </si>
  <si>
    <t>Diversified Ophthalmics, Inc.</t>
  </si>
  <si>
    <t>DNA Data Systems</t>
  </si>
  <si>
    <t>doc2MD, Inc.</t>
  </si>
  <si>
    <t>DocPatientNetwork</t>
  </si>
  <si>
    <t>DocTalk LLC.</t>
  </si>
  <si>
    <t>Doctor Office Management, Inc.</t>
  </si>
  <si>
    <t>Doc-tor.com</t>
  </si>
  <si>
    <t>Doc-tor.com, LLC</t>
  </si>
  <si>
    <t>Doctorsync, LLC</t>
  </si>
  <si>
    <t>Doculex Inc.</t>
  </si>
  <si>
    <t>DocuMed, Inc.</t>
  </si>
  <si>
    <t>DocumENT Inc.</t>
  </si>
  <si>
    <t>DocuTAP</t>
  </si>
  <si>
    <t>Downtown Emergency Service Center</t>
  </si>
  <si>
    <t>DOX EMR</t>
  </si>
  <si>
    <t>Dox-Starwriter</t>
  </si>
  <si>
    <t>DrFirst</t>
  </si>
  <si>
    <t>DrMHope Softwares Pvt. Ltd.</t>
  </si>
  <si>
    <t>Dynacare Northwest, Inc.</t>
  </si>
  <si>
    <t>Dynamic Health IT, Inc</t>
  </si>
  <si>
    <t>Dynamic Health IT, Inc.</t>
  </si>
  <si>
    <t>E*HealthLine.com, Inc.</t>
  </si>
  <si>
    <t>EBIO-METRONICS</t>
  </si>
  <si>
    <t>EBSCO Publishing</t>
  </si>
  <si>
    <t>eCareSoft Inc.</t>
  </si>
  <si>
    <t>eCareSoft, Inc.</t>
  </si>
  <si>
    <t>eCast Corporation</t>
  </si>
  <si>
    <t>Ecell Healthcare Inc.</t>
  </si>
  <si>
    <t>eCell Healthcare Inc.</t>
  </si>
  <si>
    <t>eDerm Systems LLC</t>
  </si>
  <si>
    <t>Edgewood Center for Children &amp; Families</t>
  </si>
  <si>
    <t>EDImis, Inc.</t>
  </si>
  <si>
    <t>EDIMS, LLC</t>
  </si>
  <si>
    <t>eHana</t>
  </si>
  <si>
    <t>eHealth Made EASY, LLC</t>
  </si>
  <si>
    <t>eHealthCare Systems, Inc.</t>
  </si>
  <si>
    <t>eHealthFiles, Inc.</t>
  </si>
  <si>
    <t>EHR Doctors, Inc.</t>
  </si>
  <si>
    <t>EHR Solutions Group, LLC</t>
  </si>
  <si>
    <t>EHRCare LLC</t>
  </si>
  <si>
    <t>EHRMagic, Inc.</t>
  </si>
  <si>
    <t>Electronic Services Technologies</t>
  </si>
  <si>
    <t>Embesco LLC</t>
  </si>
  <si>
    <t>EMD Wizard, Inc.</t>
  </si>
  <si>
    <t>Emdeon Business Services LLC</t>
  </si>
  <si>
    <t>e-MDs</t>
  </si>
  <si>
    <t>e-MDs, Inc.</t>
  </si>
  <si>
    <t>eMed Solutions LLC</t>
  </si>
  <si>
    <t>EMedicalNotes, LLC</t>
  </si>
  <si>
    <t>Emerge Clinical Decision Solutions</t>
  </si>
  <si>
    <t>Emergisoft</t>
  </si>
  <si>
    <t>Emmi Solutions</t>
  </si>
  <si>
    <t>Emory Healthcare</t>
  </si>
  <si>
    <t>Empower Technologies, Inc.</t>
  </si>
  <si>
    <t>EmpowerSystems</t>
  </si>
  <si>
    <t>empowersystems</t>
  </si>
  <si>
    <t>EMR Direct</t>
  </si>
  <si>
    <t>EMR Solutions, Inc.</t>
  </si>
  <si>
    <t>EMRConnect.com</t>
  </si>
  <si>
    <t>EMRgence, LLC</t>
  </si>
  <si>
    <t>Enable HealthCare Inc.</t>
  </si>
  <si>
    <t>Enable Healthcare Inc.</t>
  </si>
  <si>
    <t>Enable Healthcare Inc., (EHI)</t>
  </si>
  <si>
    <t>Enable Healthcare, Inc. (EHI)</t>
  </si>
  <si>
    <t>Encore Health Resources</t>
  </si>
  <si>
    <t>Encore, A Quintiles Company</t>
  </si>
  <si>
    <t>Engineered Care, Inc.</t>
  </si>
  <si>
    <t>Enterprise Healthcare Systems Inc. (MDPlus.Net)</t>
  </si>
  <si>
    <t>Epic Systems Corporation</t>
  </si>
  <si>
    <t>Epocrates, Inc.</t>
  </si>
  <si>
    <t>Eprosystem Inc.</t>
  </si>
  <si>
    <t>eRAD, Inc.</t>
  </si>
  <si>
    <t>eScribe EMR Solutions</t>
  </si>
  <si>
    <t>eSolutions! Healthcare Information Management, Inc.</t>
  </si>
  <si>
    <t>Estuary Electronic Health Records</t>
  </si>
  <si>
    <t>eTransX</t>
  </si>
  <si>
    <t>EuroMed</t>
  </si>
  <si>
    <t>Evident</t>
  </si>
  <si>
    <t>Evolution Technology, LLC d/b/a ClinicAnywhere</t>
  </si>
  <si>
    <t>Evolve Exchange, Inc.</t>
  </si>
  <si>
    <t>Exan Enterprises</t>
  </si>
  <si>
    <t>eXcitewerks Inc.</t>
  </si>
  <si>
    <t>eXcitewerks, Inc.</t>
  </si>
  <si>
    <t>ExitCare, LLC</t>
  </si>
  <si>
    <t>Expert Medical Navigation</t>
  </si>
  <si>
    <t>Explorys, Inc</t>
  </si>
  <si>
    <t>Exym, Inc.</t>
  </si>
  <si>
    <t>Eyecom3 / HealthLine Systems, Inc.</t>
  </si>
  <si>
    <t>Eyefinity</t>
  </si>
  <si>
    <t>Eyefinity, Inc.</t>
  </si>
  <si>
    <t>Eyefinity/OfficeMate</t>
  </si>
  <si>
    <t>Eyeformatics, Inc.</t>
  </si>
  <si>
    <t>EZ Healthcare Inc.</t>
  </si>
  <si>
    <t>EZ Notes Inc.</t>
  </si>
  <si>
    <t>Family Health Centers of San Diego</t>
  </si>
  <si>
    <t>Family Health Centers of San Diego, Inc.</t>
  </si>
  <si>
    <t>Fanno Creek Clinic</t>
  </si>
  <si>
    <t>FannoTek, Inc.</t>
  </si>
  <si>
    <t>FDB (First Databank, Inc.)</t>
  </si>
  <si>
    <t>FEi Systems</t>
  </si>
  <si>
    <t>First Call</t>
  </si>
  <si>
    <t>First DataBank</t>
  </si>
  <si>
    <t>First Medical Solutions</t>
  </si>
  <si>
    <t>FlagShipMD LLC</t>
  </si>
  <si>
    <t>Forerun, Inc</t>
  </si>
  <si>
    <t>Forerun, Inc.</t>
  </si>
  <si>
    <t>Forward Health Group, Inc.</t>
  </si>
  <si>
    <t>FUJIFILM Medical Systems USA</t>
  </si>
  <si>
    <t>FUJIFILM Medical Systems USA, Inc.</t>
  </si>
  <si>
    <t>Future Health</t>
  </si>
  <si>
    <t>FutureNet Technologies Corporation</t>
  </si>
  <si>
    <t>Gaargle Solutions Inc.</t>
  </si>
  <si>
    <t>Gaargle Solutions, Inc.</t>
  </si>
  <si>
    <t>GeeseMed Inc.</t>
  </si>
  <si>
    <t>GeeseMed, Inc</t>
  </si>
  <si>
    <t>Genensys LLC</t>
  </si>
  <si>
    <t>General Electric Healthcare IT</t>
  </si>
  <si>
    <t>Genesis Primary Care EMR</t>
  </si>
  <si>
    <t>Genetics Center</t>
  </si>
  <si>
    <t>Genius Solutions Inc</t>
  </si>
  <si>
    <t>Genius Solutions Inc.</t>
  </si>
  <si>
    <t>Genix Technology Inc.</t>
  </si>
  <si>
    <t>Geonetric, Inc.</t>
  </si>
  <si>
    <t>Get Real Health</t>
  </si>
  <si>
    <t>Glenwood Systems LLC</t>
  </si>
  <si>
    <t>Global Products LLC</t>
  </si>
  <si>
    <t>Global Record Systems, LLC</t>
  </si>
  <si>
    <t>GlobalOne Information Technologies, LLC</t>
  </si>
  <si>
    <t>gloStream, Inc.</t>
  </si>
  <si>
    <t>gMed, Inc.</t>
  </si>
  <si>
    <t>GNAX Health</t>
  </si>
  <si>
    <t>GOVIL-GHS, llc</t>
  </si>
  <si>
    <t>Grand Rounds Software</t>
  </si>
  <si>
    <t>Graphium Health</t>
  </si>
  <si>
    <t>Green Apples MedSystems LLC</t>
  </si>
  <si>
    <t>Greenway Medical Technologies, Inc.</t>
  </si>
  <si>
    <t>Gulfstream Healthcare Technology, LLC</t>
  </si>
  <si>
    <t>HAITAI International Corporation</t>
  </si>
  <si>
    <t>Haitai International Corporation</t>
  </si>
  <si>
    <t>Hanasoft, Inc.</t>
  </si>
  <si>
    <t>Harris Corporation</t>
  </si>
  <si>
    <t>Harris Healthcare Solutions</t>
  </si>
  <si>
    <t>HCL Technologies</t>
  </si>
  <si>
    <t>H-DOX</t>
  </si>
  <si>
    <t>HEALTH CARE 2000, INC.</t>
  </si>
  <si>
    <t>Health Care 2000, Inc.</t>
  </si>
  <si>
    <t>Health Care DataWorks</t>
  </si>
  <si>
    <t>Health Care Intranet Technologies (HCIT)</t>
  </si>
  <si>
    <t>Health Care Intranet Technologies, Inc. (HCIT)</t>
  </si>
  <si>
    <t>Health Care Software. Inc.</t>
  </si>
  <si>
    <t>Health Care Systems, Inc.</t>
  </si>
  <si>
    <t>Health Communication Systems, LLC</t>
  </si>
  <si>
    <t>Health Data Services, Inc.</t>
  </si>
  <si>
    <t>Health Information Management Systems, LLC</t>
  </si>
  <si>
    <t>Health Innovation Technologies, Inc.</t>
  </si>
  <si>
    <t>Health IT Services Group</t>
  </si>
  <si>
    <t>Health Management Associates</t>
  </si>
  <si>
    <t>Health Monitoring Systems, Inc.</t>
  </si>
  <si>
    <t>Health One Alliance</t>
  </si>
  <si>
    <t>Health Plan Systems, Inc.</t>
  </si>
  <si>
    <t>Health Symmetric, Inc.</t>
  </si>
  <si>
    <t>Health Systems Technology, Inc.</t>
  </si>
  <si>
    <t>Healthcare Clinical Consultants, dba, Theronyx</t>
  </si>
  <si>
    <t>Healthcare Management Systems, Inc.</t>
  </si>
  <si>
    <t>Healthcare Management Systems, Inc., Reseller of MEDHOST EDIS v4.2</t>
  </si>
  <si>
    <t>HEALTHeSTATE, LLC</t>
  </si>
  <si>
    <t>HealthIT2 Inc</t>
  </si>
  <si>
    <t>Healthjump, Inc.</t>
  </si>
  <si>
    <t>Healthland</t>
  </si>
  <si>
    <t>Healthland, Inc.</t>
  </si>
  <si>
    <t>HealthLine Systems Inc./Eyecom</t>
  </si>
  <si>
    <t>HealthMEDX, Inc</t>
  </si>
  <si>
    <t>HealthMEDX, LLC</t>
  </si>
  <si>
    <t>HealthPort</t>
  </si>
  <si>
    <t>HealthPort, LLC</t>
  </si>
  <si>
    <t>HealthTec Software Inc</t>
  </si>
  <si>
    <t>HealthTrio, LLC</t>
  </si>
  <si>
    <t>HealthTronics Information Technology Solutions, Inc.</t>
  </si>
  <si>
    <t>HealthTronics, Inc.</t>
  </si>
  <si>
    <t>HealthUnity Corporation</t>
  </si>
  <si>
    <t>Healthwise, Incorporated</t>
  </si>
  <si>
    <t>heartbase, Inc.</t>
  </si>
  <si>
    <t>Henry Schein Medical Systems</t>
  </si>
  <si>
    <t>Henry Schein Medical Systems, Inc.</t>
  </si>
  <si>
    <t>Henry Schein Practice Solutions, Inc.</t>
  </si>
  <si>
    <t>Herfert Software, Inc.</t>
  </si>
  <si>
    <t>HHT International Consulting, Inc. DBA MDFlow Systems</t>
  </si>
  <si>
    <t>HHT International, Inc.</t>
  </si>
  <si>
    <t>Hill-Rom Holdings, Inc.</t>
  </si>
  <si>
    <t>HInext, LLC</t>
  </si>
  <si>
    <t>HKS Medical Information Systems, Inc.</t>
  </si>
  <si>
    <t>Holt Systems, Inc.</t>
  </si>
  <si>
    <t>Holy Name Medical Center</t>
  </si>
  <si>
    <t>Horizon Medical World LLC</t>
  </si>
  <si>
    <t>Hospital Systems</t>
  </si>
  <si>
    <t>Hyland Software, Inc.</t>
  </si>
  <si>
    <t>I Physician Hub</t>
  </si>
  <si>
    <t>Iatric Systems, Inc</t>
  </si>
  <si>
    <t>Iatric Systems, Inc.</t>
  </si>
  <si>
    <t>ICAN Solutions, Inc.</t>
  </si>
  <si>
    <t>iCare.com, LLC</t>
  </si>
  <si>
    <t>iChartsMD</t>
  </si>
  <si>
    <t>iChartsMD Corporation</t>
  </si>
  <si>
    <t>ICNet Systems, Inc.</t>
  </si>
  <si>
    <t>ICT Health, Inc.</t>
  </si>
  <si>
    <t>ICU Metrix</t>
  </si>
  <si>
    <t>ICUcare</t>
  </si>
  <si>
    <t>IGI Health, LLC.</t>
  </si>
  <si>
    <t>Ignis System Corp</t>
  </si>
  <si>
    <t>Ignis Systems Corporation</t>
  </si>
  <si>
    <t>IHM Services Company</t>
  </si>
  <si>
    <t>Imagine MD, LLC</t>
  </si>
  <si>
    <t>ImagingElements LLC</t>
  </si>
  <si>
    <t>iMDsoft</t>
  </si>
  <si>
    <t>iMed Software Corporation</t>
  </si>
  <si>
    <t>iMedics Inc.</t>
  </si>
  <si>
    <t>iMedicWare</t>
  </si>
  <si>
    <t>iMedicWare, Inc</t>
  </si>
  <si>
    <t>iMedX, Inc.</t>
  </si>
  <si>
    <t>In Touch EMR</t>
  </si>
  <si>
    <t>Independent Software Solutions, Inc.</t>
  </si>
  <si>
    <t>Indiana Health Information Exchange</t>
  </si>
  <si>
    <t>INFIAN</t>
  </si>
  <si>
    <t>Infian</t>
  </si>
  <si>
    <t>Infinity Practice Partners</t>
  </si>
  <si>
    <t>InfoCare Healthcare Systems (Ireland) Limited</t>
  </si>
  <si>
    <t>Infomedika, Inc.</t>
  </si>
  <si>
    <t>InfoQuest Systems, Inc.</t>
  </si>
  <si>
    <t>Information Management Associates</t>
  </si>
  <si>
    <t>Information Management Associates, Inc.</t>
  </si>
  <si>
    <t>Infor-Med Corporation</t>
  </si>
  <si>
    <t>Infor-Med Medical Information Systems Inc.</t>
  </si>
  <si>
    <t>IngagePatient, Inc.</t>
  </si>
  <si>
    <t>Ingenix</t>
  </si>
  <si>
    <t>Inmediata Corporation</t>
  </si>
  <si>
    <t>Inmediata Health Group Corporation</t>
  </si>
  <si>
    <t>Innovative Medical Practice Solutions</t>
  </si>
  <si>
    <t>Innovative Medical Practice Solutions, LLC</t>
  </si>
  <si>
    <t>Innovative Workflow Technologies</t>
  </si>
  <si>
    <t>Inova Health System</t>
  </si>
  <si>
    <t>Instakare Accentia Healthcare Solutions Corporation</t>
  </si>
  <si>
    <t>Instant Health Care</t>
  </si>
  <si>
    <t>Institute for Health Metrics</t>
  </si>
  <si>
    <t>Integrated Health Care Solutions</t>
  </si>
  <si>
    <t>Integrated Practice Solutions</t>
  </si>
  <si>
    <t>Integrated Practice Solutions, Inc.</t>
  </si>
  <si>
    <t>Integrated Software Solutions, Corp.</t>
  </si>
  <si>
    <t>Integrated Systems Management, Inc.</t>
  </si>
  <si>
    <t>INTEGRIS Health</t>
  </si>
  <si>
    <t>Integritas, Inc.</t>
  </si>
  <si>
    <t>InteHealth</t>
  </si>
  <si>
    <t>Intelerad Medical Systems</t>
  </si>
  <si>
    <t>InteliChart LLC</t>
  </si>
  <si>
    <t>Intelligent Healthcare</t>
  </si>
  <si>
    <t>Interaction Information Technology / Empowerment Systems</t>
  </si>
  <si>
    <t>Interactive Practice Management Systems dba DocWorks</t>
  </si>
  <si>
    <t>Interbit Data, Inc.</t>
  </si>
  <si>
    <t>Interfaceware Inc.</t>
  </si>
  <si>
    <t>Intermountain Healthcare</t>
  </si>
  <si>
    <t>InterSystems</t>
  </si>
  <si>
    <t>Intivia, Inc.</t>
  </si>
  <si>
    <t>IntrinsiQ LLC</t>
  </si>
  <si>
    <t>Intuit Health</t>
  </si>
  <si>
    <t>Intuitive Medical Documents</t>
  </si>
  <si>
    <t>Intuitive Medical Software</t>
  </si>
  <si>
    <t>InTUUN Systems</t>
  </si>
  <si>
    <t>IOD Incorporated</t>
  </si>
  <si>
    <t>IOS HEALTH SYSTEMS</t>
  </si>
  <si>
    <t>IOS Health Systems</t>
  </si>
  <si>
    <t>iPatientCare, Inc.</t>
  </si>
  <si>
    <t>iProcedures LLC</t>
  </si>
  <si>
    <t>IQ-EQ Systems, LLC</t>
  </si>
  <si>
    <t>IQ-EQ Systems, LLC.</t>
  </si>
  <si>
    <t>Iris Medical Services LLC</t>
  </si>
  <si>
    <t>IS Solutions, LLC</t>
  </si>
  <si>
    <t>IsaNetworks, Inc.</t>
  </si>
  <si>
    <t>Isoprime Corporation</t>
  </si>
  <si>
    <t>Issio Solutions, Inc.</t>
  </si>
  <si>
    <t>iStream Technologies, LLC</t>
  </si>
  <si>
    <t>J&amp;H Inc</t>
  </si>
  <si>
    <t>Janssen Diagnostics Inc.</t>
  </si>
  <si>
    <t>Jardogs</t>
  </si>
  <si>
    <t>Jefferson Technical Services, LLC</t>
  </si>
  <si>
    <t>KABOT SYSTEMS</t>
  </si>
  <si>
    <t>Kabot Systems</t>
  </si>
  <si>
    <t>Kaiser Permanente/CIDS</t>
  </si>
  <si>
    <t>Kanick and Company</t>
  </si>
  <si>
    <t>KaZee, Inc.</t>
  </si>
  <si>
    <t>KDH Consulting, Inc.</t>
  </si>
  <si>
    <t>Keane, Inc. Healthcare Solutions Division</t>
  </si>
  <si>
    <t>Kennebec Behavioral Health</t>
  </si>
  <si>
    <t>Kennedy Krieger Institute</t>
  </si>
  <si>
    <t>Kenneth Young Center</t>
  </si>
  <si>
    <t>Kirman Eye</t>
  </si>
  <si>
    <t>klipMedical.com</t>
  </si>
  <si>
    <t>Knack BPO LLC</t>
  </si>
  <si>
    <t>Knack BPO, LLC</t>
  </si>
  <si>
    <t>KPMD</t>
  </si>
  <si>
    <t>KPMD INC.</t>
  </si>
  <si>
    <t>Krames StayWell</t>
  </si>
  <si>
    <t>Krames Staywell</t>
  </si>
  <si>
    <t>Kryptiq Corporation</t>
  </si>
  <si>
    <t>Laboratory Corporation of America</t>
  </si>
  <si>
    <t>Lahey Clinic Foundation Inc</t>
  </si>
  <si>
    <t>Lavender &amp; Wyatt Systems, Inc.</t>
  </si>
  <si>
    <t>Lawson Software Americas, Inc.</t>
  </si>
  <si>
    <t>LCD Solutions Inc./Clicktate</t>
  </si>
  <si>
    <t>LCF Research</t>
  </si>
  <si>
    <t>LDM Group, LLC</t>
  </si>
  <si>
    <t>LeonardoMD</t>
  </si>
  <si>
    <t>LeonardoMD, Inc.</t>
  </si>
  <si>
    <t>Lester E. Cox Medical Centers (DBA: CoxHealth)</t>
  </si>
  <si>
    <t>Levin Software Technologies, Inc.</t>
  </si>
  <si>
    <t>Lexi-Comp Inc.</t>
  </si>
  <si>
    <t>Liaison Healthcare</t>
  </si>
  <si>
    <t>Life Bridges, Inc.</t>
  </si>
  <si>
    <t>Life Systems Software</t>
  </si>
  <si>
    <t>Lifepoint Informatics</t>
  </si>
  <si>
    <t>Lightning Charts, LLC</t>
  </si>
  <si>
    <t>LIN Software, LLC</t>
  </si>
  <si>
    <t>Liquid Medical Office, Inc.</t>
  </si>
  <si>
    <t>LiquidEHR, Inc.</t>
  </si>
  <si>
    <t>LOGICAREÂ® Corporation</t>
  </si>
  <si>
    <t>LOISS, LTD</t>
  </si>
  <si>
    <t>Luma Corporation</t>
  </si>
  <si>
    <t>Lumeris</t>
  </si>
  <si>
    <t>Lumeris Solutions LLC</t>
  </si>
  <si>
    <t>M.S. Group Software, LLC</t>
  </si>
  <si>
    <t>M2 Information Systems, Inc.</t>
  </si>
  <si>
    <t>M2comsys</t>
  </si>
  <si>
    <t>M2comsys INC dba MSQUARED</t>
  </si>
  <si>
    <t>M3 Healthcare Solutions</t>
  </si>
  <si>
    <t>MacPractice, Inc.</t>
  </si>
  <si>
    <t>Magellan Health Services</t>
  </si>
  <si>
    <t>MagView</t>
  </si>
  <si>
    <t>Mammography Reporting System Inc.</t>
  </si>
  <si>
    <t>Mana Health</t>
  </si>
  <si>
    <t>ManagementPlus</t>
  </si>
  <si>
    <t>Mardon IHS</t>
  </si>
  <si>
    <t>Marquis Software Development, INC</t>
  </si>
  <si>
    <t>Marquis Software Development, Inc.</t>
  </si>
  <si>
    <t>Marshfield Clinic</t>
  </si>
  <si>
    <t>Massachusetts Department of Public Health</t>
  </si>
  <si>
    <t>Massachusetts eHealth Collaborative (MAeHC)</t>
  </si>
  <si>
    <t>Massachusetts General Hospital</t>
  </si>
  <si>
    <t>Master Mobile Products, LLC</t>
  </si>
  <si>
    <t>Matrixcare</t>
  </si>
  <si>
    <t>Max Systems Inc.</t>
  </si>
  <si>
    <t>Mayo Clinic</t>
  </si>
  <si>
    <t>Mayo Clinic Rochester, MN</t>
  </si>
  <si>
    <t>Mazik Global</t>
  </si>
  <si>
    <t>McKesson</t>
  </si>
  <si>
    <t>McKesson Corporation</t>
  </si>
  <si>
    <t>McKesson Provider Technologies</t>
  </si>
  <si>
    <t>McKesson Specialty Health</t>
  </si>
  <si>
    <t>McKesson Technologies, Inc.</t>
  </si>
  <si>
    <t>MCS - Medical Communication Systems, Inc.</t>
  </si>
  <si>
    <t>MD Synergy Solutions, LLC</t>
  </si>
  <si>
    <t>MD Toolbox</t>
  </si>
  <si>
    <t>MD Web Solutions</t>
  </si>
  <si>
    <t>MDclick, Inc.</t>
  </si>
  <si>
    <t>MDI Achieve, Inc.</t>
  </si>
  <si>
    <t>MD-IT (aka Command Health, aka MDnetwork)</t>
  </si>
  <si>
    <t>MD-IT Transcription Services LLC</t>
  </si>
  <si>
    <t>MDLAND</t>
  </si>
  <si>
    <t>MDOFFICE INC.</t>
  </si>
  <si>
    <t>MDoffice Inc.</t>
  </si>
  <si>
    <t>MDoffice, Inc.</t>
  </si>
  <si>
    <t>MDOn-Line</t>
  </si>
  <si>
    <t>MDRhythm, LLC</t>
  </si>
  <si>
    <t>MDToolbox</t>
  </si>
  <si>
    <t>Med USA</t>
  </si>
  <si>
    <t>MED3000, Inc</t>
  </si>
  <si>
    <t>MedAffinity Corporation</t>
  </si>
  <si>
    <t>MEDARC LLC</t>
  </si>
  <si>
    <t>Medaxion LLC</t>
  </si>
  <si>
    <t>Medaxion, Inc.</t>
  </si>
  <si>
    <t>Medaxion, LLC</t>
  </si>
  <si>
    <t>Medaxis Corporation</t>
  </si>
  <si>
    <t>MEDCOM Information Systems, Inc.</t>
  </si>
  <si>
    <t>Medcom Information Systems, Inc.</t>
  </si>
  <si>
    <t>MedcomSoft</t>
  </si>
  <si>
    <t>MedConnex</t>
  </si>
  <si>
    <t>MedeAnalytics, Inc.</t>
  </si>
  <si>
    <t>MEDENT - Community Computer Service, Inc.</t>
  </si>
  <si>
    <t>Medflow</t>
  </si>
  <si>
    <t>Medflow, Inc.</t>
  </si>
  <si>
    <t>Medfusion, Inc.</t>
  </si>
  <si>
    <t>Medical Efficiency Systems, LLC</t>
  </si>
  <si>
    <t>Medical Information Records, LLC</t>
  </si>
  <si>
    <t>Medical Mastermind</t>
  </si>
  <si>
    <t>Medical Messenger</t>
  </si>
  <si>
    <t>Medical Office Online</t>
  </si>
  <si>
    <t>Medical Office Online, Inc.</t>
  </si>
  <si>
    <t>Medical Office Technologies, Inc.</t>
  </si>
  <si>
    <t>Medical Research Analytics and Informatics Alliance (MRAIA)</t>
  </si>
  <si>
    <t>Medical Specialty Development, LLC dba: Remedi Software &amp; Systems</t>
  </si>
  <si>
    <t>Medical Systems, Inc.</t>
  </si>
  <si>
    <t>Medical Voice Products, Inc.</t>
  </si>
  <si>
    <t>Medical Web Experts</t>
  </si>
  <si>
    <t>MedicalMine Inc.</t>
  </si>
  <si>
    <t>MedicaSoft, LLC</t>
  </si>
  <si>
    <t>Medicat, LLC</t>
  </si>
  <si>
    <t>MedicBits Corporation</t>
  </si>
  <si>
    <t>MedicBright Technologies, LLC</t>
  </si>
  <si>
    <t>Medicfusion EMR</t>
  </si>
  <si>
    <t>Medicity, Inc.</t>
  </si>
  <si>
    <t>Medi-EHR, Inc.</t>
  </si>
  <si>
    <t>Medifacts Inc</t>
  </si>
  <si>
    <t>MediGeek, LLC</t>
  </si>
  <si>
    <t>MediServe</t>
  </si>
  <si>
    <t>Medisolv</t>
  </si>
  <si>
    <t>MEDISOLV INC</t>
  </si>
  <si>
    <t>Medisolv Inc</t>
  </si>
  <si>
    <t>Medisolv Inc.</t>
  </si>
  <si>
    <t>MediSYS</t>
  </si>
  <si>
    <t>Meditab Software Inc.</t>
  </si>
  <si>
    <t>Meditab Software, Inc.</t>
  </si>
  <si>
    <t>Mediture</t>
  </si>
  <si>
    <t>Mediture LLC</t>
  </si>
  <si>
    <t>MediWard</t>
  </si>
  <si>
    <t>Medkind Corporation</t>
  </si>
  <si>
    <t>MedLink International, Inc</t>
  </si>
  <si>
    <t>MedMagic LLC</t>
  </si>
  <si>
    <t>MEDNAX Services, Inc.</t>
  </si>
  <si>
    <t>MedNet System</t>
  </si>
  <si>
    <t>MedOne Hospital Physicians</t>
  </si>
  <si>
    <t>MedPlus, A Quest Diagnostics Company</t>
  </si>
  <si>
    <t>Medrium Inc.</t>
  </si>
  <si>
    <t>Medscribe Communications, Inc.</t>
  </si>
  <si>
    <t>MEDSEEK</t>
  </si>
  <si>
    <t>MedSeek, Inc.</t>
  </si>
  <si>
    <t>MedSym, Inc.</t>
  </si>
  <si>
    <t>MedSys Inc</t>
  </si>
  <si>
    <t>MEDTRON Software Intelligence Corporation</t>
  </si>
  <si>
    <t>Medusind Solutions Inc.</t>
  </si>
  <si>
    <t>MedWorxs LLC</t>
  </si>
  <si>
    <t>MedX Open Systems Inc</t>
  </si>
  <si>
    <t>MedXLnce, Inc.</t>
  </si>
  <si>
    <t>Memorial Health System</t>
  </si>
  <si>
    <t>Memorial Sloan Kettering</t>
  </si>
  <si>
    <t>Mercury Solutions, LLC</t>
  </si>
  <si>
    <t>meridianEMR, Inc.</t>
  </si>
  <si>
    <t>Meridios, Ltd.</t>
  </si>
  <si>
    <t>Methodist Le Bonheur Healthcare</t>
  </si>
  <si>
    <t>Metropolitan Medical Lab, PLC</t>
  </si>
  <si>
    <t>Michael Gibson</t>
  </si>
  <si>
    <t>Micro-Med, Inc.</t>
  </si>
  <si>
    <t>Midas+ / ACS a Xerox Company</t>
  </si>
  <si>
    <t>Midas+ Solutions</t>
  </si>
  <si>
    <t>Midwest Medical Records Association, Inc.</t>
  </si>
  <si>
    <t>Midwest Software, LLC</t>
  </si>
  <si>
    <t>MindLinc</t>
  </si>
  <si>
    <t>MindLinc-Duke</t>
  </si>
  <si>
    <t>Miraca Life Sciences</t>
  </si>
  <si>
    <t>Mirth Corporation</t>
  </si>
  <si>
    <t>Mitochon Systems, Inc.</t>
  </si>
  <si>
    <t>MN Systems</t>
  </si>
  <si>
    <t>MobileMD, a Siemens Business</t>
  </si>
  <si>
    <t>Mobiusoft LLC</t>
  </si>
  <si>
    <t>Modernizing Medicine, Inc.</t>
  </si>
  <si>
    <t>Montrue Technologies, Inc.</t>
  </si>
  <si>
    <t>Morrisey Associates, Inc.</t>
  </si>
  <si>
    <t>Mountain Computer Systems</t>
  </si>
  <si>
    <t>Mountain Medical Technologies</t>
  </si>
  <si>
    <t>Mountain Medical Technologies Inc</t>
  </si>
  <si>
    <t>Mountainside Software, Inc.</t>
  </si>
  <si>
    <t>MPN Software Systems, Inc.</t>
  </si>
  <si>
    <t>MPS Remedy 2.0, Inc.</t>
  </si>
  <si>
    <t>MRO Corporation</t>
  </si>
  <si>
    <t>MS Health, Inc.</t>
  </si>
  <si>
    <t>MTBC</t>
  </si>
  <si>
    <t>MTBC (Medical Transcription Billing Corporation)</t>
  </si>
  <si>
    <t>Munson Healthcare</t>
  </si>
  <si>
    <t>MxSecure, Inc.</t>
  </si>
  <si>
    <t>Mychartsonline.com</t>
  </si>
  <si>
    <t>myhELO, Inc.</t>
  </si>
  <si>
    <t>MyOnlineDr</t>
  </si>
  <si>
    <t>Napier Healthcare Solutions, Inc</t>
  </si>
  <si>
    <t>Napochi</t>
  </si>
  <si>
    <t>National Healing Corporation</t>
  </si>
  <si>
    <t>National Medical Imaging Company</t>
  </si>
  <si>
    <t>National Provider Network, LLC</t>
  </si>
  <si>
    <t>Navigating Cancer, Inc.</t>
  </si>
  <si>
    <t>NaviNet</t>
  </si>
  <si>
    <t>NaviTouch, LLC</t>
  </si>
  <si>
    <t>NCDR LLC</t>
  </si>
  <si>
    <t>NCG Medical Systems, Inc.</t>
  </si>
  <si>
    <t>Nemo Capital Partners</t>
  </si>
  <si>
    <t>NeoDeck Holdings</t>
  </si>
  <si>
    <t>NeoDeck Software</t>
  </si>
  <si>
    <t>Nesticon, LLC.</t>
  </si>
  <si>
    <t>Net.Orange, Inc.</t>
  </si>
  <si>
    <t>NetConnect Healthcare Systems, LLC</t>
  </si>
  <si>
    <t>Netsmart Technologies</t>
  </si>
  <si>
    <t>Netsmart Technologies, Inc.</t>
  </si>
  <si>
    <t>Networking Technology dba RxNT</t>
  </si>
  <si>
    <t>New Wave Software, Inc.</t>
  </si>
  <si>
    <t>New York University Langone Medical Center</t>
  </si>
  <si>
    <t>NewYork-Presbyterian Hospital</t>
  </si>
  <si>
    <t>NexSched</t>
  </si>
  <si>
    <t>Nexsyis, Inc.</t>
  </si>
  <si>
    <t>NexTech Systems Inc.</t>
  </si>
  <si>
    <t>nextEMR, LLC</t>
  </si>
  <si>
    <t>NextGen Healthcare</t>
  </si>
  <si>
    <t>NHS WCS LLC</t>
  </si>
  <si>
    <t>Niagara Falls Memorial Medical Center</t>
  </si>
  <si>
    <t>Nightingale Informatix Corporation</t>
  </si>
  <si>
    <t>NoMoreClipboard, LLC</t>
  </si>
  <si>
    <t>Nortec Software Inc</t>
  </si>
  <si>
    <t>Northwestern University</t>
  </si>
  <si>
    <t>Noteworthy Medical Systems, Inc.</t>
  </si>
  <si>
    <t>Novarad Corporation</t>
  </si>
  <si>
    <t>NovoPath, Inc.</t>
  </si>
  <si>
    <t>NTT DATA, Inc.</t>
  </si>
  <si>
    <t>Nuance Communications, Inc.</t>
  </si>
  <si>
    <t>Nuesoft Technologies Inc.</t>
  </si>
  <si>
    <t>Nuesoft Technologies, Inc.</t>
  </si>
  <si>
    <t>NurseLineMD</t>
  </si>
  <si>
    <t>NVISIA</t>
  </si>
  <si>
    <t>ODOS Industries, Inc.</t>
  </si>
  <si>
    <t>Offsite Care Resources, Inc.</t>
  </si>
  <si>
    <t>OhioHealth</t>
  </si>
  <si>
    <t>OhMD LLC</t>
  </si>
  <si>
    <t>OIS</t>
  </si>
  <si>
    <t>Olympus America Inc</t>
  </si>
  <si>
    <t>Olympus Corporation of the Americas</t>
  </si>
  <si>
    <t>Omnibus Health</t>
  </si>
  <si>
    <t>Omnicell, Inc.</t>
  </si>
  <si>
    <t>OMS Technologies, LLC</t>
  </si>
  <si>
    <t>OnceLogix</t>
  </si>
  <si>
    <t>OnceLogix, LLC</t>
  </si>
  <si>
    <t>One Healthcare Solution, Inc.</t>
  </si>
  <si>
    <t>Onward Systems Inc.</t>
  </si>
  <si>
    <t>Orchard Software</t>
  </si>
  <si>
    <t>Orchard Software Corporation</t>
  </si>
  <si>
    <t>Order Optimizer</t>
  </si>
  <si>
    <t>Orion Health</t>
  </si>
  <si>
    <t>Orion Healthcare Technology</t>
  </si>
  <si>
    <t>OrionNet Systems, LLC</t>
  </si>
  <si>
    <t>OT EMR, Inc</t>
  </si>
  <si>
    <t>OT EMR, Inc.</t>
  </si>
  <si>
    <t>Outcome Sciences, Inc. (Outcome)</t>
  </si>
  <si>
    <t>Oxbow Intellectual Property, LLC</t>
  </si>
  <si>
    <t>Pacific Medical Communications, Inc.</t>
  </si>
  <si>
    <t>PAL/MED Development, LLC</t>
  </si>
  <si>
    <t>Paragon Billing, LLC</t>
  </si>
  <si>
    <t>Paramount Health Solutions LLC</t>
  </si>
  <si>
    <t>Park Avenue Capital, LLC dba MaxMD</t>
  </si>
  <si>
    <t>Park Medical Centers</t>
  </si>
  <si>
    <t>Parkview Health System, Inc.</t>
  </si>
  <si>
    <t>Partners HealthCare System</t>
  </si>
  <si>
    <t>Partners Healthcare System</t>
  </si>
  <si>
    <t>Passport Health Communications, Inc</t>
  </si>
  <si>
    <t>Patient First</t>
  </si>
  <si>
    <t>PatientClick</t>
  </si>
  <si>
    <t>PatientKeeper</t>
  </si>
  <si>
    <t>PatientNOW</t>
  </si>
  <si>
    <t>PatientOrderSets.com</t>
  </si>
  <si>
    <t>PatientPro Inc.</t>
  </si>
  <si>
    <t>PatientSafe Solutions</t>
  </si>
  <si>
    <t>Patterson Dental Supply, Inc.</t>
  </si>
  <si>
    <t>PBO</t>
  </si>
  <si>
    <t>PCC PhysicianÂ’s Computer Company Â– Pediatric Software</t>
  </si>
  <si>
    <t>PCC Physician's Computer Company - Pediatric Software</t>
  </si>
  <si>
    <t>PCE Systems</t>
  </si>
  <si>
    <t>PeaceHealth</t>
  </si>
  <si>
    <t>Perceptive Software</t>
  </si>
  <si>
    <t>Perceptive Software from Lexmark</t>
  </si>
  <si>
    <t>PeriGen</t>
  </si>
  <si>
    <t>Perk Medical Systems Inc.</t>
  </si>
  <si>
    <t>Pharmacy OneSource, Inc.</t>
  </si>
  <si>
    <t>Philips (Healthcare)</t>
  </si>
  <si>
    <t>Philips Healthcare</t>
  </si>
  <si>
    <t>Phyaura, LLC</t>
  </si>
  <si>
    <t>Physician Software Solutions</t>
  </si>
  <si>
    <t>Phytel Inc.</t>
  </si>
  <si>
    <t>Phytel, Inc.</t>
  </si>
  <si>
    <t>Pinnacle Management Group, INC</t>
  </si>
  <si>
    <t>Pinpoint MD</t>
  </si>
  <si>
    <t>Planet DDS, Inc.</t>
  </si>
  <si>
    <t>PlatinumMD</t>
  </si>
  <si>
    <t>Point and Click Solutions, Inc.</t>
  </si>
  <si>
    <t>PointClickCare (Wescom Solutions)</t>
  </si>
  <si>
    <t>Polaris Management, Inc.</t>
  </si>
  <si>
    <t>Pomona Valley Hospital Medical Center Information Services</t>
  </si>
  <si>
    <t>Power Infosys, Inc.</t>
  </si>
  <si>
    <t>Practice Alternatives, Inc.</t>
  </si>
  <si>
    <t>Practice Communications</t>
  </si>
  <si>
    <t>Practice Director</t>
  </si>
  <si>
    <t>Practice Interactive, LLC</t>
  </si>
  <si>
    <t>Practice Today</t>
  </si>
  <si>
    <t>Practice Velocity, LLC</t>
  </si>
  <si>
    <t>Practice Velocity, LLC.</t>
  </si>
  <si>
    <t>PracticeMax, Inc.</t>
  </si>
  <si>
    <t>Practice-Web Inc.</t>
  </si>
  <si>
    <t>Prairie Cardiovascular Consultants, LTD</t>
  </si>
  <si>
    <t>Prematics</t>
  </si>
  <si>
    <t>PrescribersConnection, LLC</t>
  </si>
  <si>
    <t>Press Ganey Associates</t>
  </si>
  <si>
    <t>Press Ganey Associates, Inc.</t>
  </si>
  <si>
    <t>Prime Clinical Systems, Inc.</t>
  </si>
  <si>
    <t>PriMedx Solutions, LLC</t>
  </si>
  <si>
    <t>PrimeSource Healthcare Systems, Inc.</t>
  </si>
  <si>
    <t>Private Practice Maternity</t>
  </si>
  <si>
    <t>Privia Health</t>
  </si>
  <si>
    <t>Procentive</t>
  </si>
  <si>
    <t>Professional Economics Bureau of America, Inc.</t>
  </si>
  <si>
    <t>Professional Imaging LLC</t>
  </si>
  <si>
    <t>Professional Imaging, LLC</t>
  </si>
  <si>
    <t>ProMed Clinical Systems, LLC</t>
  </si>
  <si>
    <t>ProNex Inc.</t>
  </si>
  <si>
    <t>ProVation Medical</t>
  </si>
  <si>
    <t>Providence Service Corporation</t>
  </si>
  <si>
    <t>Prudent Technologies LLC</t>
  </si>
  <si>
    <t>Psyche Systems Corporation</t>
  </si>
  <si>
    <t>PsyTech Solutions, Inc.</t>
  </si>
  <si>
    <t>Pulse Systems</t>
  </si>
  <si>
    <t>Pulse Systems, Inc</t>
  </si>
  <si>
    <t>PyraMED Health Systems</t>
  </si>
  <si>
    <t>Quantros, Inc.</t>
  </si>
  <si>
    <t>Quest Diagnostics</t>
  </si>
  <si>
    <t>Quest Diagnostics Incorporated</t>
  </si>
  <si>
    <t>Quintal Technologies, Inc.</t>
  </si>
  <si>
    <t>Qvera LLC</t>
  </si>
  <si>
    <t>Rabbit Healthcare Systems</t>
  </si>
  <si>
    <t>Radysans, Inc.</t>
  </si>
  <si>
    <t>RamSoft Inc.</t>
  </si>
  <si>
    <t>Ramsoft, Inc.</t>
  </si>
  <si>
    <t>Recombinant Data</t>
  </si>
  <si>
    <t>Redpine Healthcare Technologies</t>
  </si>
  <si>
    <t>RegisterPatient</t>
  </si>
  <si>
    <t>RelayHealth, a division of McKesson Corp.</t>
  </si>
  <si>
    <t>RelayHealth, a division of McKesson Corporation</t>
  </si>
  <si>
    <t>RelayHealth, a Division of McKesson Technologies, Inc.</t>
  </si>
  <si>
    <t>Reli Med Solutions</t>
  </si>
  <si>
    <t>Reliance Software Systems, Inc.</t>
  </si>
  <si>
    <t>Renesan Software</t>
  </si>
  <si>
    <t>Reseller of MEDHOST EDIS v4.3 - Healthcare Management Systems, Inc.</t>
  </si>
  <si>
    <t>RestorixHealth, Inc</t>
  </si>
  <si>
    <t>Rheumatology and Dermatology Associates PC</t>
  </si>
  <si>
    <t>Richmond University Medical Center</t>
  </si>
  <si>
    <t>Riverside Health System</t>
  </si>
  <si>
    <t>Roberts-Hoffman Software, Inc. (RHS)</t>
  </si>
  <si>
    <t>Roswell Park Cancer Institute</t>
  </si>
  <si>
    <t>Rover Technology Fusions</t>
  </si>
  <si>
    <t>Royal Solutions Group LLC</t>
  </si>
  <si>
    <t>Royal Solutions Group, LLC</t>
  </si>
  <si>
    <t>RT-MediBus Technologies Private Limited</t>
  </si>
  <si>
    <t>RT-Medibus Technologies Private Limited</t>
  </si>
  <si>
    <t>Rush University Medical Center</t>
  </si>
  <si>
    <t>Rushmore Corporation</t>
  </si>
  <si>
    <t>RWHC QI Program</t>
  </si>
  <si>
    <t>RxExpress, LLC</t>
  </si>
  <si>
    <t>RxOffice Inc.</t>
  </si>
  <si>
    <t>Sabiamed Corporation</t>
  </si>
  <si>
    <t>Sage</t>
  </si>
  <si>
    <t>Sammy Systems</t>
  </si>
  <si>
    <t>Samsung Electronics Co., Ltd</t>
  </si>
  <si>
    <t>Samsung SDS</t>
  </si>
  <si>
    <t>San Diego Hospitalist Physician Corp</t>
  </si>
  <si>
    <t>Sandlot Solutions</t>
  </si>
  <si>
    <t>Sargas Pharmaceutical Adherence and Compliance International</t>
  </si>
  <si>
    <t>Savvient Inc.</t>
  </si>
  <si>
    <t>SCC Soft Computer</t>
  </si>
  <si>
    <t>SCI Solutions</t>
  </si>
  <si>
    <t>Scripps Health</t>
  </si>
  <si>
    <t>SeamLESS, LLC</t>
  </si>
  <si>
    <t>Sectra North America, Inc.</t>
  </si>
  <si>
    <t>Secure Infosys LLC</t>
  </si>
  <si>
    <t>Sequel Systems Inc.</t>
  </si>
  <si>
    <t>Sequel Systems, Inc.</t>
  </si>
  <si>
    <t>Sequentia Corporation</t>
  </si>
  <si>
    <t>Sequest Technologies, Inc.</t>
  </si>
  <si>
    <t>Seton Medical Group</t>
  </si>
  <si>
    <t>Sevocity a division of Conceptual MindWorks, Inc</t>
  </si>
  <si>
    <t>Share Health</t>
  </si>
  <si>
    <t>Shareable Ink</t>
  </si>
  <si>
    <t>Shared Health</t>
  </si>
  <si>
    <t>Sharp HealthCare</t>
  </si>
  <si>
    <t>Sheridan Healthcare</t>
  </si>
  <si>
    <t>Sigmund Software</t>
  </si>
  <si>
    <t>Sigmund Software, LLC</t>
  </si>
  <si>
    <t>Silk Information Systems, Inc.</t>
  </si>
  <si>
    <t>simplifyMD, INC</t>
  </si>
  <si>
    <t>simplifyMD, Inc</t>
  </si>
  <si>
    <t>simplifyMD, LLC</t>
  </si>
  <si>
    <t>Sindhu Synergy, LTD</t>
  </si>
  <si>
    <t>Skylight Healthcare Systems</t>
  </si>
  <si>
    <t>Smart ID Works</t>
  </si>
  <si>
    <t>SMART Management, Inc.</t>
  </si>
  <si>
    <t>SMARTMDÂ™ Corporation</t>
  </si>
  <si>
    <t>SMB Medical Billing</t>
  </si>
  <si>
    <t>Social Solutions</t>
  </si>
  <si>
    <t>Socrates Healthcare Informatics</t>
  </si>
  <si>
    <t>Softech Inc.</t>
  </si>
  <si>
    <t>Software Fulcrum, Inc.</t>
  </si>
  <si>
    <t>Software Solutions Group, Inc</t>
  </si>
  <si>
    <t>Software Unlimited Inc.</t>
  </si>
  <si>
    <t>Son Information Systems, Inc.</t>
  </si>
  <si>
    <t>Sophrona Solutions, Inc.</t>
  </si>
  <si>
    <t>Soren Technology</t>
  </si>
  <si>
    <t>SpectraMedix</t>
  </si>
  <si>
    <t>Spectrum Software Solutions, Inc.</t>
  </si>
  <si>
    <t>Spring Medical Systems</t>
  </si>
  <si>
    <t>Spring Medical Systems, Inc.</t>
  </si>
  <si>
    <t>SRCT Inc</t>
  </si>
  <si>
    <t>SRSsoft</t>
  </si>
  <si>
    <t>SSI Health</t>
  </si>
  <si>
    <t>St. Vincent Anderson Regional Hospital</t>
  </si>
  <si>
    <t>St. Vincent Madison County Health System, Inc.-Saint John's Health System</t>
  </si>
  <si>
    <t>Star-EHR Enterprises, LLC</t>
  </si>
  <si>
    <t>Sterling Healthcare Information Systems Management, LLC</t>
  </si>
  <si>
    <t>StevenDale Software</t>
  </si>
  <si>
    <t>Stratus EMR</t>
  </si>
  <si>
    <t>Stratus EMR, Inc.</t>
  </si>
  <si>
    <t>StreamlineMD, LLC</t>
  </si>
  <si>
    <t>SuccessEHS</t>
  </si>
  <si>
    <t>SuccessEHS, Inc., a Division of Vitera Healthcare Solutions</t>
  </si>
  <si>
    <t>SuiteMed</t>
  </si>
  <si>
    <t>Summit Imaging, Inc.</t>
  </si>
  <si>
    <t>Sunquest Information Systems, Inc.</t>
  </si>
  <si>
    <t>Surgical Information Systems</t>
  </si>
  <si>
    <t>Swearingen Software Inc.</t>
  </si>
  <si>
    <t>SynaMed, LLC</t>
  </si>
  <si>
    <t>TactusMD, Inc.</t>
  </si>
  <si>
    <t>TactusMDÂ™</t>
  </si>
  <si>
    <t>TDO Software, Inc.</t>
  </si>
  <si>
    <t>Tech Plus Systems, Inc.</t>
  </si>
  <si>
    <t>Technology Partners, Inc. dba IMAGINE Software</t>
  </si>
  <si>
    <t>Tech-Time, Inc.</t>
  </si>
  <si>
    <t>TECNEX Systems, LLC</t>
  </si>
  <si>
    <t>TELCOR Inc</t>
  </si>
  <si>
    <t>Telemedicine Solutions, LLC</t>
  </si>
  <si>
    <t>TeleResults</t>
  </si>
  <si>
    <t>TeleVox Software</t>
  </si>
  <si>
    <t>Televox Software</t>
  </si>
  <si>
    <t>Tenet Healthsystem Medical, Inc.</t>
  </si>
  <si>
    <t>tgi Software</t>
  </si>
  <si>
    <t>The Advisory Board Company</t>
  </si>
  <si>
    <t>The Delta Group</t>
  </si>
  <si>
    <t>The MITRE Corporation on behalf of the Office of the National Coordinator for Health IT (ONC)</t>
  </si>
  <si>
    <t>The Permanente Medical Group (Northern California)</t>
  </si>
  <si>
    <t>TheraManager LLC</t>
  </si>
  <si>
    <t>Therap Services</t>
  </si>
  <si>
    <t>Thomson Reuters (Healthcare) Inc.</t>
  </si>
  <si>
    <t>TIMS INC</t>
  </si>
  <si>
    <t>Tolven Inc.</t>
  </si>
  <si>
    <t>Tolven, Inc.</t>
  </si>
  <si>
    <t>Tools4Medicine, Inc.</t>
  </si>
  <si>
    <t>Total Outsource, Inc.</t>
  </si>
  <si>
    <t>Total Systems Design, Inc.</t>
  </si>
  <si>
    <t>TracikaMed Inc</t>
  </si>
  <si>
    <t>TRAKnet PM LLC</t>
  </si>
  <si>
    <t>TRANSMED NETWORK INC.</t>
  </si>
  <si>
    <t>TransMedic</t>
  </si>
  <si>
    <t>Trellis Health Partners</t>
  </si>
  <si>
    <t>Trellix Engineering Corp.</t>
  </si>
  <si>
    <t>TriMed Technologies Corp</t>
  </si>
  <si>
    <t>TriMed Technologies, Corp.</t>
  </si>
  <si>
    <t>Triyam LLC</t>
  </si>
  <si>
    <t>True Process Inc.</t>
  </si>
  <si>
    <t>T-System Technologies, Ltd.</t>
  </si>
  <si>
    <t>T-System, Inc.</t>
  </si>
  <si>
    <t>Tu Record Corp</t>
  </si>
  <si>
    <t>UAB Health System</t>
  </si>
  <si>
    <t>UAMS</t>
  </si>
  <si>
    <t>UC Charting Solutions, Inc.</t>
  </si>
  <si>
    <t>UHC</t>
  </si>
  <si>
    <t>Ulrich Medical Concepts</t>
  </si>
  <si>
    <t>Ulrich Medical Concepts, Inc.</t>
  </si>
  <si>
    <t>UNC Health Care</t>
  </si>
  <si>
    <t>UNI/CARE Systems, Inc</t>
  </si>
  <si>
    <t>Unibased Systems Architecture, Inc.</t>
  </si>
  <si>
    <t>Unifi Technologies</t>
  </si>
  <si>
    <t>Unifi Technologies, Inc.</t>
  </si>
  <si>
    <t>Universal EHR, Inc.</t>
  </si>
  <si>
    <t>Universal EMR Solutions</t>
  </si>
  <si>
    <t>Universal Research Solutions, LLC</t>
  </si>
  <si>
    <t>University of Pennsylvania Health System</t>
  </si>
  <si>
    <t>Unlimited Innovations, Inc</t>
  </si>
  <si>
    <t>UPHS, Penn Medicine</t>
  </si>
  <si>
    <t>UpToDate, Division of Wolters Kluwer Health</t>
  </si>
  <si>
    <t>UrgentCare Works</t>
  </si>
  <si>
    <t>US Oncology</t>
  </si>
  <si>
    <t>User Friendly EMR</t>
  </si>
  <si>
    <t>UT MD Anderson Cancer Center</t>
  </si>
  <si>
    <t>Valant Medical Solutions, Inc.</t>
  </si>
  <si>
    <t>Valant Medical SolutionsÂ™, Inc.</t>
  </si>
  <si>
    <t>Validus Medical Systems</t>
  </si>
  <si>
    <t>Valley Hope Technology</t>
  </si>
  <si>
    <t>Vanderbilt University</t>
  </si>
  <si>
    <t>Varian Medical Systems</t>
  </si>
  <si>
    <t>veEDIS Clinical Systems, LLC</t>
  </si>
  <si>
    <t>VeinDraw</t>
  </si>
  <si>
    <t>Vericle, Inc.</t>
  </si>
  <si>
    <t>Verisma Systems Inc.</t>
  </si>
  <si>
    <t>VersaForm Systems Corp.</t>
  </si>
  <si>
    <t>VersaSuite</t>
  </si>
  <si>
    <t>Versaworks, Inc.</t>
  </si>
  <si>
    <t>VHA-UHC Data NewCo, LLC</t>
  </si>
  <si>
    <t>Via Christi Health</t>
  </si>
  <si>
    <t>Vinformatix, LLC</t>
  </si>
  <si>
    <t>VIP Medicine, LLC</t>
  </si>
  <si>
    <t>Virco Lab, Inc.</t>
  </si>
  <si>
    <t>Vision Infonet Inc</t>
  </si>
  <si>
    <t>Vision Infonet Inc.,</t>
  </si>
  <si>
    <t>Visionary HealthWare, LLC</t>
  </si>
  <si>
    <t>VitalHealth Software</t>
  </si>
  <si>
    <t>Vitalz Technologies, LLC</t>
  </si>
  <si>
    <t>Vitera Healthcare Solutions, LLC</t>
  </si>
  <si>
    <t>Vitera Healthcare Solutions, LLC. (formerly Sage)</t>
  </si>
  <si>
    <t>Vohra Wound Physicians Management, LLC.</t>
  </si>
  <si>
    <t>Waiting Room Solutions</t>
  </si>
  <si>
    <t>Wakan Vision Inc.</t>
  </si>
  <si>
    <t>Webconsort LLC</t>
  </si>
  <si>
    <t>Weber Human Services</t>
  </si>
  <si>
    <t>Webstride, LLC</t>
  </si>
  <si>
    <t>WellCentive</t>
  </si>
  <si>
    <t>Wellcentive, Inc.</t>
  </si>
  <si>
    <t>Wellogic</t>
  </si>
  <si>
    <t>Wellsoft Corporation</t>
  </si>
  <si>
    <t>Wellspan Health</t>
  </si>
  <si>
    <t>Westbrook Technologies, Inc.</t>
  </si>
  <si>
    <t>Westchester Digestive Disease Group, LLP</t>
  </si>
  <si>
    <t>Westchester Digestive Group/WMS</t>
  </si>
  <si>
    <t>Westchester Medical Center</t>
  </si>
  <si>
    <t>Western Dental Services, Inc.</t>
  </si>
  <si>
    <t>White Pine Systems, LLC</t>
  </si>
  <si>
    <t>William N Wishard Memorial Hospital</t>
  </si>
  <si>
    <t>WonderDoc, LLC</t>
  </si>
  <si>
    <t>Workflow.com, LLC</t>
  </si>
  <si>
    <t>WorldVistA</t>
  </si>
  <si>
    <t>Wound Care Strategies, Inc. t/d/b/a Well Care Strategies</t>
  </si>
  <si>
    <t>WoundCareMD EHR, Inc.</t>
  </si>
  <si>
    <t>WoundTracker, LLC</t>
  </si>
  <si>
    <t>WriteMD LLC</t>
  </si>
  <si>
    <t>Wyoming Department of Health</t>
  </si>
  <si>
    <t>Xcite Health Corp.</t>
  </si>
  <si>
    <t>Xcite Health Corp. and Encounterpro Healthcare Resources Inc.</t>
  </si>
  <si>
    <t>XH Software</t>
  </si>
  <si>
    <t>XLEMR</t>
  </si>
  <si>
    <t>Xpress Technologies</t>
  </si>
  <si>
    <t>Yak Digital Corp.</t>
  </si>
  <si>
    <t>Zenith Technology Solutions, LLC</t>
  </si>
  <si>
    <t>Z-Geoinfo Inc.</t>
  </si>
  <si>
    <t>ZipChart, Inc.</t>
  </si>
  <si>
    <t>ZirMed</t>
  </si>
  <si>
    <t>ZocDoc Inc.</t>
  </si>
  <si>
    <t>ZOOMMED USA INC</t>
  </si>
  <si>
    <t>Zotec Partners, LLC</t>
  </si>
  <si>
    <t>Zyantus Inc.</t>
  </si>
  <si>
    <t>Transparency Pledge (0 for no; 1 for yes, 2 for N/A self developers)</t>
  </si>
  <si>
    <t>ICSA Labs</t>
  </si>
  <si>
    <t>http://genensys.com/mu-disclosure/</t>
  </si>
  <si>
    <t>https://www.mysecureemr.com/Inmediata_Pricing_Transparency_Policy.pdf</t>
  </si>
  <si>
    <t>http://www.miracalifesciences.com/technology-pathconnect</t>
  </si>
  <si>
    <t>http://www.iorion.com/thinkhealth/ehr-certified.aspx</t>
  </si>
  <si>
    <t>http://www.stevendale.com/documents/PediNotes_MU_Certification.pdf</t>
  </si>
  <si>
    <t>http://telcor.com/point-of-care/resources/</t>
  </si>
  <si>
    <t xml:space="preserve">http://versasuite.com/versasuite-meaningful-use-certification/ </t>
  </si>
  <si>
    <t>insert into openchpl.acb_vendor_map (vendor_id, certification_body_id, transparency_attestation, last_modified_user) select vend.vendor_id, cb.certification_body_id, '</t>
  </si>
  <si>
    <t>', -1 from openchpl.vendor as vend, openchpl.certification_body as cb where vend.vendor_code = '</t>
  </si>
  <si>
    <t>' and cb."name" = 'InfoGard';</t>
  </si>
  <si>
    <t>Affirmative</t>
  </si>
  <si>
    <t>Negative</t>
  </si>
  <si>
    <t>update openchpl.certified_product as cp set transparency_attestation_url = '</t>
  </si>
  <si>
    <t>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</t>
  </si>
  <si>
    <t>' and cp.product_version_id = pv.product_version_id and pv.product_id = p.product_id and p.vendor_id = vend.vendor_id)as subquery where cp.certified_product_id = subquery.certified_product_id;</t>
  </si>
  <si>
    <t>' and cb."name" = 'ICSA Labs';</t>
  </si>
  <si>
    <t>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</t>
  </si>
  <si>
    <t>' from (select certified_product_id from openchpl.certified_product as cp where cp.acb_certification_id = '</t>
  </si>
  <si>
    <t>') as subquery where cp.certified_product_id = subquery.certified_product_id;</t>
  </si>
  <si>
    <t>attestation</t>
  </si>
  <si>
    <t>url</t>
  </si>
  <si>
    <t>ACB</t>
  </si>
  <si>
    <t>Drummond Group Inc.</t>
  </si>
  <si>
    <t>' and cb."name" = '</t>
  </si>
  <si>
    <t>' and cp.product_version_id = pv.product_version_id and pv.product_id = p.product_id and p.vendor_id = vend.vendor_id;</t>
  </si>
  <si>
    <t>', -1 from openchpl.certified_product as cp, openchpl.certification_body as cb, openchpl.product_version as pv, openchpl.product as p, openchpl.vendor as vend where cp.acb_certification_id = '</t>
  </si>
  <si>
    <t>'from (select certified_product_id from (select vend.vendor_code from openchpl.certified_product as cp, openchpl.product_version as pv, openchpl.product as p, openchpl.vendor as vend where cp.acb_certification_id = '</t>
  </si>
  <si>
    <t>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</t>
  </si>
  <si>
    <t>'and vend.vendor_code = subsubquery.vendor_code and cp.product_version_id = pv.product_version_id and pv.product_id = p.product_id and p.vendor_id = vend.vendor_id) as subquery where cp.certified_product_id = subquery.certified_product_id;</t>
  </si>
  <si>
    <t>Insert attestation</t>
  </si>
  <si>
    <t>Update CP URL Dev-wide</t>
  </si>
  <si>
    <t>Update CP single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</si>
</sst>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Inconsolata"/>
    </font>
    <font>
      <sz val="11"/>
      <name val="Calibri"/>
      <family val="2"/>
    </font>
    <font>
      <u/>
      <sz val="11"/>
      <color rgb="FF000000"/>
      <name val="Arial"/>
      <family val="2"/>
    </font>
    <font>
      <sz val="11"/>
      <color rgb="FF000000"/>
      <name val="Inconsolata"/>
    </font>
    <font>
      <u/>
      <sz val="11"/>
      <color rgb="FF000000"/>
      <name val="Inconsolata"/>
    </font>
    <font>
      <sz val="9"/>
      <color rgb="FF555555"/>
      <name val="Arial"/>
      <family val="2"/>
    </font>
    <font>
      <u/>
      <sz val="11"/>
      <color rgb="FF000000"/>
      <name val="Inconsolata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0" fontId="14" fillId="0" borderId="0" applyNumberFormat="0" applyFill="0" applyBorder="0" applyAlignment="0" applyProtection="0"/>
    <xf numFmtId="0" fontId="2" fillId="0" borderId="0"/>
    <xf numFmtId="0" fontId="17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/>
    <xf numFmtId="0" fontId="4" fillId="0" borderId="0" xfId="0" applyFont="1"/>
    <xf numFmtId="0" fontId="0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2" borderId="0" xfId="0" applyFont="1" applyFill="1" applyAlignment="1"/>
    <xf numFmtId="0" fontId="8" fillId="0" borderId="0" xfId="0" applyFont="1" applyAlignment="1"/>
    <xf numFmtId="0" fontId="9" fillId="2" borderId="0" xfId="0" applyFont="1" applyFill="1" applyAlignment="1"/>
    <xf numFmtId="0" fontId="10" fillId="2" borderId="0" xfId="0" applyFont="1" applyFill="1" applyAlignment="1"/>
    <xf numFmtId="0" fontId="11" fillId="2" borderId="0" xfId="0" applyFont="1" applyFill="1" applyAlignment="1">
      <alignment wrapText="1"/>
    </xf>
    <xf numFmtId="0" fontId="12" fillId="0" borderId="1" xfId="0" applyFont="1" applyBorder="1" applyAlignment="1">
      <alignment vertical="center" wrapText="1"/>
    </xf>
    <xf numFmtId="0" fontId="0" fillId="0" borderId="0" xfId="0" applyFont="1" applyAlignment="1"/>
    <xf numFmtId="0" fontId="0" fillId="0" borderId="2" xfId="0" applyFont="1" applyBorder="1" applyAlignment="1">
      <alignment horizontal="right"/>
    </xf>
    <xf numFmtId="0" fontId="13" fillId="0" borderId="0" xfId="0" applyFont="1" applyAlignment="1"/>
    <xf numFmtId="0" fontId="15" fillId="0" borderId="0" xfId="0" applyFont="1"/>
    <xf numFmtId="0" fontId="14" fillId="0" borderId="0" xfId="1"/>
    <xf numFmtId="0" fontId="8" fillId="0" borderId="0" xfId="0" applyFont="1"/>
    <xf numFmtId="0" fontId="3" fillId="0" borderId="0" xfId="0" applyFont="1" applyFill="1" applyAlignment="1">
      <alignment wrapText="1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 applyFill="1" applyAlignment="1"/>
    <xf numFmtId="0" fontId="16" fillId="0" borderId="0" xfId="2" applyFont="1" applyAlignment="1">
      <alignment wrapText="1"/>
    </xf>
    <xf numFmtId="0" fontId="2" fillId="0" borderId="0" xfId="2"/>
    <xf numFmtId="0" fontId="17" fillId="0" borderId="0" xfId="3" applyBorder="1"/>
    <xf numFmtId="0" fontId="17" fillId="0" borderId="0" xfId="3" applyFill="1" applyBorder="1" applyAlignment="1">
      <alignment vertical="center"/>
    </xf>
    <xf numFmtId="0" fontId="2" fillId="0" borderId="0" xfId="2" applyFill="1"/>
    <xf numFmtId="0" fontId="18" fillId="0" borderId="0" xfId="2" applyFont="1" applyAlignment="1">
      <alignment wrapText="1"/>
    </xf>
    <xf numFmtId="0" fontId="17" fillId="0" borderId="0" xfId="3" applyAlignment="1">
      <alignment vertical="center"/>
    </xf>
    <xf numFmtId="0" fontId="17" fillId="0" borderId="0" xfId="3"/>
    <xf numFmtId="0" fontId="0" fillId="0" borderId="0" xfId="0" quotePrefix="1" applyFont="1" applyAlignment="1"/>
    <xf numFmtId="0" fontId="1" fillId="0" borderId="0" xfId="2" applyFont="1"/>
    <xf numFmtId="0" fontId="3" fillId="0" borderId="0" xfId="0" applyFont="1" applyAlignment="1"/>
    <xf numFmtId="0" fontId="3" fillId="0" borderId="0" xfId="0" quotePrefix="1" applyFont="1" applyAlignment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reenwayhealth.com/solution/electronic-health-record-practice-management/" TargetMode="External"/><Relationship Id="rId21" Type="http://schemas.openxmlformats.org/officeDocument/2006/relationships/hyperlink" Target="http://www.businet.com/transparency.htm" TargetMode="External"/><Relationship Id="rId324" Type="http://schemas.openxmlformats.org/officeDocument/2006/relationships/hyperlink" Target="http://www.medhost.com/about-us/meaningful-use-certification" TargetMode="External"/><Relationship Id="rId531" Type="http://schemas.openxmlformats.org/officeDocument/2006/relationships/hyperlink" Target="http://www.standingstoneinc.com/" TargetMode="External"/><Relationship Id="rId170" Type="http://schemas.openxmlformats.org/officeDocument/2006/relationships/hyperlink" Target="http://integrityemr.com/" TargetMode="External"/><Relationship Id="rId268" Type="http://schemas.openxmlformats.org/officeDocument/2006/relationships/hyperlink" Target="http://www.medhost.com/offerings/edis/edis-certification" TargetMode="External"/><Relationship Id="rId475" Type="http://schemas.openxmlformats.org/officeDocument/2006/relationships/hyperlink" Target="http://www.nextstepsolutionsinc.com/product-info-behaviorial-health-software.php" TargetMode="External"/><Relationship Id="rId32" Type="http://schemas.openxmlformats.org/officeDocument/2006/relationships/hyperlink" Target="http://www.citiustech.com/solutions/bi-clinical_13.1_ONC-Mandatory-Disclosure-Statement.aspx" TargetMode="External"/><Relationship Id="rId128" Type="http://schemas.openxmlformats.org/officeDocument/2006/relationships/hyperlink" Target="http://www.greenwayhealth.com/solution/chc-electronic-health-records/" TargetMode="External"/><Relationship Id="rId335" Type="http://schemas.openxmlformats.org/officeDocument/2006/relationships/hyperlink" Target="http://www.medhost.com/offerings/edis/edis-certification" TargetMode="External"/><Relationship Id="rId542" Type="http://schemas.openxmlformats.org/officeDocument/2006/relationships/hyperlink" Target="http://www.thrasys.com/about/" TargetMode="External"/><Relationship Id="rId181" Type="http://schemas.openxmlformats.org/officeDocument/2006/relationships/hyperlink" Target="http://laurisonline.com/certinfo.aspx" TargetMode="External"/><Relationship Id="rId402" Type="http://schemas.openxmlformats.org/officeDocument/2006/relationships/hyperlink" Target="http://www.medhost.com/offerings/edis/edis-certification" TargetMode="External"/><Relationship Id="rId279" Type="http://schemas.openxmlformats.org/officeDocument/2006/relationships/hyperlink" Target="http://www.medhost.com/about-us/meaningful-use-certification" TargetMode="External"/><Relationship Id="rId486" Type="http://schemas.openxmlformats.org/officeDocument/2006/relationships/hyperlink" Target="http://omedix.com/products/patient-portal/meaningful-use/" TargetMode="External"/><Relationship Id="rId43" Type="http://schemas.openxmlformats.org/officeDocument/2006/relationships/hyperlink" Target="http://www.compulinkadvantage.com/about-compulink/certification/" TargetMode="External"/><Relationship Id="rId139" Type="http://schemas.openxmlformats.org/officeDocument/2006/relationships/hyperlink" Target="http://www.healthec.com/drummond-certificates/" TargetMode="External"/><Relationship Id="rId346" Type="http://schemas.openxmlformats.org/officeDocument/2006/relationships/hyperlink" Target="http://www.medhost.com/about-us/meaningful-use-certification" TargetMode="External"/><Relationship Id="rId553" Type="http://schemas.openxmlformats.org/officeDocument/2006/relationships/hyperlink" Target="http://www.startyouruprise.com/certification" TargetMode="External"/><Relationship Id="rId192" Type="http://schemas.openxmlformats.org/officeDocument/2006/relationships/hyperlink" Target="http://www.medhost.com/about-us/meaningful-use-certification" TargetMode="External"/><Relationship Id="rId206" Type="http://schemas.openxmlformats.org/officeDocument/2006/relationships/hyperlink" Target="http://www.medhost.com/offerings/edis/edis-certification" TargetMode="External"/><Relationship Id="rId413" Type="http://schemas.openxmlformats.org/officeDocument/2006/relationships/hyperlink" Target="http://www.medhost.com/about-us/meaningful-use-certification" TargetMode="External"/><Relationship Id="rId497" Type="http://schemas.openxmlformats.org/officeDocument/2006/relationships/hyperlink" Target="http://www.plexustg.com/solutions_touch_mu.html" TargetMode="External"/><Relationship Id="rId357" Type="http://schemas.openxmlformats.org/officeDocument/2006/relationships/hyperlink" Target="http://www.medhost.com/about-us/meaningful-use-certification" TargetMode="External"/><Relationship Id="rId54" Type="http://schemas.openxmlformats.org/officeDocument/2006/relationships/hyperlink" Target="http://www.digidms.com/disclosure.htm" TargetMode="External"/><Relationship Id="rId217" Type="http://schemas.openxmlformats.org/officeDocument/2006/relationships/hyperlink" Target="http://www.medhost.com/about-us/meaningful-use-certification" TargetMode="External"/><Relationship Id="rId564" Type="http://schemas.openxmlformats.org/officeDocument/2006/relationships/hyperlink" Target="http://www.allscripts.com/terms-of-use/documents" TargetMode="External"/><Relationship Id="rId424" Type="http://schemas.openxmlformats.org/officeDocument/2006/relationships/hyperlink" Target="http://www.medhost.com/about-us/meaningful-use-certification" TargetMode="External"/><Relationship Id="rId270" Type="http://schemas.openxmlformats.org/officeDocument/2006/relationships/hyperlink" Target="http://www.medhost.com/offerings/edis/edis-certification" TargetMode="External"/><Relationship Id="rId65" Type="http://schemas.openxmlformats.org/officeDocument/2006/relationships/hyperlink" Target="http://www.epowerdoc.com/en/compliance_and_roi/" TargetMode="External"/><Relationship Id="rId130" Type="http://schemas.openxmlformats.org/officeDocument/2006/relationships/hyperlink" Target="http://www.greenwayhealth.com/solution/practice-management-enterprises/" TargetMode="External"/><Relationship Id="rId368" Type="http://schemas.openxmlformats.org/officeDocument/2006/relationships/hyperlink" Target="http://www.medhost.com/about-us/yourcareuniverse-certification" TargetMode="External"/><Relationship Id="rId575" Type="http://schemas.openxmlformats.org/officeDocument/2006/relationships/hyperlink" Target="http://medq.com/ehr.html" TargetMode="External"/><Relationship Id="rId228" Type="http://schemas.openxmlformats.org/officeDocument/2006/relationships/hyperlink" Target="http://www.medhost.com/about-us/meaningful-use-certification" TargetMode="External"/><Relationship Id="rId435" Type="http://schemas.openxmlformats.org/officeDocument/2006/relationships/hyperlink" Target="http://www.medhost.com/about-us/yourcareuniverse-certification" TargetMode="External"/><Relationship Id="rId281" Type="http://schemas.openxmlformats.org/officeDocument/2006/relationships/hyperlink" Target="http://www.medhost.com/about-us/meaningful-use-certification" TargetMode="External"/><Relationship Id="rId337" Type="http://schemas.openxmlformats.org/officeDocument/2006/relationships/hyperlink" Target="http://www.medhost.com/offerings/edis/edis-certification" TargetMode="External"/><Relationship Id="rId502" Type="http://schemas.openxmlformats.org/officeDocument/2006/relationships/hyperlink" Target="http://precisioncare.com/news-and-events/" TargetMode="External"/><Relationship Id="rId34" Type="http://schemas.openxmlformats.org/officeDocument/2006/relationships/hyperlink" Target="http://www.citiustech.com/solutions/cq-iq_ONC-Mandatory-Disclosure-Statement" TargetMode="External"/><Relationship Id="rId76" Type="http://schemas.openxmlformats.org/officeDocument/2006/relationships/hyperlink" Target="http://www.etransmedia.com/technology-solutions/electronic-health-records/" TargetMode="External"/><Relationship Id="rId141" Type="http://schemas.openxmlformats.org/officeDocument/2006/relationships/hyperlink" Target="https://quick-charts.com/certification-details/" TargetMode="External"/><Relationship Id="rId379" Type="http://schemas.openxmlformats.org/officeDocument/2006/relationships/hyperlink" Target="http://www.medhost.com/offerings/business-intelligence/business-intelligence-certification" TargetMode="External"/><Relationship Id="rId544" Type="http://schemas.openxmlformats.org/officeDocument/2006/relationships/hyperlink" Target="https://www.tranquilmoney.com/disclosure.html" TargetMode="External"/><Relationship Id="rId7" Type="http://schemas.openxmlformats.org/officeDocument/2006/relationships/hyperlink" Target="http://www.acmeware.com/meaningful-use-for-eligible-providers.aspx" TargetMode="External"/><Relationship Id="rId183" Type="http://schemas.openxmlformats.org/officeDocument/2006/relationships/hyperlink" Target="http://www.mdlogic.com/support/value-added-services" TargetMode="External"/><Relationship Id="rId239" Type="http://schemas.openxmlformats.org/officeDocument/2006/relationships/hyperlink" Target="http://www.medhost.com/about-us/yourcareuniverse-certification" TargetMode="External"/><Relationship Id="rId390" Type="http://schemas.openxmlformats.org/officeDocument/2006/relationships/hyperlink" Target="http://www.medhost.com/about-us/meaningful-use-certification" TargetMode="External"/><Relationship Id="rId404" Type="http://schemas.openxmlformats.org/officeDocument/2006/relationships/hyperlink" Target="http://www.medhost.com/about-us/meaningful-use-certification" TargetMode="External"/><Relationship Id="rId446" Type="http://schemas.openxmlformats.org/officeDocument/2006/relationships/hyperlink" Target="http://www.medevolve.com/mission-critical-solutions/ehr/" TargetMode="External"/><Relationship Id="rId250" Type="http://schemas.openxmlformats.org/officeDocument/2006/relationships/hyperlink" Target="http://www.medhost.com/offerings/business-intelligence/business-intelligence-certification" TargetMode="External"/><Relationship Id="rId292" Type="http://schemas.openxmlformats.org/officeDocument/2006/relationships/hyperlink" Target="http://www.medhost.com/about-us/meaningful-use-certification" TargetMode="External"/><Relationship Id="rId306" Type="http://schemas.openxmlformats.org/officeDocument/2006/relationships/hyperlink" Target="http://www.medhost.com/about-us/yourcareuniverse-certification" TargetMode="External"/><Relationship Id="rId488" Type="http://schemas.openxmlformats.org/officeDocument/2006/relationships/hyperlink" Target="http://opendental.com/manual/ehrlicense.html" TargetMode="External"/><Relationship Id="rId45" Type="http://schemas.openxmlformats.org/officeDocument/2006/relationships/hyperlink" Target="http://www.coresolutionsinc.com/wp-content/uploads/2013/08/Complete-MU-2-Certification-Press-Release.pdf" TargetMode="External"/><Relationship Id="rId87" Type="http://schemas.openxmlformats.org/officeDocument/2006/relationships/hyperlink" Target="http://www.forwardadvantage.com/solutions/health-information-exchange/communication-director-system-platform/data-express/data-express-version-3-80-2014-edition-certified/" TargetMode="External"/><Relationship Id="rId110" Type="http://schemas.openxmlformats.org/officeDocument/2006/relationships/hyperlink" Target="http://www.greenwayhealth.com/solution/electronic-health-record-practice-management/" TargetMode="External"/><Relationship Id="rId348" Type="http://schemas.openxmlformats.org/officeDocument/2006/relationships/hyperlink" Target="http://www.medhost.com/about-us/meaningful-use-certification" TargetMode="External"/><Relationship Id="rId513" Type="http://schemas.openxmlformats.org/officeDocument/2006/relationships/hyperlink" Target="http://www.queencitycodefactory.com/pandadisclosure.html" TargetMode="External"/><Relationship Id="rId555" Type="http://schemas.openxmlformats.org/officeDocument/2006/relationships/hyperlink" Target="http://www.welligent.com/meaningful-use/" TargetMode="External"/><Relationship Id="rId152" Type="http://schemas.openxmlformats.org/officeDocument/2006/relationships/hyperlink" Target="http://www.icanotes.com/content/onc-atcb-certification" TargetMode="External"/><Relationship Id="rId194" Type="http://schemas.openxmlformats.org/officeDocument/2006/relationships/hyperlink" Target="http://www.medhost.com/about-us/meaningful-use-certification" TargetMode="External"/><Relationship Id="rId208" Type="http://schemas.openxmlformats.org/officeDocument/2006/relationships/hyperlink" Target="http://www.medhost.com/offerings/edis/edis-certification" TargetMode="External"/><Relationship Id="rId415" Type="http://schemas.openxmlformats.org/officeDocument/2006/relationships/hyperlink" Target="http://www.medhost.com/about-us/meaningful-use-certification" TargetMode="External"/><Relationship Id="rId457" Type="http://schemas.openxmlformats.org/officeDocument/2006/relationships/hyperlink" Target="http://www.medocity.com/terms-of-service/" TargetMode="External"/><Relationship Id="rId261" Type="http://schemas.openxmlformats.org/officeDocument/2006/relationships/hyperlink" Target="http://www.medhost.com/about-us/meaningful-use-certification" TargetMode="External"/><Relationship Id="rId499" Type="http://schemas.openxmlformats.org/officeDocument/2006/relationships/hyperlink" Target="http://www.practicefusion.com/certified-meaningful-use-ehr/" TargetMode="External"/><Relationship Id="rId14" Type="http://schemas.openxmlformats.org/officeDocument/2006/relationships/hyperlink" Target="http://www.antheliohealth.com/patient-pulse.html" TargetMode="External"/><Relationship Id="rId56" Type="http://schemas.openxmlformats.org/officeDocument/2006/relationships/hyperlink" Target="http://emr-electronicmedicalrecords.com/ehr_certification.htm" TargetMode="External"/><Relationship Id="rId317" Type="http://schemas.openxmlformats.org/officeDocument/2006/relationships/hyperlink" Target="http://www.medhost.com/offerings/business-intelligence/business-intelligence-certification" TargetMode="External"/><Relationship Id="rId359" Type="http://schemas.openxmlformats.org/officeDocument/2006/relationships/hyperlink" Target="http://www.medhost.com/about-us/meaningful-use-certification" TargetMode="External"/><Relationship Id="rId524" Type="http://schemas.openxmlformats.org/officeDocument/2006/relationships/hyperlink" Target="http://www.silkone.com/EHR-MU-Disclosure.aspx" TargetMode="External"/><Relationship Id="rId566" Type="http://schemas.openxmlformats.org/officeDocument/2006/relationships/hyperlink" Target="http://www.carecloud.com/meaningful-use-certified-ehr/" TargetMode="External"/><Relationship Id="rId98" Type="http://schemas.openxmlformats.org/officeDocument/2006/relationships/hyperlink" Target="http://www.gehrimed.com/certification/" TargetMode="External"/><Relationship Id="rId121" Type="http://schemas.openxmlformats.org/officeDocument/2006/relationships/hyperlink" Target="http://www.greenwayhealth.com/solution/electronic-health-record-practice-management/" TargetMode="External"/><Relationship Id="rId163" Type="http://schemas.openxmlformats.org/officeDocument/2006/relationships/hyperlink" Target="http://www.infor.com/product-summary/healthcare/cloverleaf-integration-suite/" TargetMode="External"/><Relationship Id="rId219" Type="http://schemas.openxmlformats.org/officeDocument/2006/relationships/hyperlink" Target="http://www.medhost.com/about-us/meaningful-use-certification" TargetMode="External"/><Relationship Id="rId370" Type="http://schemas.openxmlformats.org/officeDocument/2006/relationships/hyperlink" Target="http://www.medhost.com/about-us/yourcareuniverse-certification" TargetMode="External"/><Relationship Id="rId426" Type="http://schemas.openxmlformats.org/officeDocument/2006/relationships/hyperlink" Target="http://www.medhost.com/about-us/yourcareuniverse-certification" TargetMode="External"/><Relationship Id="rId230" Type="http://schemas.openxmlformats.org/officeDocument/2006/relationships/hyperlink" Target="http://www.medhost.com/about-us/meaningful-use-certification" TargetMode="External"/><Relationship Id="rId468" Type="http://schemas.openxmlformats.org/officeDocument/2006/relationships/hyperlink" Target="http://www.modulemd.com/value-stack/ONC-Certified.html" TargetMode="External"/><Relationship Id="rId25" Type="http://schemas.openxmlformats.org/officeDocument/2006/relationships/hyperlink" Target="http://careevolution.com/technology-mu.html" TargetMode="External"/><Relationship Id="rId67" Type="http://schemas.openxmlformats.org/officeDocument/2006/relationships/hyperlink" Target="http://eznotesinc.com/mandatory-disclosure-letter" TargetMode="External"/><Relationship Id="rId272" Type="http://schemas.openxmlformats.org/officeDocument/2006/relationships/hyperlink" Target="http://www.medhost.com/offerings/edis/edis-certification" TargetMode="External"/><Relationship Id="rId328" Type="http://schemas.openxmlformats.org/officeDocument/2006/relationships/hyperlink" Target="http://www.medhost.com/offerings/edis/edis-certification" TargetMode="External"/><Relationship Id="rId535" Type="http://schemas.openxmlformats.org/officeDocument/2006/relationships/hyperlink" Target="http://www.summit-healthcare.com/Collateral/Documents/English-US/Drummond_Certification_2014.pdf" TargetMode="External"/><Relationship Id="rId132" Type="http://schemas.openxmlformats.org/officeDocument/2006/relationships/hyperlink" Target="http://www.greenwayhealth.com/solution/practice-management-enterprises/" TargetMode="External"/><Relationship Id="rId174" Type="http://schemas.openxmlformats.org/officeDocument/2006/relationships/hyperlink" Target="http://ipeople.com/data-solutions/data-discovery" TargetMode="External"/><Relationship Id="rId381" Type="http://schemas.openxmlformats.org/officeDocument/2006/relationships/hyperlink" Target="http://www.medhost.com/offerings/business-intelligence/business-intelligence-certification" TargetMode="External"/><Relationship Id="rId241" Type="http://schemas.openxmlformats.org/officeDocument/2006/relationships/hyperlink" Target="http://www.medhost.com/about-us/yourcareuniverse-certification" TargetMode="External"/><Relationship Id="rId437" Type="http://schemas.openxmlformats.org/officeDocument/2006/relationships/hyperlink" Target="http://www.medhost.com/about-us/yourcareuniverse-certification" TargetMode="External"/><Relationship Id="rId479" Type="http://schemas.openxmlformats.org/officeDocument/2006/relationships/hyperlink" Target="http://oasite.com/ONC_certification.asp" TargetMode="External"/><Relationship Id="rId36" Type="http://schemas.openxmlformats.org/officeDocument/2006/relationships/hyperlink" Target="https://www.claimpower.com/emr-cert.htm" TargetMode="External"/><Relationship Id="rId283" Type="http://schemas.openxmlformats.org/officeDocument/2006/relationships/hyperlink" Target="http://www.medhost.com/about-us/meaningful-use-certification" TargetMode="External"/><Relationship Id="rId339" Type="http://schemas.openxmlformats.org/officeDocument/2006/relationships/hyperlink" Target="http://www.medhost.com/about-us/meaningful-use-certification" TargetMode="External"/><Relationship Id="rId490" Type="http://schemas.openxmlformats.org/officeDocument/2006/relationships/hyperlink" Target="http://pbomd.com/price.htm" TargetMode="External"/><Relationship Id="rId504" Type="http://schemas.openxmlformats.org/officeDocument/2006/relationships/hyperlink" Target="http://mdsuite.com/meaningful-use-disclosure/" TargetMode="External"/><Relationship Id="rId546" Type="http://schemas.openxmlformats.org/officeDocument/2006/relationships/hyperlink" Target="http://www.twinsailstech.com/" TargetMode="External"/><Relationship Id="rId78" Type="http://schemas.openxmlformats.org/officeDocument/2006/relationships/hyperlink" Target="http://www.exemplomedical.com/News/CurrentNews.aspx?EventId=23" TargetMode="External"/><Relationship Id="rId101" Type="http://schemas.openxmlformats.org/officeDocument/2006/relationships/hyperlink" Target="http://www.greenwayhealth.com/solution/electronic-dental-records/" TargetMode="External"/><Relationship Id="rId143" Type="http://schemas.openxmlformats.org/officeDocument/2006/relationships/hyperlink" Target="http://www.has.com/medifile.htm" TargetMode="External"/><Relationship Id="rId185" Type="http://schemas.openxmlformats.org/officeDocument/2006/relationships/hyperlink" Target="http://mdi.nextech.com/mdi-meaningful-use" TargetMode="External"/><Relationship Id="rId350" Type="http://schemas.openxmlformats.org/officeDocument/2006/relationships/hyperlink" Target="http://www.medhost.com/about-us/meaningful-use-certification" TargetMode="External"/><Relationship Id="rId406" Type="http://schemas.openxmlformats.org/officeDocument/2006/relationships/hyperlink" Target="http://www.medhost.com/about-us/meaningful-use-certification" TargetMode="External"/><Relationship Id="rId9" Type="http://schemas.openxmlformats.org/officeDocument/2006/relationships/hyperlink" Target="http://www.allscripts.com/terms-of-use/documents" TargetMode="External"/><Relationship Id="rId210" Type="http://schemas.openxmlformats.org/officeDocument/2006/relationships/hyperlink" Target="http://www.medhost.com/offerings/edis/edis-certification" TargetMode="External"/><Relationship Id="rId392" Type="http://schemas.openxmlformats.org/officeDocument/2006/relationships/hyperlink" Target="http://www.medhost.com/offerings/edis/edis-certification" TargetMode="External"/><Relationship Id="rId448" Type="http://schemas.openxmlformats.org/officeDocument/2006/relationships/hyperlink" Target="http://www.medevolve.com/mission-critical-solutions/ehr/" TargetMode="External"/><Relationship Id="rId252" Type="http://schemas.openxmlformats.org/officeDocument/2006/relationships/hyperlink" Target="http://www.medhost.com/offerings/business-intelligence/business-intelligence-certification" TargetMode="External"/><Relationship Id="rId294" Type="http://schemas.openxmlformats.org/officeDocument/2006/relationships/hyperlink" Target="http://www.medhost.com/about-us/meaningful-use-certification" TargetMode="External"/><Relationship Id="rId308" Type="http://schemas.openxmlformats.org/officeDocument/2006/relationships/hyperlink" Target="http://www.medhost.com/about-us/yourcareuniverse-certification" TargetMode="External"/><Relationship Id="rId515" Type="http://schemas.openxmlformats.org/officeDocument/2006/relationships/hyperlink" Target="http://www.raintreeinc.com/certifications/" TargetMode="External"/><Relationship Id="rId47" Type="http://schemas.openxmlformats.org/officeDocument/2006/relationships/hyperlink" Target="http://www.criterions.com/" TargetMode="External"/><Relationship Id="rId89" Type="http://schemas.openxmlformats.org/officeDocument/2006/relationships/hyperlink" Target="http://www3.gehealthcare.com/en/Products/Categories/Healthcare_IT/~/link.aspx?_id=A658D910255B416686DF679886E0BD7A&amp;_z=z" TargetMode="External"/><Relationship Id="rId112" Type="http://schemas.openxmlformats.org/officeDocument/2006/relationships/hyperlink" Target="http://www.greenwayhealth.com/solution/electronic-health-record-practice-management/" TargetMode="External"/><Relationship Id="rId154" Type="http://schemas.openxmlformats.org/officeDocument/2006/relationships/hyperlink" Target="http://www.icare.com/affordable/" TargetMode="External"/><Relationship Id="rId361" Type="http://schemas.openxmlformats.org/officeDocument/2006/relationships/hyperlink" Target="http://www.medhost.com/about-us/yourcareuniverse-certification" TargetMode="External"/><Relationship Id="rId557" Type="http://schemas.openxmlformats.org/officeDocument/2006/relationships/hyperlink" Target="http://www.medhost.com/about-us/yourcareuniverse-certification" TargetMode="External"/><Relationship Id="rId196" Type="http://schemas.openxmlformats.org/officeDocument/2006/relationships/hyperlink" Target="http://www.medhost.com/about-us/meaningful-use-certification" TargetMode="External"/><Relationship Id="rId417" Type="http://schemas.openxmlformats.org/officeDocument/2006/relationships/hyperlink" Target="http://www.medhost.com/about-us/meaningful-use-certification" TargetMode="External"/><Relationship Id="rId459" Type="http://schemas.openxmlformats.org/officeDocument/2006/relationships/hyperlink" Target="http://medstreaming.com/Products/EMR" TargetMode="External"/><Relationship Id="rId16" Type="http://schemas.openxmlformats.org/officeDocument/2006/relationships/hyperlink" Target="https://aretehs.com/ehr.html" TargetMode="External"/><Relationship Id="rId221" Type="http://schemas.openxmlformats.org/officeDocument/2006/relationships/hyperlink" Target="http://www.medhost.com/about-us/meaningful-use-certification" TargetMode="External"/><Relationship Id="rId263" Type="http://schemas.openxmlformats.org/officeDocument/2006/relationships/hyperlink" Target="http://www.medhost.com/offerings/edis/edis-certification" TargetMode="External"/><Relationship Id="rId319" Type="http://schemas.openxmlformats.org/officeDocument/2006/relationships/hyperlink" Target="http://www.medhost.com/about-us/meaningful-use-certification" TargetMode="External"/><Relationship Id="rId470" Type="http://schemas.openxmlformats.org/officeDocument/2006/relationships/hyperlink" Target="http://www.mydoctorschart.com/disclosures" TargetMode="External"/><Relationship Id="rId526" Type="http://schemas.openxmlformats.org/officeDocument/2006/relationships/hyperlink" Target="https://pimsyehr.com/resources/meaningful-use" TargetMode="External"/><Relationship Id="rId58" Type="http://schemas.openxmlformats.org/officeDocument/2006/relationships/hyperlink" Target="http://www.docutracinc.com/meaningful_use_disclosure/" TargetMode="External"/><Relationship Id="rId123" Type="http://schemas.openxmlformats.org/officeDocument/2006/relationships/hyperlink" Target="http://www.greenwayhealth.com/solution/electronic-health-record-practice-management/" TargetMode="External"/><Relationship Id="rId330" Type="http://schemas.openxmlformats.org/officeDocument/2006/relationships/hyperlink" Target="http://www.medhost.com/offerings/edis/edis-certification" TargetMode="External"/><Relationship Id="rId568" Type="http://schemas.openxmlformats.org/officeDocument/2006/relationships/hyperlink" Target="http://www.clinigence.com/meaningful-use-disclosure" TargetMode="External"/><Relationship Id="rId165" Type="http://schemas.openxmlformats.org/officeDocument/2006/relationships/hyperlink" Target="http://www.inforiainc.com/our_company/drummond_certification.html" TargetMode="External"/><Relationship Id="rId372" Type="http://schemas.openxmlformats.org/officeDocument/2006/relationships/hyperlink" Target="http://www.medhost.com/about-us/yourcareuniverse-certification" TargetMode="External"/><Relationship Id="rId428" Type="http://schemas.openxmlformats.org/officeDocument/2006/relationships/hyperlink" Target="http://www.medhost.com/about-us/yourcareuniverse-certification" TargetMode="External"/><Relationship Id="rId232" Type="http://schemas.openxmlformats.org/officeDocument/2006/relationships/hyperlink" Target="http://www.medhost.com/about-us/meaningful-use-certification" TargetMode="External"/><Relationship Id="rId274" Type="http://schemas.openxmlformats.org/officeDocument/2006/relationships/hyperlink" Target="http://www.medhost.com/offerings/edis/edis-certification" TargetMode="External"/><Relationship Id="rId481" Type="http://schemas.openxmlformats.org/officeDocument/2006/relationships/hyperlink" Target="http://www.flexmedical.com/education/mu/certification.aspx" TargetMode="External"/><Relationship Id="rId27" Type="http://schemas.openxmlformats.org/officeDocument/2006/relationships/hyperlink" Target="http://blog.carepaths.com/features/onc-certification/" TargetMode="External"/><Relationship Id="rId69" Type="http://schemas.openxmlformats.org/officeDocument/2006/relationships/hyperlink" Target="http://www.mdchartsolutions.com/aboutus/certification.php" TargetMode="External"/><Relationship Id="rId134" Type="http://schemas.openxmlformats.org/officeDocument/2006/relationships/hyperlink" Target="http://www.greenwayhealth.com/solution/practice-management-enterprises/" TargetMode="External"/><Relationship Id="rId537" Type="http://schemas.openxmlformats.org/officeDocument/2006/relationships/hyperlink" Target="http://www.mdrhythm.com/mdrhythm-onc2014.html" TargetMode="External"/><Relationship Id="rId80" Type="http://schemas.openxmlformats.org/officeDocument/2006/relationships/hyperlink" Target="http://www.eyemdemr.com/products_Incentives.htm" TargetMode="External"/><Relationship Id="rId176" Type="http://schemas.openxmlformats.org/officeDocument/2006/relationships/hyperlink" Target="http://clinictracker.com/features/meaningful-use" TargetMode="External"/><Relationship Id="rId341" Type="http://schemas.openxmlformats.org/officeDocument/2006/relationships/hyperlink" Target="http://www.medhost.com/about-us/meaningful-use-certification" TargetMode="External"/><Relationship Id="rId383" Type="http://schemas.openxmlformats.org/officeDocument/2006/relationships/hyperlink" Target="http://www.medhost.com/about-us/meaningful-use-certification" TargetMode="External"/><Relationship Id="rId439" Type="http://schemas.openxmlformats.org/officeDocument/2006/relationships/hyperlink" Target="http://www.medhost.com/about-us/meaningful-use-certification" TargetMode="External"/><Relationship Id="rId201" Type="http://schemas.openxmlformats.org/officeDocument/2006/relationships/hyperlink" Target="http://www.medhost.com/offerings/edis/edis-certification" TargetMode="External"/><Relationship Id="rId243" Type="http://schemas.openxmlformats.org/officeDocument/2006/relationships/hyperlink" Target="http://www.medhost.com/about-us/yourcareuniverse-certification" TargetMode="External"/><Relationship Id="rId285" Type="http://schemas.openxmlformats.org/officeDocument/2006/relationships/hyperlink" Target="http://www.medhost.com/about-us/meaningful-use-certification" TargetMode="External"/><Relationship Id="rId450" Type="http://schemas.openxmlformats.org/officeDocument/2006/relationships/hyperlink" Target="http://www.medocity.com/terms-of-service/" TargetMode="External"/><Relationship Id="rId506" Type="http://schemas.openxmlformats.org/officeDocument/2006/relationships/hyperlink" Target="http://prognosisinnovation.com/our-products/onc-certified/" TargetMode="External"/><Relationship Id="rId38" Type="http://schemas.openxmlformats.org/officeDocument/2006/relationships/hyperlink" Target="http://www.clinigence.com/meaningful-use-disclosure" TargetMode="External"/><Relationship Id="rId103" Type="http://schemas.openxmlformats.org/officeDocument/2006/relationships/hyperlink" Target="http://www.greenwayhealth.com/solution/electronic-dental-records/" TargetMode="External"/><Relationship Id="rId310" Type="http://schemas.openxmlformats.org/officeDocument/2006/relationships/hyperlink" Target="http://www.medhost.com/about-us/yourcareuniverse-certification" TargetMode="External"/><Relationship Id="rId492" Type="http://schemas.openxmlformats.org/officeDocument/2006/relationships/hyperlink" Target="http://pbsinet.com/products-and-services/medical-solutions/" TargetMode="External"/><Relationship Id="rId548" Type="http://schemas.openxmlformats.org/officeDocument/2006/relationships/hyperlink" Target="http://www.unicharts.com/certification.html" TargetMode="External"/><Relationship Id="rId91" Type="http://schemas.openxmlformats.org/officeDocument/2006/relationships/hyperlink" Target="http://www3.gehealthcare.com/en/Products/Categories/Healthcare_IT/~/link.aspx?_id=A658D910255B416686DF679886E0BD7A&amp;_z=z" TargetMode="External"/><Relationship Id="rId145" Type="http://schemas.openxmlformats.org/officeDocument/2006/relationships/hyperlink" Target="http://www.healthaxis.com/electronic-health-records/" TargetMode="External"/><Relationship Id="rId187" Type="http://schemas.openxmlformats.org/officeDocument/2006/relationships/hyperlink" Target="http://www.medhost.com/offerings/business-intelligence/business-intelligence-certification" TargetMode="External"/><Relationship Id="rId352" Type="http://schemas.openxmlformats.org/officeDocument/2006/relationships/hyperlink" Target="http://www.medhost.com/about-us/meaningful-use-certification" TargetMode="External"/><Relationship Id="rId394" Type="http://schemas.openxmlformats.org/officeDocument/2006/relationships/hyperlink" Target="http://www.medhost.com/offerings/edis/edis-certification" TargetMode="External"/><Relationship Id="rId408" Type="http://schemas.openxmlformats.org/officeDocument/2006/relationships/hyperlink" Target="http://www.medhost.com/about-us/meaningful-use-certification" TargetMode="External"/><Relationship Id="rId212" Type="http://schemas.openxmlformats.org/officeDocument/2006/relationships/hyperlink" Target="http://www.medhost.com/about-us/meaningful-use-certification" TargetMode="External"/><Relationship Id="rId254" Type="http://schemas.openxmlformats.org/officeDocument/2006/relationships/hyperlink" Target="http://www.medhost.com/about-us/meaningful-use-certification" TargetMode="External"/><Relationship Id="rId49" Type="http://schemas.openxmlformats.org/officeDocument/2006/relationships/hyperlink" Target="http://www.cubehealthcare.com/drummond-certification" TargetMode="External"/><Relationship Id="rId114" Type="http://schemas.openxmlformats.org/officeDocument/2006/relationships/hyperlink" Target="http://www.greenwayhealth.com/solution/electronic-health-record-practice-management/" TargetMode="External"/><Relationship Id="rId296" Type="http://schemas.openxmlformats.org/officeDocument/2006/relationships/hyperlink" Target="http://www.medhost.com/about-us/meaningful-use-certification" TargetMode="External"/><Relationship Id="rId461" Type="http://schemas.openxmlformats.org/officeDocument/2006/relationships/hyperlink" Target="http://www.merge.com/Landing-Pages/Associated-Charges.aspx" TargetMode="External"/><Relationship Id="rId517" Type="http://schemas.openxmlformats.org/officeDocument/2006/relationships/hyperlink" Target="http://www.rwhc.com/Services/QualityPrograms/RWHCMeaningfulUseeMeasuresSolution.aspx" TargetMode="External"/><Relationship Id="rId559" Type="http://schemas.openxmlformats.org/officeDocument/2006/relationships/hyperlink" Target="http://info.digichart.com/drummond-certified" TargetMode="External"/><Relationship Id="rId60" Type="http://schemas.openxmlformats.org/officeDocument/2006/relationships/hyperlink" Target="http://www.ezbis.com/cehrtdisclosure.htm" TargetMode="External"/><Relationship Id="rId156" Type="http://schemas.openxmlformats.org/officeDocument/2006/relationships/hyperlink" Target="http://www.iopracticeware.com/" TargetMode="External"/><Relationship Id="rId198" Type="http://schemas.openxmlformats.org/officeDocument/2006/relationships/hyperlink" Target="http://www.medhost.com/about-us/meaningful-use-certification" TargetMode="External"/><Relationship Id="rId321" Type="http://schemas.openxmlformats.org/officeDocument/2006/relationships/hyperlink" Target="http://www.medhost.com/about-us/meaningful-use-certification" TargetMode="External"/><Relationship Id="rId363" Type="http://schemas.openxmlformats.org/officeDocument/2006/relationships/hyperlink" Target="http://www.medhost.com/about-us/yourcareuniverse-certification" TargetMode="External"/><Relationship Id="rId419" Type="http://schemas.openxmlformats.org/officeDocument/2006/relationships/hyperlink" Target="http://www.medhost.com/about-us/meaningful-use-certification" TargetMode="External"/><Relationship Id="rId570" Type="http://schemas.openxmlformats.org/officeDocument/2006/relationships/hyperlink" Target="http://www.compulinkadvantage.com/about-compulink/certification/" TargetMode="External"/><Relationship Id="rId223" Type="http://schemas.openxmlformats.org/officeDocument/2006/relationships/hyperlink" Target="http://www.medhost.com/about-us/meaningful-use-certification" TargetMode="External"/><Relationship Id="rId430" Type="http://schemas.openxmlformats.org/officeDocument/2006/relationships/hyperlink" Target="http://www.medhost.com/about-us/yourcareuniverse-certification" TargetMode="External"/><Relationship Id="rId18" Type="http://schemas.openxmlformats.org/officeDocument/2006/relationships/hyperlink" Target="http://atlasmedical.com/products/labworks/" TargetMode="External"/><Relationship Id="rId265" Type="http://schemas.openxmlformats.org/officeDocument/2006/relationships/hyperlink" Target="http://www.medhost.com/offerings/edis/edis-certification" TargetMode="External"/><Relationship Id="rId472" Type="http://schemas.openxmlformats.org/officeDocument/2006/relationships/hyperlink" Target="http://www.techcareehr.com/" TargetMode="External"/><Relationship Id="rId528" Type="http://schemas.openxmlformats.org/officeDocument/2006/relationships/hyperlink" Target="http://sourcemed.net/specialty-hospital-software" TargetMode="External"/><Relationship Id="rId125" Type="http://schemas.openxmlformats.org/officeDocument/2006/relationships/hyperlink" Target="http://www.greenwayhealth.com/solution/chc-electronic-health-records/" TargetMode="External"/><Relationship Id="rId167" Type="http://schemas.openxmlformats.org/officeDocument/2006/relationships/hyperlink" Target="http://www.clinicsource.com/clinicsource-earns-prestigious-onc-acb-2014-certification/" TargetMode="External"/><Relationship Id="rId332" Type="http://schemas.openxmlformats.org/officeDocument/2006/relationships/hyperlink" Target="http://www.medhost.com/offerings/edis/edis-certification" TargetMode="External"/><Relationship Id="rId374" Type="http://schemas.openxmlformats.org/officeDocument/2006/relationships/hyperlink" Target="http://www.medhost.com/about-us/yourcareuniverse-certification" TargetMode="External"/><Relationship Id="rId71" Type="http://schemas.openxmlformats.org/officeDocument/2006/relationships/hyperlink" Target="https://www.elekta.com/software-solutions/meaningful-use.html" TargetMode="External"/><Relationship Id="rId234" Type="http://schemas.openxmlformats.org/officeDocument/2006/relationships/hyperlink" Target="http://www.medhost.com/about-us/yourcareuniverse-certification" TargetMode="External"/><Relationship Id="rId2" Type="http://schemas.openxmlformats.org/officeDocument/2006/relationships/hyperlink" Target="http://www.alert-online.com/news/company/alert-ehr-v264-is-2014-edition-certified" TargetMode="External"/><Relationship Id="rId29" Type="http://schemas.openxmlformats.org/officeDocument/2006/relationships/hyperlink" Target="http://www.citiustech.com/solutions/bi-clinical_13.1_ONC-Mandatory-Disclosure-Statement.aspx" TargetMode="External"/><Relationship Id="rId276" Type="http://schemas.openxmlformats.org/officeDocument/2006/relationships/hyperlink" Target="http://www.medhost.com/about-us/meaningful-use-certification" TargetMode="External"/><Relationship Id="rId441" Type="http://schemas.openxmlformats.org/officeDocument/2006/relationships/hyperlink" Target="http://www.medhost.com/about-us/meaningful-use-certification" TargetMode="External"/><Relationship Id="rId483" Type="http://schemas.openxmlformats.org/officeDocument/2006/relationships/hyperlink" Target="http://www.ocuco.us/certification.html" TargetMode="External"/><Relationship Id="rId539" Type="http://schemas.openxmlformats.org/officeDocument/2006/relationships/hyperlink" Target="http://thegaragein.com/ignite" TargetMode="External"/><Relationship Id="rId40" Type="http://schemas.openxmlformats.org/officeDocument/2006/relationships/hyperlink" Target="http://cocentrix.com/platform/electronic-health-record/" TargetMode="External"/><Relationship Id="rId136" Type="http://schemas.openxmlformats.org/officeDocument/2006/relationships/hyperlink" Target="http://www.greenwayhealth.com/solution/practice-management-enterprises/" TargetMode="External"/><Relationship Id="rId178" Type="http://schemas.openxmlformats.org/officeDocument/2006/relationships/hyperlink" Target="http://www.drsdoc.com/" TargetMode="External"/><Relationship Id="rId301" Type="http://schemas.openxmlformats.org/officeDocument/2006/relationships/hyperlink" Target="http://www.medhost.com/about-us/yourcareuniverse-certification" TargetMode="External"/><Relationship Id="rId343" Type="http://schemas.openxmlformats.org/officeDocument/2006/relationships/hyperlink" Target="http://www.medhost.com/about-us/meaningful-use-certification" TargetMode="External"/><Relationship Id="rId550" Type="http://schemas.openxmlformats.org/officeDocument/2006/relationships/hyperlink" Target="https://www.updox.com/updox-2014-1-onc-hit-certification" TargetMode="External"/><Relationship Id="rId82" Type="http://schemas.openxmlformats.org/officeDocument/2006/relationships/hyperlink" Target="http://eyepegasus.com/" TargetMode="External"/><Relationship Id="rId203" Type="http://schemas.openxmlformats.org/officeDocument/2006/relationships/hyperlink" Target="http://www.medhost.com/offerings/edis/edis-certification" TargetMode="External"/><Relationship Id="rId385" Type="http://schemas.openxmlformats.org/officeDocument/2006/relationships/hyperlink" Target="http://www.medhost.com/about-us/meaningful-use-certification" TargetMode="External"/><Relationship Id="rId245" Type="http://schemas.openxmlformats.org/officeDocument/2006/relationships/hyperlink" Target="http://www.medhost.com/about-us/yourcareuniverse-certification" TargetMode="External"/><Relationship Id="rId287" Type="http://schemas.openxmlformats.org/officeDocument/2006/relationships/hyperlink" Target="http://www.medhost.com/about-us/meaningful-use-certification" TargetMode="External"/><Relationship Id="rId410" Type="http://schemas.openxmlformats.org/officeDocument/2006/relationships/hyperlink" Target="http://www.medhost.com/about-us/meaningful-use-certification" TargetMode="External"/><Relationship Id="rId452" Type="http://schemas.openxmlformats.org/officeDocument/2006/relationships/hyperlink" Target="http://www.medirecpr.com/index-1.html" TargetMode="External"/><Relationship Id="rId494" Type="http://schemas.openxmlformats.org/officeDocument/2006/relationships/hyperlink" Target="http://patagoniahealth.com/advantages/affordability/" TargetMode="External"/><Relationship Id="rId508" Type="http://schemas.openxmlformats.org/officeDocument/2006/relationships/hyperlink" Target="http://www.qrshs.com/2014" TargetMode="External"/><Relationship Id="rId105" Type="http://schemas.openxmlformats.org/officeDocument/2006/relationships/hyperlink" Target="http://www.greenwayhealth.com/solution/electronic-dental-records/" TargetMode="External"/><Relationship Id="rId147" Type="http://schemas.openxmlformats.org/officeDocument/2006/relationships/hyperlink" Target="http://ecqmpro.com/ecqm-pro-ehr-meaningful-use-certifications/" TargetMode="External"/><Relationship Id="rId312" Type="http://schemas.openxmlformats.org/officeDocument/2006/relationships/hyperlink" Target="http://www.medhost.com/about-us/meaningful-use-certification" TargetMode="External"/><Relationship Id="rId354" Type="http://schemas.openxmlformats.org/officeDocument/2006/relationships/hyperlink" Target="http://www.medhost.com/about-us/meaningful-use-certification" TargetMode="External"/><Relationship Id="rId51" Type="http://schemas.openxmlformats.org/officeDocument/2006/relationships/hyperlink" Target="http://datalinksoftware.com/products-emr-trinity" TargetMode="External"/><Relationship Id="rId93" Type="http://schemas.openxmlformats.org/officeDocument/2006/relationships/hyperlink" Target="http://www3.gehealthcare.com/en/Products/Categories/Healthcare_IT/~/link.aspx?_id=A658D910255B416686DF679886E0BD7A&amp;_z=z" TargetMode="External"/><Relationship Id="rId189" Type="http://schemas.openxmlformats.org/officeDocument/2006/relationships/hyperlink" Target="http://www.medhost.com/offerings/business-intelligence/business-intelligence-certification" TargetMode="External"/><Relationship Id="rId396" Type="http://schemas.openxmlformats.org/officeDocument/2006/relationships/hyperlink" Target="http://www.medhost.com/offerings/edis/edis-certification" TargetMode="External"/><Relationship Id="rId561" Type="http://schemas.openxmlformats.org/officeDocument/2006/relationships/hyperlink" Target="https://www.eclinicalworks.com/resources/meaningful-use-disclosure/" TargetMode="External"/><Relationship Id="rId214" Type="http://schemas.openxmlformats.org/officeDocument/2006/relationships/hyperlink" Target="http://www.medhost.com/about-us/meaningful-use-certification" TargetMode="External"/><Relationship Id="rId256" Type="http://schemas.openxmlformats.org/officeDocument/2006/relationships/hyperlink" Target="http://www.medhost.com/about-us/meaningful-use-certification" TargetMode="External"/><Relationship Id="rId298" Type="http://schemas.openxmlformats.org/officeDocument/2006/relationships/hyperlink" Target="http://www.medhost.com/about-us/yourcareuniverse-certification" TargetMode="External"/><Relationship Id="rId421" Type="http://schemas.openxmlformats.org/officeDocument/2006/relationships/hyperlink" Target="http://www.medhost.com/about-us/meaningful-use-certification" TargetMode="External"/><Relationship Id="rId463" Type="http://schemas.openxmlformats.org/officeDocument/2006/relationships/hyperlink" Target="http://www.merge.com/Landing-Pages/Associated-Charges.aspx" TargetMode="External"/><Relationship Id="rId519" Type="http://schemas.openxmlformats.org/officeDocument/2006/relationships/hyperlink" Target="http://sticomputer.com/meaningfuluse/" TargetMode="External"/><Relationship Id="rId116" Type="http://schemas.openxmlformats.org/officeDocument/2006/relationships/hyperlink" Target="http://www.greenwayhealth.com/solution/electronic-health-record-practice-management/" TargetMode="External"/><Relationship Id="rId158" Type="http://schemas.openxmlformats.org/officeDocument/2006/relationships/hyperlink" Target="http://www.iopracticeware.com/" TargetMode="External"/><Relationship Id="rId323" Type="http://schemas.openxmlformats.org/officeDocument/2006/relationships/hyperlink" Target="http://www.medhost.com/about-us/meaningful-use-certification" TargetMode="External"/><Relationship Id="rId530" Type="http://schemas.openxmlformats.org/officeDocument/2006/relationships/hyperlink" Target="http://www.synaphealth.com/drummond-certificate/" TargetMode="External"/><Relationship Id="rId20" Type="http://schemas.openxmlformats.org/officeDocument/2006/relationships/hyperlink" Target="http://www.oncochart.com/meaningful-use/" TargetMode="External"/><Relationship Id="rId62" Type="http://schemas.openxmlformats.org/officeDocument/2006/relationships/hyperlink" Target="http://emrconnect.com/products.html" TargetMode="External"/><Relationship Id="rId365" Type="http://schemas.openxmlformats.org/officeDocument/2006/relationships/hyperlink" Target="http://www.medhost.com/about-us/yourcareuniverse-certification" TargetMode="External"/><Relationship Id="rId572" Type="http://schemas.openxmlformats.org/officeDocument/2006/relationships/hyperlink" Target="http://www.emdeon.com/ehrlite/" TargetMode="External"/><Relationship Id="rId225" Type="http://schemas.openxmlformats.org/officeDocument/2006/relationships/hyperlink" Target="http://www.medhost.com/about-us/meaningful-use-certification" TargetMode="External"/><Relationship Id="rId267" Type="http://schemas.openxmlformats.org/officeDocument/2006/relationships/hyperlink" Target="http://www.medhost.com/offerings/edis/edis-certification" TargetMode="External"/><Relationship Id="rId432" Type="http://schemas.openxmlformats.org/officeDocument/2006/relationships/hyperlink" Target="http://www.medhost.com/about-us/yourcareuniverse-certification" TargetMode="External"/><Relationship Id="rId474" Type="http://schemas.openxmlformats.org/officeDocument/2006/relationships/hyperlink" Target="http://www.nethealth.com/products/urgent-care/urgent-care-emr/" TargetMode="External"/><Relationship Id="rId127" Type="http://schemas.openxmlformats.org/officeDocument/2006/relationships/hyperlink" Target="http://www.greenwayhealth.com/solution/chc-electronic-health-records/" TargetMode="External"/><Relationship Id="rId31" Type="http://schemas.openxmlformats.org/officeDocument/2006/relationships/hyperlink" Target="http://www.citiustech.com/solutions/bi-clinical_15.7_NZ_ONC-Mandatory-Disclosure-Statement.aspx" TargetMode="External"/><Relationship Id="rId73" Type="http://schemas.openxmlformats.org/officeDocument/2006/relationships/hyperlink" Target="http://www.encite.us/support-services/meaningful-use/" TargetMode="External"/><Relationship Id="rId169" Type="http://schemas.openxmlformats.org/officeDocument/2006/relationships/hyperlink" Target="http://integrityemr.com/" TargetMode="External"/><Relationship Id="rId334" Type="http://schemas.openxmlformats.org/officeDocument/2006/relationships/hyperlink" Target="http://www.medhost.com/offerings/edis/edis-certification" TargetMode="External"/><Relationship Id="rId376" Type="http://schemas.openxmlformats.org/officeDocument/2006/relationships/hyperlink" Target="http://www.medhost.com/about-us/meaningful-use-certification" TargetMode="External"/><Relationship Id="rId541" Type="http://schemas.openxmlformats.org/officeDocument/2006/relationships/hyperlink" Target="http://shamsgroup.com/healthcare-solutions/certified-mu-solutions/" TargetMode="External"/><Relationship Id="rId4" Type="http://schemas.openxmlformats.org/officeDocument/2006/relationships/hyperlink" Target="http://www.acmeware.com/meaningful-use-for-eligible-hospitals.aspx" TargetMode="External"/><Relationship Id="rId180" Type="http://schemas.openxmlformats.org/officeDocument/2006/relationships/hyperlink" Target="http://home.meditech.com/en/d/regulatoryresources/pages/certification.htm" TargetMode="External"/><Relationship Id="rId236" Type="http://schemas.openxmlformats.org/officeDocument/2006/relationships/hyperlink" Target="http://www.medhost.com/about-us/yourcareuniverse-certification" TargetMode="External"/><Relationship Id="rId278" Type="http://schemas.openxmlformats.org/officeDocument/2006/relationships/hyperlink" Target="http://www.medhost.com/about-us/meaningful-use-certification" TargetMode="External"/><Relationship Id="rId401" Type="http://schemas.openxmlformats.org/officeDocument/2006/relationships/hyperlink" Target="http://www.medhost.com/offerings/edis/edis-certification" TargetMode="External"/><Relationship Id="rId443" Type="http://schemas.openxmlformats.org/officeDocument/2006/relationships/hyperlink" Target="http://home.meditech.com/en/d/regulatoryresources/pages/certification.htm" TargetMode="External"/><Relationship Id="rId303" Type="http://schemas.openxmlformats.org/officeDocument/2006/relationships/hyperlink" Target="http://www.medhost.com/about-us/yourcareuniverse-certification" TargetMode="External"/><Relationship Id="rId485" Type="http://schemas.openxmlformats.org/officeDocument/2006/relationships/hyperlink" Target="https://cms.officeally.com/acb-certification.aspx" TargetMode="External"/><Relationship Id="rId42" Type="http://schemas.openxmlformats.org/officeDocument/2006/relationships/hyperlink" Target="http://esphealth.org/redmine/" TargetMode="External"/><Relationship Id="rId84" Type="http://schemas.openxmlformats.org/officeDocument/2006/relationships/hyperlink" Target="http://www.first-insight.com/News_Events-ARRA-HITECHACT.html" TargetMode="External"/><Relationship Id="rId138" Type="http://schemas.openxmlformats.org/officeDocument/2006/relationships/hyperlink" Target="http://www.healthec.com/drummond-certificates/" TargetMode="External"/><Relationship Id="rId345" Type="http://schemas.openxmlformats.org/officeDocument/2006/relationships/hyperlink" Target="http://www.medhost.com/about-us/meaningful-use-certification" TargetMode="External"/><Relationship Id="rId387" Type="http://schemas.openxmlformats.org/officeDocument/2006/relationships/hyperlink" Target="http://www.medhost.com/about-us/meaningful-use-certification" TargetMode="External"/><Relationship Id="rId510" Type="http://schemas.openxmlformats.org/officeDocument/2006/relationships/hyperlink" Target="http://www.quadramed.com/en/solutions_services/clinical_solutions/certifications/united_states/" TargetMode="External"/><Relationship Id="rId552" Type="http://schemas.openxmlformats.org/officeDocument/2006/relationships/hyperlink" Target="http://visiontree.com/information/newsevents/meaningfuluse/" TargetMode="External"/><Relationship Id="rId191" Type="http://schemas.openxmlformats.org/officeDocument/2006/relationships/hyperlink" Target="http://www.medhost.com/about-us/meaningful-use-certification" TargetMode="External"/><Relationship Id="rId205" Type="http://schemas.openxmlformats.org/officeDocument/2006/relationships/hyperlink" Target="http://www.medhost.com/offerings/edis/edis-certification" TargetMode="External"/><Relationship Id="rId247" Type="http://schemas.openxmlformats.org/officeDocument/2006/relationships/hyperlink" Target="http://www.medhost.com/about-us/meaningful-use-certification" TargetMode="External"/><Relationship Id="rId412" Type="http://schemas.openxmlformats.org/officeDocument/2006/relationships/hyperlink" Target="http://www.medhost.com/about-us/meaningful-use-certification" TargetMode="External"/><Relationship Id="rId107" Type="http://schemas.openxmlformats.org/officeDocument/2006/relationships/hyperlink" Target="http://www.greenwayhealth.com/solution/electronic-dental-records/" TargetMode="External"/><Relationship Id="rId289" Type="http://schemas.openxmlformats.org/officeDocument/2006/relationships/hyperlink" Target="http://www.medhost.com/about-us/meaningful-use-certification" TargetMode="External"/><Relationship Id="rId454" Type="http://schemas.openxmlformats.org/officeDocument/2006/relationships/hyperlink" Target="http://home.meditech.com/en/d/regulatoryresources/pages/certification.htm" TargetMode="External"/><Relationship Id="rId496" Type="http://schemas.openxmlformats.org/officeDocument/2006/relationships/hyperlink" Target="http://www.pcc.com/pcc-experience/solution/" TargetMode="External"/><Relationship Id="rId11" Type="http://schemas.openxmlformats.org/officeDocument/2006/relationships/hyperlink" Target="http://www.amritamedical.com/drummondCert.html" TargetMode="External"/><Relationship Id="rId53" Type="http://schemas.openxmlformats.org/officeDocument/2006/relationships/hyperlink" Target="http://www.digidms.com/disclosure.htm" TargetMode="External"/><Relationship Id="rId149" Type="http://schemas.openxmlformats.org/officeDocument/2006/relationships/hyperlink" Target="https://hellohealth.com/ehr/resources/meaningful-use/" TargetMode="External"/><Relationship Id="rId314" Type="http://schemas.openxmlformats.org/officeDocument/2006/relationships/hyperlink" Target="http://www.medhost.com/offerings/business-intelligence/business-intelligence-certification" TargetMode="External"/><Relationship Id="rId356" Type="http://schemas.openxmlformats.org/officeDocument/2006/relationships/hyperlink" Target="http://www.medhost.com/about-us/meaningful-use-certification" TargetMode="External"/><Relationship Id="rId398" Type="http://schemas.openxmlformats.org/officeDocument/2006/relationships/hyperlink" Target="http://www.medhost.com/offerings/edis/edis-certification" TargetMode="External"/><Relationship Id="rId521" Type="http://schemas.openxmlformats.org/officeDocument/2006/relationships/hyperlink" Target="http://sawgio.com/" TargetMode="External"/><Relationship Id="rId563" Type="http://schemas.openxmlformats.org/officeDocument/2006/relationships/hyperlink" Target="http://www.advancedmd.com/products/electronic-health-records" TargetMode="External"/><Relationship Id="rId95" Type="http://schemas.openxmlformats.org/officeDocument/2006/relationships/hyperlink" Target="http://www3.gehealthcare.com/en/Products/Categories/Healthcare_IT/~/link.aspx?_id=A658D910255B416686DF679886E0BD7A&amp;_z=z" TargetMode="External"/><Relationship Id="rId160" Type="http://schemas.openxmlformats.org/officeDocument/2006/relationships/hyperlink" Target="http://www.ircsinc.com/index.php?page=software-vireo" TargetMode="External"/><Relationship Id="rId216" Type="http://schemas.openxmlformats.org/officeDocument/2006/relationships/hyperlink" Target="http://www.medhost.com/about-us/meaningful-use-certification" TargetMode="External"/><Relationship Id="rId423" Type="http://schemas.openxmlformats.org/officeDocument/2006/relationships/hyperlink" Target="http://www.medhost.com/about-us/meaningful-use-certification" TargetMode="External"/><Relationship Id="rId258" Type="http://schemas.openxmlformats.org/officeDocument/2006/relationships/hyperlink" Target="http://www.medhost.com/about-us/meaningful-use-certification" TargetMode="External"/><Relationship Id="rId465" Type="http://schemas.openxmlformats.org/officeDocument/2006/relationships/hyperlink" Target="https://www.healthvault.com/us/en/Meaningful-Use" TargetMode="External"/><Relationship Id="rId22" Type="http://schemas.openxmlformats.org/officeDocument/2006/relationships/hyperlink" Target="http://www.odonline.net/pricing-information/" TargetMode="External"/><Relationship Id="rId64" Type="http://schemas.openxmlformats.org/officeDocument/2006/relationships/hyperlink" Target="http://www.emrlogic.com/about/meanuse/index.html" TargetMode="External"/><Relationship Id="rId118" Type="http://schemas.openxmlformats.org/officeDocument/2006/relationships/hyperlink" Target="http://www.greenwayhealth.com/solution/electronic-health-record-practice-management/" TargetMode="External"/><Relationship Id="rId325" Type="http://schemas.openxmlformats.org/officeDocument/2006/relationships/hyperlink" Target="http://www.medhost.com/about-us/meaningful-use-certification" TargetMode="External"/><Relationship Id="rId367" Type="http://schemas.openxmlformats.org/officeDocument/2006/relationships/hyperlink" Target="http://www.medhost.com/about-us/yourcareuniverse-certification" TargetMode="External"/><Relationship Id="rId532" Type="http://schemas.openxmlformats.org/officeDocument/2006/relationships/hyperlink" Target="http://www.standingstoneinc.com/" TargetMode="External"/><Relationship Id="rId574" Type="http://schemas.openxmlformats.org/officeDocument/2006/relationships/hyperlink" Target="http://home.meditech.com/en/d/regulatoryresources/pages/certification.htm" TargetMode="External"/><Relationship Id="rId171" Type="http://schemas.openxmlformats.org/officeDocument/2006/relationships/hyperlink" Target="http://intellicure.com/Drummond.aspx" TargetMode="External"/><Relationship Id="rId227" Type="http://schemas.openxmlformats.org/officeDocument/2006/relationships/hyperlink" Target="http://www.medhost.com/about-us/meaningful-use-certification" TargetMode="External"/><Relationship Id="rId269" Type="http://schemas.openxmlformats.org/officeDocument/2006/relationships/hyperlink" Target="http://www.medhost.com/offerings/edis/edis-certification" TargetMode="External"/><Relationship Id="rId434" Type="http://schemas.openxmlformats.org/officeDocument/2006/relationships/hyperlink" Target="http://www.medhost.com/about-us/yourcareuniverse-certification" TargetMode="External"/><Relationship Id="rId476" Type="http://schemas.openxmlformats.org/officeDocument/2006/relationships/hyperlink" Target="http://www.nexusclinical.com/certification/" TargetMode="External"/><Relationship Id="rId33" Type="http://schemas.openxmlformats.org/officeDocument/2006/relationships/hyperlink" Target="http://www.citiustech.com/solutions/cq-iq_ONC-Mandatory-Disclosure-Statement" TargetMode="External"/><Relationship Id="rId129" Type="http://schemas.openxmlformats.org/officeDocument/2006/relationships/hyperlink" Target="http://www.greenwayhealth.com/solution/chc-electronic-health-records/" TargetMode="External"/><Relationship Id="rId280" Type="http://schemas.openxmlformats.org/officeDocument/2006/relationships/hyperlink" Target="http://www.medhost.com/about-us/meaningful-use-certification" TargetMode="External"/><Relationship Id="rId336" Type="http://schemas.openxmlformats.org/officeDocument/2006/relationships/hyperlink" Target="http://www.medhost.com/offerings/edis/edis-certification" TargetMode="External"/><Relationship Id="rId501" Type="http://schemas.openxmlformats.org/officeDocument/2006/relationships/hyperlink" Target="http://www.practicefusion.com/certified-meaningful-use-ehr/" TargetMode="External"/><Relationship Id="rId543" Type="http://schemas.openxmlformats.org/officeDocument/2006/relationships/hyperlink" Target="https://www.tranquilmoney.com/disclosure.html" TargetMode="External"/><Relationship Id="rId75" Type="http://schemas.openxmlformats.org/officeDocument/2006/relationships/hyperlink" Target="http://www.etransmedia.com/technology-solutions/electronic-health-records/" TargetMode="External"/><Relationship Id="rId140" Type="http://schemas.openxmlformats.org/officeDocument/2006/relationships/hyperlink" Target="https://quick-charts.com/certification-details/" TargetMode="External"/><Relationship Id="rId182" Type="http://schemas.openxmlformats.org/officeDocument/2006/relationships/hyperlink" Target="https://www.cattailssoftware.com/clientportal/?page=login" TargetMode="External"/><Relationship Id="rId378" Type="http://schemas.openxmlformats.org/officeDocument/2006/relationships/hyperlink" Target="http://www.medhost.com/offerings/business-intelligence/business-intelligence-certification" TargetMode="External"/><Relationship Id="rId403" Type="http://schemas.openxmlformats.org/officeDocument/2006/relationships/hyperlink" Target="http://www.medhost.com/about-us/meaningful-use-certification" TargetMode="External"/><Relationship Id="rId6" Type="http://schemas.openxmlformats.org/officeDocument/2006/relationships/hyperlink" Target="http://www.acmeware.com/meaningful-use-for-eligible-hospitals.aspx" TargetMode="External"/><Relationship Id="rId238" Type="http://schemas.openxmlformats.org/officeDocument/2006/relationships/hyperlink" Target="http://www.medhost.com/about-us/yourcareuniverse-certification" TargetMode="External"/><Relationship Id="rId445" Type="http://schemas.openxmlformats.org/officeDocument/2006/relationships/hyperlink" Target="http://medallies.com/Drummond_Certification.html" TargetMode="External"/><Relationship Id="rId487" Type="http://schemas.openxmlformats.org/officeDocument/2006/relationships/hyperlink" Target="http://omedix.com/products/patient-portal/meaningful-use/" TargetMode="External"/><Relationship Id="rId291" Type="http://schemas.openxmlformats.org/officeDocument/2006/relationships/hyperlink" Target="http://www.medhost.com/about-us/meaningful-use-certification" TargetMode="External"/><Relationship Id="rId305" Type="http://schemas.openxmlformats.org/officeDocument/2006/relationships/hyperlink" Target="http://www.medhost.com/about-us/yourcareuniverse-certification" TargetMode="External"/><Relationship Id="rId347" Type="http://schemas.openxmlformats.org/officeDocument/2006/relationships/hyperlink" Target="http://www.medhost.com/about-us/meaningful-use-certification" TargetMode="External"/><Relationship Id="rId512" Type="http://schemas.openxmlformats.org/officeDocument/2006/relationships/hyperlink" Target="http://www.qualifacts.com/news/qualifacts-achieves-comprehensive-stage-2-meaningful-use-certification/" TargetMode="External"/><Relationship Id="rId44" Type="http://schemas.openxmlformats.org/officeDocument/2006/relationships/hyperlink" Target="http://www.coresolutionsinc.com/wp-content/uploads/2013/08/Complete-MU-2-Certification-Press-Release.pdf" TargetMode="External"/><Relationship Id="rId86" Type="http://schemas.openxmlformats.org/officeDocument/2006/relationships/hyperlink" Target="http://www.forwardadvantage.com/solutions/health-information-exchange/communication-director-system-platform/data-express/data-express-version-3-80-2014-edition-certified/" TargetMode="External"/><Relationship Id="rId151" Type="http://schemas.openxmlformats.org/officeDocument/2006/relationships/hyperlink" Target="http://www.holonsolutions.com/certifications.html" TargetMode="External"/><Relationship Id="rId389" Type="http://schemas.openxmlformats.org/officeDocument/2006/relationships/hyperlink" Target="http://www.medhost.com/about-us/meaningful-use-certification" TargetMode="External"/><Relationship Id="rId554" Type="http://schemas.openxmlformats.org/officeDocument/2006/relationships/hyperlink" Target="http://ismartehr.com/" TargetMode="External"/><Relationship Id="rId193" Type="http://schemas.openxmlformats.org/officeDocument/2006/relationships/hyperlink" Target="http://www.medhost.com/about-us/meaningful-use-certification" TargetMode="External"/><Relationship Id="rId207" Type="http://schemas.openxmlformats.org/officeDocument/2006/relationships/hyperlink" Target="http://www.medhost.com/offerings/edis/edis-certification" TargetMode="External"/><Relationship Id="rId249" Type="http://schemas.openxmlformats.org/officeDocument/2006/relationships/hyperlink" Target="http://www.medhost.com/about-us/meaningful-use-certification" TargetMode="External"/><Relationship Id="rId414" Type="http://schemas.openxmlformats.org/officeDocument/2006/relationships/hyperlink" Target="http://www.medhost.com/about-us/meaningful-use-certification" TargetMode="External"/><Relationship Id="rId456" Type="http://schemas.openxmlformats.org/officeDocument/2006/relationships/hyperlink" Target="http://www.mediware.com/rehabilitation/why-mediware/meaningful-use-rehabilitation/" TargetMode="External"/><Relationship Id="rId498" Type="http://schemas.openxmlformats.org/officeDocument/2006/relationships/hyperlink" Target="http://pbsinet.com/products-and-services/medical-solutions/" TargetMode="External"/><Relationship Id="rId13" Type="http://schemas.openxmlformats.org/officeDocument/2006/relationships/hyperlink" Target="http://www.antheliohealth.com/patient-pulse.html" TargetMode="External"/><Relationship Id="rId109" Type="http://schemas.openxmlformats.org/officeDocument/2006/relationships/hyperlink" Target="http://www.greenwayhealth.com/solution/electronic-dental-records/" TargetMode="External"/><Relationship Id="rId260" Type="http://schemas.openxmlformats.org/officeDocument/2006/relationships/hyperlink" Target="http://www.medhost.com/about-us/meaningful-use-certification" TargetMode="External"/><Relationship Id="rId316" Type="http://schemas.openxmlformats.org/officeDocument/2006/relationships/hyperlink" Target="http://www.medhost.com/offerings/business-intelligence/business-intelligence-certification" TargetMode="External"/><Relationship Id="rId523" Type="http://schemas.openxmlformats.org/officeDocument/2006/relationships/hyperlink" Target="http://www.totaldental.com/ehr-certification-dental-software" TargetMode="External"/><Relationship Id="rId55" Type="http://schemas.openxmlformats.org/officeDocument/2006/relationships/hyperlink" Target="http://emr-electronicmedicalrecords.com/ehr_certification.htm" TargetMode="External"/><Relationship Id="rId97" Type="http://schemas.openxmlformats.org/officeDocument/2006/relationships/hyperlink" Target="http://www.gemmsnet.com/certification.html" TargetMode="External"/><Relationship Id="rId120" Type="http://schemas.openxmlformats.org/officeDocument/2006/relationships/hyperlink" Target="http://www.greenwayhealth.com/solution/electronic-health-record-practice-management/" TargetMode="External"/><Relationship Id="rId358" Type="http://schemas.openxmlformats.org/officeDocument/2006/relationships/hyperlink" Target="http://www.medhost.com/about-us/meaningful-use-certification" TargetMode="External"/><Relationship Id="rId565" Type="http://schemas.openxmlformats.org/officeDocument/2006/relationships/hyperlink" Target="http://www.amritamedical.com/drummondCert.html" TargetMode="External"/><Relationship Id="rId162" Type="http://schemas.openxmlformats.org/officeDocument/2006/relationships/hyperlink" Target="http://www.imedicware.com/Drummond" TargetMode="External"/><Relationship Id="rId218" Type="http://schemas.openxmlformats.org/officeDocument/2006/relationships/hyperlink" Target="http://www.medhost.com/about-us/meaningful-use-certification" TargetMode="External"/><Relationship Id="rId425" Type="http://schemas.openxmlformats.org/officeDocument/2006/relationships/hyperlink" Target="http://www.medhost.com/about-us/yourcareuniverse-certification" TargetMode="External"/><Relationship Id="rId467" Type="http://schemas.openxmlformats.org/officeDocument/2006/relationships/hyperlink" Target="http://www.mitchellandmccormick.net/products---services.html" TargetMode="External"/><Relationship Id="rId271" Type="http://schemas.openxmlformats.org/officeDocument/2006/relationships/hyperlink" Target="http://www.medhost.com/offerings/edis/edis-certification" TargetMode="External"/><Relationship Id="rId24" Type="http://schemas.openxmlformats.org/officeDocument/2006/relationships/hyperlink" Target="http://www.carecloud.com/meaningful-use-certified-ehr/" TargetMode="External"/><Relationship Id="rId66" Type="http://schemas.openxmlformats.org/officeDocument/2006/relationships/hyperlink" Target="https://ezderm.com/features/" TargetMode="External"/><Relationship Id="rId131" Type="http://schemas.openxmlformats.org/officeDocument/2006/relationships/hyperlink" Target="http://www.greenwayhealth.com/solution/practice-management-enterprises/" TargetMode="External"/><Relationship Id="rId327" Type="http://schemas.openxmlformats.org/officeDocument/2006/relationships/hyperlink" Target="http://www.medhost.com/offerings/edis/edis-certification" TargetMode="External"/><Relationship Id="rId369" Type="http://schemas.openxmlformats.org/officeDocument/2006/relationships/hyperlink" Target="http://www.medhost.com/about-us/yourcareuniverse-certification" TargetMode="External"/><Relationship Id="rId534" Type="http://schemas.openxmlformats.org/officeDocument/2006/relationships/hyperlink" Target="https://www.starmedllc.com/" TargetMode="External"/><Relationship Id="rId173" Type="http://schemas.openxmlformats.org/officeDocument/2006/relationships/hyperlink" Target="http://ipeople.com/data-solutions/data-discovery" TargetMode="External"/><Relationship Id="rId229" Type="http://schemas.openxmlformats.org/officeDocument/2006/relationships/hyperlink" Target="http://www.medhost.com/about-us/meaningful-use-certification" TargetMode="External"/><Relationship Id="rId380" Type="http://schemas.openxmlformats.org/officeDocument/2006/relationships/hyperlink" Target="http://www.medhost.com/offerings/business-intelligence/business-intelligence-certification" TargetMode="External"/><Relationship Id="rId436" Type="http://schemas.openxmlformats.org/officeDocument/2006/relationships/hyperlink" Target="http://www.medhost.com/about-us/yourcareuniverse-certification" TargetMode="External"/><Relationship Id="rId240" Type="http://schemas.openxmlformats.org/officeDocument/2006/relationships/hyperlink" Target="http://www.medhost.com/about-us/yourcareuniverse-certification" TargetMode="External"/><Relationship Id="rId478" Type="http://schemas.openxmlformats.org/officeDocument/2006/relationships/hyperlink" Target="http://www.nablemd.com/" TargetMode="External"/><Relationship Id="rId35" Type="http://schemas.openxmlformats.org/officeDocument/2006/relationships/hyperlink" Target="http://web.claimtrak.com/legal-notice/" TargetMode="External"/><Relationship Id="rId77" Type="http://schemas.openxmlformats.org/officeDocument/2006/relationships/hyperlink" Target="http://www.exemplomedical.com/News/CurrentNews.aspx?EventId=23" TargetMode="External"/><Relationship Id="rId100" Type="http://schemas.openxmlformats.org/officeDocument/2006/relationships/hyperlink" Target="http://www.greenwayhealth.com/solution/electronic-dental-records/" TargetMode="External"/><Relationship Id="rId282" Type="http://schemas.openxmlformats.org/officeDocument/2006/relationships/hyperlink" Target="http://www.medhost.com/about-us/meaningful-use-certification" TargetMode="External"/><Relationship Id="rId338" Type="http://schemas.openxmlformats.org/officeDocument/2006/relationships/hyperlink" Target="http://www.medhost.com/offerings/edis/edis-certification" TargetMode="External"/><Relationship Id="rId503" Type="http://schemas.openxmlformats.org/officeDocument/2006/relationships/hyperlink" Target="http://www.procompsoftware.com/Landers/Page/3/Certified-EHR" TargetMode="External"/><Relationship Id="rId545" Type="http://schemas.openxmlformats.org/officeDocument/2006/relationships/hyperlink" Target="http://truvenhealth.com/your-healthcare-focus/hospital-management-decisions/meaningful-use-quality-manager" TargetMode="External"/><Relationship Id="rId8" Type="http://schemas.openxmlformats.org/officeDocument/2006/relationships/hyperlink" Target="http://www.allscripts.com/terms-of-use/documents" TargetMode="External"/><Relationship Id="rId142" Type="http://schemas.openxmlformats.org/officeDocument/2006/relationships/hyperlink" Target="http://www.healogics.com/i-heal" TargetMode="External"/><Relationship Id="rId184" Type="http://schemas.openxmlformats.org/officeDocument/2006/relationships/hyperlink" Target="http://www.mdlogic.com/support/value-added-services" TargetMode="External"/><Relationship Id="rId391" Type="http://schemas.openxmlformats.org/officeDocument/2006/relationships/hyperlink" Target="http://www.medhost.com/offerings/edis/edis-certification" TargetMode="External"/><Relationship Id="rId405" Type="http://schemas.openxmlformats.org/officeDocument/2006/relationships/hyperlink" Target="http://www.medhost.com/about-us/meaningful-use-certification" TargetMode="External"/><Relationship Id="rId447" Type="http://schemas.openxmlformats.org/officeDocument/2006/relationships/hyperlink" Target="http://www.medevolve.com/mission-critical-solutions/ehr/" TargetMode="External"/><Relationship Id="rId251" Type="http://schemas.openxmlformats.org/officeDocument/2006/relationships/hyperlink" Target="http://www.medhost.com/offerings/business-intelligence/business-intelligence-certification" TargetMode="External"/><Relationship Id="rId489" Type="http://schemas.openxmlformats.org/officeDocument/2006/relationships/hyperlink" Target="http://healthcareoss.com/wp-content/uploads/2016/03/Mandatory-Disclosure-Statement-MCEMR-2-25-2016-1.pdf" TargetMode="External"/><Relationship Id="rId46" Type="http://schemas.openxmlformats.org/officeDocument/2006/relationships/hyperlink" Target="http://corepointhealth.com/onc-certified" TargetMode="External"/><Relationship Id="rId293" Type="http://schemas.openxmlformats.org/officeDocument/2006/relationships/hyperlink" Target="http://www.medhost.com/about-us/meaningful-use-certification" TargetMode="External"/><Relationship Id="rId307" Type="http://schemas.openxmlformats.org/officeDocument/2006/relationships/hyperlink" Target="http://www.medhost.com/about-us/yourcareuniverse-certification" TargetMode="External"/><Relationship Id="rId349" Type="http://schemas.openxmlformats.org/officeDocument/2006/relationships/hyperlink" Target="http://www.medhost.com/about-us/meaningful-use-certification" TargetMode="External"/><Relationship Id="rId514" Type="http://schemas.openxmlformats.org/officeDocument/2006/relationships/hyperlink" Target="http://www.raintreeinc.com/certifications/" TargetMode="External"/><Relationship Id="rId556" Type="http://schemas.openxmlformats.org/officeDocument/2006/relationships/hyperlink" Target="http://www.practicedirector.com/" TargetMode="External"/><Relationship Id="rId88" Type="http://schemas.openxmlformats.org/officeDocument/2006/relationships/hyperlink" Target="http://physicianflow.com/" TargetMode="External"/><Relationship Id="rId111" Type="http://schemas.openxmlformats.org/officeDocument/2006/relationships/hyperlink" Target="http://www.greenwayhealth.com/solution/electronic-health-record-practice-management/" TargetMode="External"/><Relationship Id="rId153" Type="http://schemas.openxmlformats.org/officeDocument/2006/relationships/hyperlink" Target="http://www.icanotes.com/content/onc-atcb-certification" TargetMode="External"/><Relationship Id="rId195" Type="http://schemas.openxmlformats.org/officeDocument/2006/relationships/hyperlink" Target="http://www.medhost.com/about-us/meaningful-use-certification" TargetMode="External"/><Relationship Id="rId209" Type="http://schemas.openxmlformats.org/officeDocument/2006/relationships/hyperlink" Target="http://www.medhost.com/offerings/edis/edis-certification" TargetMode="External"/><Relationship Id="rId360" Type="http://schemas.openxmlformats.org/officeDocument/2006/relationships/hyperlink" Target="http://www.medhost.com/about-us/meaningful-use-certification" TargetMode="External"/><Relationship Id="rId416" Type="http://schemas.openxmlformats.org/officeDocument/2006/relationships/hyperlink" Target="http://www.medhost.com/about-us/meaningful-use-certification" TargetMode="External"/><Relationship Id="rId220" Type="http://schemas.openxmlformats.org/officeDocument/2006/relationships/hyperlink" Target="http://www.medhost.com/about-us/meaningful-use-certification" TargetMode="External"/><Relationship Id="rId458" Type="http://schemas.openxmlformats.org/officeDocument/2006/relationships/hyperlink" Target="http://medstreaming.com/Products/EMR" TargetMode="External"/><Relationship Id="rId15" Type="http://schemas.openxmlformats.org/officeDocument/2006/relationships/hyperlink" Target="https://www.arw.in/blog/cozeva-certified-2014-modular-ehr-drummond-group" TargetMode="External"/><Relationship Id="rId57" Type="http://schemas.openxmlformats.org/officeDocument/2006/relationships/hyperlink" Target="http://doctorsoft.com/" TargetMode="External"/><Relationship Id="rId262" Type="http://schemas.openxmlformats.org/officeDocument/2006/relationships/hyperlink" Target="http://www.medhost.com/about-us/meaningful-use-certification" TargetMode="External"/><Relationship Id="rId318" Type="http://schemas.openxmlformats.org/officeDocument/2006/relationships/hyperlink" Target="http://www.medhost.com/about-us/meaningful-use-certification" TargetMode="External"/><Relationship Id="rId525" Type="http://schemas.openxmlformats.org/officeDocument/2006/relationships/hyperlink" Target="http://www.silkone.com/EHR-MU-Disclosure.aspx" TargetMode="External"/><Relationship Id="rId567" Type="http://schemas.openxmlformats.org/officeDocument/2006/relationships/hyperlink" Target="http://blog.carepaths.com/features/onc-certification/" TargetMode="External"/><Relationship Id="rId99" Type="http://schemas.openxmlformats.org/officeDocument/2006/relationships/hyperlink" Target="http://getwellnetwork.com/news/getwellnetwork-achieves-meaningful-use-certification-ambulatory-solution" TargetMode="External"/><Relationship Id="rId122" Type="http://schemas.openxmlformats.org/officeDocument/2006/relationships/hyperlink" Target="http://www.greenwayhealth.com/solution/electronic-health-record-practice-management/" TargetMode="External"/><Relationship Id="rId164" Type="http://schemas.openxmlformats.org/officeDocument/2006/relationships/hyperlink" Target="http://www.infor.com/product-summary/healthcare/cloverleaf-integration-suite/" TargetMode="External"/><Relationship Id="rId371" Type="http://schemas.openxmlformats.org/officeDocument/2006/relationships/hyperlink" Target="http://www.medhost.com/about-us/yourcareuniverse-certification" TargetMode="External"/><Relationship Id="rId427" Type="http://schemas.openxmlformats.org/officeDocument/2006/relationships/hyperlink" Target="http://www.medhost.com/about-us/yourcareuniverse-certification" TargetMode="External"/><Relationship Id="rId469" Type="http://schemas.openxmlformats.org/officeDocument/2006/relationships/hyperlink" Target="http://www.modulemd.com/value-stack/ONC-Certified.html" TargetMode="External"/><Relationship Id="rId26" Type="http://schemas.openxmlformats.org/officeDocument/2006/relationships/hyperlink" Target="http://www.caresync.com/ccm/index.php" TargetMode="External"/><Relationship Id="rId231" Type="http://schemas.openxmlformats.org/officeDocument/2006/relationships/hyperlink" Target="http://www.medhost.com/about-us/meaningful-use-certification" TargetMode="External"/><Relationship Id="rId273" Type="http://schemas.openxmlformats.org/officeDocument/2006/relationships/hyperlink" Target="http://www.medhost.com/offerings/edis/edis-certification" TargetMode="External"/><Relationship Id="rId329" Type="http://schemas.openxmlformats.org/officeDocument/2006/relationships/hyperlink" Target="http://www.medhost.com/offerings/edis/edis-certification" TargetMode="External"/><Relationship Id="rId480" Type="http://schemas.openxmlformats.org/officeDocument/2006/relationships/hyperlink" Target="http://oasite.com/ONC_certification.asp" TargetMode="External"/><Relationship Id="rId536" Type="http://schemas.openxmlformats.org/officeDocument/2006/relationships/hyperlink" Target="http://www.summit-healthcare.com/Collateral/Documents/English-US/Drummond_Certification_2014.pdf" TargetMode="External"/><Relationship Id="rId68" Type="http://schemas.openxmlformats.org/officeDocument/2006/relationships/hyperlink" Target="http://www.mdchartsolutions.com/aboutus/certification.php" TargetMode="External"/><Relationship Id="rId133" Type="http://schemas.openxmlformats.org/officeDocument/2006/relationships/hyperlink" Target="http://www.greenwayhealth.com/solution/practice-management-enterprises/" TargetMode="External"/><Relationship Id="rId175" Type="http://schemas.openxmlformats.org/officeDocument/2006/relationships/hyperlink" Target="http://isalushealthcare.com/ehr-features/meaningful-use" TargetMode="External"/><Relationship Id="rId340" Type="http://schemas.openxmlformats.org/officeDocument/2006/relationships/hyperlink" Target="http://www.medhost.com/about-us/meaningful-use-certification" TargetMode="External"/><Relationship Id="rId200" Type="http://schemas.openxmlformats.org/officeDocument/2006/relationships/hyperlink" Target="http://www.medhost.com/offerings/edis/edis-certification" TargetMode="External"/><Relationship Id="rId382" Type="http://schemas.openxmlformats.org/officeDocument/2006/relationships/hyperlink" Target="http://www.medhost.com/about-us/meaningful-use-certification" TargetMode="External"/><Relationship Id="rId438" Type="http://schemas.openxmlformats.org/officeDocument/2006/relationships/hyperlink" Target="http://www.medhost.com/about-us/yourcareuniverse-certification" TargetMode="External"/><Relationship Id="rId242" Type="http://schemas.openxmlformats.org/officeDocument/2006/relationships/hyperlink" Target="http://www.medhost.com/about-us/yourcareuniverse-certification" TargetMode="External"/><Relationship Id="rId284" Type="http://schemas.openxmlformats.org/officeDocument/2006/relationships/hyperlink" Target="http://www.medhost.com/about-us/meaningful-use-certification" TargetMode="External"/><Relationship Id="rId491" Type="http://schemas.openxmlformats.org/officeDocument/2006/relationships/hyperlink" Target="http://pbomd.com/price.htm" TargetMode="External"/><Relationship Id="rId505" Type="http://schemas.openxmlformats.org/officeDocument/2006/relationships/hyperlink" Target="http://prognosisinnovation.com/our-products/onc-certified/" TargetMode="External"/><Relationship Id="rId37" Type="http://schemas.openxmlformats.org/officeDocument/2006/relationships/hyperlink" Target="http://www.clinicmax.com/Complete_Ambulatory_EHR.html" TargetMode="External"/><Relationship Id="rId79" Type="http://schemas.openxmlformats.org/officeDocument/2006/relationships/hyperlink" Target="http://www.exscribe.com/ehr-certification" TargetMode="External"/><Relationship Id="rId102" Type="http://schemas.openxmlformats.org/officeDocument/2006/relationships/hyperlink" Target="http://www.greenwayhealth.com/solution/electronic-dental-records/" TargetMode="External"/><Relationship Id="rId144" Type="http://schemas.openxmlformats.org/officeDocument/2006/relationships/hyperlink" Target="https://www.healthgorilla.com/home/company/about/faq/" TargetMode="External"/><Relationship Id="rId547" Type="http://schemas.openxmlformats.org/officeDocument/2006/relationships/hyperlink" Target="https://umbiedentalcare.com/price_transparency.html" TargetMode="External"/><Relationship Id="rId90" Type="http://schemas.openxmlformats.org/officeDocument/2006/relationships/hyperlink" Target="http://www3.gehealthcare.com/en/Products/Categories/Healthcare_IT/~/link.aspx?_id=A658D910255B416686DF679886E0BD7A&amp;_z=z" TargetMode="External"/><Relationship Id="rId186" Type="http://schemas.openxmlformats.org/officeDocument/2006/relationships/hyperlink" Target="http://www.medhost.com/offerings/business-intelligence/business-intelligence-certification" TargetMode="External"/><Relationship Id="rId351" Type="http://schemas.openxmlformats.org/officeDocument/2006/relationships/hyperlink" Target="http://www.medhost.com/about-us/meaningful-use-certification" TargetMode="External"/><Relationship Id="rId393" Type="http://schemas.openxmlformats.org/officeDocument/2006/relationships/hyperlink" Target="http://www.medhost.com/offerings/edis/edis-certification" TargetMode="External"/><Relationship Id="rId407" Type="http://schemas.openxmlformats.org/officeDocument/2006/relationships/hyperlink" Target="http://www.medhost.com/about-us/meaningful-use-certification" TargetMode="External"/><Relationship Id="rId449" Type="http://schemas.openxmlformats.org/officeDocument/2006/relationships/hyperlink" Target="http://mednetmedical.com/certifications.html" TargetMode="External"/><Relationship Id="rId211" Type="http://schemas.openxmlformats.org/officeDocument/2006/relationships/hyperlink" Target="http://www.medhost.com/about-us/meaningful-use-certification" TargetMode="External"/><Relationship Id="rId253" Type="http://schemas.openxmlformats.org/officeDocument/2006/relationships/hyperlink" Target="http://www.medhost.com/offerings/business-intelligence/business-intelligence-certification" TargetMode="External"/><Relationship Id="rId295" Type="http://schemas.openxmlformats.org/officeDocument/2006/relationships/hyperlink" Target="http://www.medhost.com/about-us/meaningful-use-certification" TargetMode="External"/><Relationship Id="rId309" Type="http://schemas.openxmlformats.org/officeDocument/2006/relationships/hyperlink" Target="http://www.medhost.com/about-us/yourcareuniverse-certification" TargetMode="External"/><Relationship Id="rId460" Type="http://schemas.openxmlformats.org/officeDocument/2006/relationships/hyperlink" Target="http://www.medtech.ws/" TargetMode="External"/><Relationship Id="rId516" Type="http://schemas.openxmlformats.org/officeDocument/2006/relationships/hyperlink" Target="http://www.relimedsolutions.com/certification.html" TargetMode="External"/><Relationship Id="rId48" Type="http://schemas.openxmlformats.org/officeDocument/2006/relationships/hyperlink" Target="http://www.criterions.com/" TargetMode="External"/><Relationship Id="rId113" Type="http://schemas.openxmlformats.org/officeDocument/2006/relationships/hyperlink" Target="http://www.greenwayhealth.com/solution/electronic-health-record-practice-management/" TargetMode="External"/><Relationship Id="rId320" Type="http://schemas.openxmlformats.org/officeDocument/2006/relationships/hyperlink" Target="http://www.medhost.com/about-us/meaningful-use-certification" TargetMode="External"/><Relationship Id="rId558" Type="http://schemas.openxmlformats.org/officeDocument/2006/relationships/hyperlink" Target="http://www.medhost.com/about-us/yourcareuniverse-certification" TargetMode="External"/><Relationship Id="rId155" Type="http://schemas.openxmlformats.org/officeDocument/2006/relationships/hyperlink" Target="http://icssoftware.net/products/sammyehr/" TargetMode="External"/><Relationship Id="rId197" Type="http://schemas.openxmlformats.org/officeDocument/2006/relationships/hyperlink" Target="http://www.medhost.com/about-us/meaningful-use-certification" TargetMode="External"/><Relationship Id="rId362" Type="http://schemas.openxmlformats.org/officeDocument/2006/relationships/hyperlink" Target="http://www.medhost.com/about-us/yourcareuniverse-certification" TargetMode="External"/><Relationship Id="rId418" Type="http://schemas.openxmlformats.org/officeDocument/2006/relationships/hyperlink" Target="http://www.medhost.com/about-us/meaningful-use-certification" TargetMode="External"/><Relationship Id="rId222" Type="http://schemas.openxmlformats.org/officeDocument/2006/relationships/hyperlink" Target="http://www.medhost.com/about-us/meaningful-use-certification" TargetMode="External"/><Relationship Id="rId264" Type="http://schemas.openxmlformats.org/officeDocument/2006/relationships/hyperlink" Target="http://www.medhost.com/offerings/edis/edis-certification" TargetMode="External"/><Relationship Id="rId471" Type="http://schemas.openxmlformats.org/officeDocument/2006/relationships/hyperlink" Target="http://www.techcareehr.com/" TargetMode="External"/><Relationship Id="rId17" Type="http://schemas.openxmlformats.org/officeDocument/2006/relationships/hyperlink" Target="http://aspyra.com/cyberlab-meaningful-use/" TargetMode="External"/><Relationship Id="rId59" Type="http://schemas.openxmlformats.org/officeDocument/2006/relationships/hyperlink" Target="http://www.ehrez.com/" TargetMode="External"/><Relationship Id="rId124" Type="http://schemas.openxmlformats.org/officeDocument/2006/relationships/hyperlink" Target="http://www.greenwayhealth.com/solution/chc-electronic-health-records/" TargetMode="External"/><Relationship Id="rId527" Type="http://schemas.openxmlformats.org/officeDocument/2006/relationships/hyperlink" Target="http://sohisystems.com/ehrCertification.html" TargetMode="External"/><Relationship Id="rId569" Type="http://schemas.openxmlformats.org/officeDocument/2006/relationships/hyperlink" Target="http://cocentrix.com/platform/electronic-health-record/" TargetMode="External"/><Relationship Id="rId70" Type="http://schemas.openxmlformats.org/officeDocument/2006/relationships/hyperlink" Target="https://www.elationemr.com/" TargetMode="External"/><Relationship Id="rId166" Type="http://schemas.openxmlformats.org/officeDocument/2006/relationships/hyperlink" Target="http://www.inforiainc.com/our_company/drummond_certification.html" TargetMode="External"/><Relationship Id="rId331" Type="http://schemas.openxmlformats.org/officeDocument/2006/relationships/hyperlink" Target="http://www.medhost.com/offerings/edis/edis-certification" TargetMode="External"/><Relationship Id="rId373" Type="http://schemas.openxmlformats.org/officeDocument/2006/relationships/hyperlink" Target="http://www.medhost.com/about-us/yourcareuniverse-certification" TargetMode="External"/><Relationship Id="rId429" Type="http://schemas.openxmlformats.org/officeDocument/2006/relationships/hyperlink" Target="http://www.medhost.com/about-us/yourcareuniverse-certification" TargetMode="External"/><Relationship Id="rId1" Type="http://schemas.openxmlformats.org/officeDocument/2006/relationships/hyperlink" Target="http://www.advancedmd.com/products/electronic-health-records" TargetMode="External"/><Relationship Id="rId233" Type="http://schemas.openxmlformats.org/officeDocument/2006/relationships/hyperlink" Target="http://www.medhost.com/about-us/yourcareuniverse-certification" TargetMode="External"/><Relationship Id="rId440" Type="http://schemas.openxmlformats.org/officeDocument/2006/relationships/hyperlink" Target="http://www.medhost.com/about-us/meaningful-use-certification" TargetMode="External"/><Relationship Id="rId28" Type="http://schemas.openxmlformats.org/officeDocument/2006/relationships/hyperlink" Target="http://www.chartlogic.com/certifications/" TargetMode="External"/><Relationship Id="rId275" Type="http://schemas.openxmlformats.org/officeDocument/2006/relationships/hyperlink" Target="http://www.medhost.com/about-us/meaningful-use-certification" TargetMode="External"/><Relationship Id="rId300" Type="http://schemas.openxmlformats.org/officeDocument/2006/relationships/hyperlink" Target="http://www.medhost.com/about-us/yourcareuniverse-certification" TargetMode="External"/><Relationship Id="rId482" Type="http://schemas.openxmlformats.org/officeDocument/2006/relationships/hyperlink" Target="http://odlink.com/hi-tech_act" TargetMode="External"/><Relationship Id="rId538" Type="http://schemas.openxmlformats.org/officeDocument/2006/relationships/hyperlink" Target="http://www.echoman.com/meaningful-use/" TargetMode="External"/><Relationship Id="rId81" Type="http://schemas.openxmlformats.org/officeDocument/2006/relationships/hyperlink" Target="http://www.eyemdemr.com/products_Incentives.htm" TargetMode="External"/><Relationship Id="rId135" Type="http://schemas.openxmlformats.org/officeDocument/2006/relationships/hyperlink" Target="http://www.greenwayhealth.com/solution/practice-management-enterprises/" TargetMode="External"/><Relationship Id="rId177" Type="http://schemas.openxmlformats.org/officeDocument/2006/relationships/hyperlink" Target="http://www.doxpedo.com/ehr-incentive/" TargetMode="External"/><Relationship Id="rId342" Type="http://schemas.openxmlformats.org/officeDocument/2006/relationships/hyperlink" Target="http://www.medhost.com/about-us/meaningful-use-certification" TargetMode="External"/><Relationship Id="rId384" Type="http://schemas.openxmlformats.org/officeDocument/2006/relationships/hyperlink" Target="http://www.medhost.com/about-us/meaningful-use-certification" TargetMode="External"/><Relationship Id="rId202" Type="http://schemas.openxmlformats.org/officeDocument/2006/relationships/hyperlink" Target="http://www.medhost.com/offerings/edis/edis-certification" TargetMode="External"/><Relationship Id="rId244" Type="http://schemas.openxmlformats.org/officeDocument/2006/relationships/hyperlink" Target="http://www.medhost.com/about-us/yourcareuniverse-certification" TargetMode="External"/><Relationship Id="rId39" Type="http://schemas.openxmlformats.org/officeDocument/2006/relationships/hyperlink" Target="http://clinixmd.com/ehr/clinixmd-receives-onc-acb-2014-edition-certification/" TargetMode="External"/><Relationship Id="rId286" Type="http://schemas.openxmlformats.org/officeDocument/2006/relationships/hyperlink" Target="http://www.medhost.com/about-us/meaningful-use-certification" TargetMode="External"/><Relationship Id="rId451" Type="http://schemas.openxmlformats.org/officeDocument/2006/relationships/hyperlink" Target="http://www.medirecpr.com/index-1.html" TargetMode="External"/><Relationship Id="rId493" Type="http://schemas.openxmlformats.org/officeDocument/2006/relationships/hyperlink" Target="http://pcisgold.com/" TargetMode="External"/><Relationship Id="rId507" Type="http://schemas.openxmlformats.org/officeDocument/2006/relationships/hyperlink" Target="http://patientprompt.com/meaningful-use/" TargetMode="External"/><Relationship Id="rId549" Type="http://schemas.openxmlformats.org/officeDocument/2006/relationships/hyperlink" Target="http://unityware.com/us/about/mu-certification/" TargetMode="External"/><Relationship Id="rId50" Type="http://schemas.openxmlformats.org/officeDocument/2006/relationships/hyperlink" Target="http://mdsuite.com/meaningful-use-disclosure/" TargetMode="External"/><Relationship Id="rId104" Type="http://schemas.openxmlformats.org/officeDocument/2006/relationships/hyperlink" Target="http://www.greenwayhealth.com/solution/electronic-dental-records/" TargetMode="External"/><Relationship Id="rId146" Type="http://schemas.openxmlformats.org/officeDocument/2006/relationships/hyperlink" Target="http://www.healthfusion.com/ehr-meaningful-use/meaningful-use-certification/" TargetMode="External"/><Relationship Id="rId188" Type="http://schemas.openxmlformats.org/officeDocument/2006/relationships/hyperlink" Target="http://www.medhost.com/offerings/business-intelligence/business-intelligence-certification" TargetMode="External"/><Relationship Id="rId311" Type="http://schemas.openxmlformats.org/officeDocument/2006/relationships/hyperlink" Target="http://www.medhost.com/about-us/meaningful-use-certification" TargetMode="External"/><Relationship Id="rId353" Type="http://schemas.openxmlformats.org/officeDocument/2006/relationships/hyperlink" Target="http://www.medhost.com/about-us/meaningful-use-certification" TargetMode="External"/><Relationship Id="rId395" Type="http://schemas.openxmlformats.org/officeDocument/2006/relationships/hyperlink" Target="http://www.medhost.com/offerings/edis/edis-certification" TargetMode="External"/><Relationship Id="rId409" Type="http://schemas.openxmlformats.org/officeDocument/2006/relationships/hyperlink" Target="http://www.medhost.com/about-us/meaningful-use-certification" TargetMode="External"/><Relationship Id="rId560" Type="http://schemas.openxmlformats.org/officeDocument/2006/relationships/hyperlink" Target="https://www.eclinicalworks.com/resources/meaningful-use-disclosure/" TargetMode="External"/><Relationship Id="rId92" Type="http://schemas.openxmlformats.org/officeDocument/2006/relationships/hyperlink" Target="http://www3.gehealthcare.com/en/Products/Categories/Healthcare_IT/~/link.aspx?_id=A658D910255B416686DF679886E0BD7A&amp;_z=z" TargetMode="External"/><Relationship Id="rId213" Type="http://schemas.openxmlformats.org/officeDocument/2006/relationships/hyperlink" Target="http://www.medhost.com/about-us/meaningful-use-certification" TargetMode="External"/><Relationship Id="rId420" Type="http://schemas.openxmlformats.org/officeDocument/2006/relationships/hyperlink" Target="http://www.medhost.com/about-us/meaningful-use-certification" TargetMode="External"/><Relationship Id="rId255" Type="http://schemas.openxmlformats.org/officeDocument/2006/relationships/hyperlink" Target="http://www.medhost.com/about-us/meaningful-use-certification" TargetMode="External"/><Relationship Id="rId297" Type="http://schemas.openxmlformats.org/officeDocument/2006/relationships/hyperlink" Target="http://www.medhost.com/about-us/yourcareuniverse-certification" TargetMode="External"/><Relationship Id="rId462" Type="http://schemas.openxmlformats.org/officeDocument/2006/relationships/hyperlink" Target="http://www.merge.com/Landing-Pages/Associated-Charges.aspx" TargetMode="External"/><Relationship Id="rId518" Type="http://schemas.openxmlformats.org/officeDocument/2006/relationships/hyperlink" Target="http://www.soapware.com/2014-edition-drummond-certified-ehr/" TargetMode="External"/><Relationship Id="rId115" Type="http://schemas.openxmlformats.org/officeDocument/2006/relationships/hyperlink" Target="http://www.greenwayhealth.com/solution/electronic-health-record-practice-management/" TargetMode="External"/><Relationship Id="rId157" Type="http://schemas.openxmlformats.org/officeDocument/2006/relationships/hyperlink" Target="http://www.iopracticeware.com/" TargetMode="External"/><Relationship Id="rId322" Type="http://schemas.openxmlformats.org/officeDocument/2006/relationships/hyperlink" Target="http://www.medhost.com/about-us/meaningful-use-certification" TargetMode="External"/><Relationship Id="rId364" Type="http://schemas.openxmlformats.org/officeDocument/2006/relationships/hyperlink" Target="http://www.medhost.com/about-us/yourcareuniverse-certification" TargetMode="External"/><Relationship Id="rId61" Type="http://schemas.openxmlformats.org/officeDocument/2006/relationships/hyperlink" Target="https://www.medformixvue.com/meaningful-use-statement.html" TargetMode="External"/><Relationship Id="rId199" Type="http://schemas.openxmlformats.org/officeDocument/2006/relationships/hyperlink" Target="http://www.medhost.com/offerings/edis/edis-certification" TargetMode="External"/><Relationship Id="rId571" Type="http://schemas.openxmlformats.org/officeDocument/2006/relationships/hyperlink" Target="https://www.elationemr.com/" TargetMode="External"/><Relationship Id="rId19" Type="http://schemas.openxmlformats.org/officeDocument/2006/relationships/hyperlink" Target="http://www.azaleahealth.com/resources/industry-topics/meaningful-use/" TargetMode="External"/><Relationship Id="rId224" Type="http://schemas.openxmlformats.org/officeDocument/2006/relationships/hyperlink" Target="http://www.medhost.com/about-us/meaningful-use-certification" TargetMode="External"/><Relationship Id="rId266" Type="http://schemas.openxmlformats.org/officeDocument/2006/relationships/hyperlink" Target="http://www.medhost.com/offerings/edis/edis-certification" TargetMode="External"/><Relationship Id="rId431" Type="http://schemas.openxmlformats.org/officeDocument/2006/relationships/hyperlink" Target="http://www.medhost.com/about-us/yourcareuniverse-certification" TargetMode="External"/><Relationship Id="rId473" Type="http://schemas.openxmlformats.org/officeDocument/2006/relationships/hyperlink" Target="http://navishealth.com/products/engage/" TargetMode="External"/><Relationship Id="rId529" Type="http://schemas.openxmlformats.org/officeDocument/2006/relationships/hyperlink" Target="http://www.spectrummedical.com/" TargetMode="External"/><Relationship Id="rId30" Type="http://schemas.openxmlformats.org/officeDocument/2006/relationships/hyperlink" Target="http://www.citiustech.com/solutions/bi-clinical_15.7_NZ_ONC-Mandatory-Disclosure-Statement.aspx" TargetMode="External"/><Relationship Id="rId126" Type="http://schemas.openxmlformats.org/officeDocument/2006/relationships/hyperlink" Target="http://www.greenwayhealth.com/solution/chc-electronic-health-records/" TargetMode="External"/><Relationship Id="rId168" Type="http://schemas.openxmlformats.org/officeDocument/2006/relationships/hyperlink" Target="https://www.kno2.com/resources" TargetMode="External"/><Relationship Id="rId333" Type="http://schemas.openxmlformats.org/officeDocument/2006/relationships/hyperlink" Target="http://www.medhost.com/offerings/edis/edis-certification" TargetMode="External"/><Relationship Id="rId540" Type="http://schemas.openxmlformats.org/officeDocument/2006/relationships/hyperlink" Target="http://shamsgroup.com/healthcare-solutions/certified-mu-solutions/" TargetMode="External"/><Relationship Id="rId72" Type="http://schemas.openxmlformats.org/officeDocument/2006/relationships/hyperlink" Target="http://www.emdeon.com/ehrlite/" TargetMode="External"/><Relationship Id="rId375" Type="http://schemas.openxmlformats.org/officeDocument/2006/relationships/hyperlink" Target="http://www.medhost.com/about-us/meaningful-use-certification" TargetMode="External"/><Relationship Id="rId3" Type="http://schemas.openxmlformats.org/officeDocument/2006/relationships/hyperlink" Target="http://www.acmeware.com/meaningful-use-for-eligible-hospitals.aspx" TargetMode="External"/><Relationship Id="rId235" Type="http://schemas.openxmlformats.org/officeDocument/2006/relationships/hyperlink" Target="http://www.medhost.com/about-us/yourcareuniverse-certification" TargetMode="External"/><Relationship Id="rId277" Type="http://schemas.openxmlformats.org/officeDocument/2006/relationships/hyperlink" Target="http://www.medhost.com/about-us/meaningful-use-certification" TargetMode="External"/><Relationship Id="rId400" Type="http://schemas.openxmlformats.org/officeDocument/2006/relationships/hyperlink" Target="http://www.medhost.com/offerings/edis/edis-certification" TargetMode="External"/><Relationship Id="rId442" Type="http://schemas.openxmlformats.org/officeDocument/2006/relationships/hyperlink" Target="http://home.meditech.com/en/d/regulatoryresources/pages/certification.htm" TargetMode="External"/><Relationship Id="rId484" Type="http://schemas.openxmlformats.org/officeDocument/2006/relationships/hyperlink" Target="https://cms.officeally.com/acb-certification.aspx" TargetMode="External"/><Relationship Id="rId137" Type="http://schemas.openxmlformats.org/officeDocument/2006/relationships/hyperlink" Target="http://www.greenwayhealth.com/solution/practice-management-enterprises/" TargetMode="External"/><Relationship Id="rId302" Type="http://schemas.openxmlformats.org/officeDocument/2006/relationships/hyperlink" Target="http://www.medhost.com/about-us/yourcareuniverse-certification" TargetMode="External"/><Relationship Id="rId344" Type="http://schemas.openxmlformats.org/officeDocument/2006/relationships/hyperlink" Target="http://www.medhost.com/about-us/meaningful-use-certification" TargetMode="External"/><Relationship Id="rId41" Type="http://schemas.openxmlformats.org/officeDocument/2006/relationships/hyperlink" Target="http://codonix.com/" TargetMode="External"/><Relationship Id="rId83" Type="http://schemas.openxmlformats.org/officeDocument/2006/relationships/hyperlink" Target="http://www.falconehr.com/meaningful-use-certificate/" TargetMode="External"/><Relationship Id="rId179" Type="http://schemas.openxmlformats.org/officeDocument/2006/relationships/hyperlink" Target="http://www.keymedicalsoftware.com/home/keychart-electronic-medical-records" TargetMode="External"/><Relationship Id="rId386" Type="http://schemas.openxmlformats.org/officeDocument/2006/relationships/hyperlink" Target="http://www.medhost.com/about-us/meaningful-use-certification" TargetMode="External"/><Relationship Id="rId551" Type="http://schemas.openxmlformats.org/officeDocument/2006/relationships/hyperlink" Target="http://www.vigiboss.com/md4front/ehr-meaningful-use-certification/" TargetMode="External"/><Relationship Id="rId190" Type="http://schemas.openxmlformats.org/officeDocument/2006/relationships/hyperlink" Target="http://www.medhost.com/about-us/meaningful-use-certification" TargetMode="External"/><Relationship Id="rId204" Type="http://schemas.openxmlformats.org/officeDocument/2006/relationships/hyperlink" Target="http://www.medhost.com/offerings/edis/edis-certification" TargetMode="External"/><Relationship Id="rId246" Type="http://schemas.openxmlformats.org/officeDocument/2006/relationships/hyperlink" Target="http://www.medhost.com/about-us/yourcareuniverse-certification" TargetMode="External"/><Relationship Id="rId288" Type="http://schemas.openxmlformats.org/officeDocument/2006/relationships/hyperlink" Target="http://www.medhost.com/about-us/meaningful-use-certification" TargetMode="External"/><Relationship Id="rId411" Type="http://schemas.openxmlformats.org/officeDocument/2006/relationships/hyperlink" Target="http://www.medhost.com/about-us/meaningful-use-certification" TargetMode="External"/><Relationship Id="rId453" Type="http://schemas.openxmlformats.org/officeDocument/2006/relationships/hyperlink" Target="https://www.webchartnow.com/drummond" TargetMode="External"/><Relationship Id="rId509" Type="http://schemas.openxmlformats.org/officeDocument/2006/relationships/hyperlink" Target="http://www.qrshs.com/2014" TargetMode="External"/><Relationship Id="rId106" Type="http://schemas.openxmlformats.org/officeDocument/2006/relationships/hyperlink" Target="http://www.greenwayhealth.com/solution/electronic-dental-records/" TargetMode="External"/><Relationship Id="rId313" Type="http://schemas.openxmlformats.org/officeDocument/2006/relationships/hyperlink" Target="http://www.medhost.com/about-us/meaningful-use-certification" TargetMode="External"/><Relationship Id="rId495" Type="http://schemas.openxmlformats.org/officeDocument/2006/relationships/hyperlink" Target="http://www.phoenixortho.net/phoenix-ortho-receives-meaningful-use-stage-ii-certification.html" TargetMode="External"/><Relationship Id="rId10" Type="http://schemas.openxmlformats.org/officeDocument/2006/relationships/hyperlink" Target="http://www.americanmedicalsolution.com/AMS/HeliosEMR.aspx" TargetMode="External"/><Relationship Id="rId52" Type="http://schemas.openxmlformats.org/officeDocument/2006/relationships/hyperlink" Target="http://dawsystems.com/emr.html" TargetMode="External"/><Relationship Id="rId94" Type="http://schemas.openxmlformats.org/officeDocument/2006/relationships/hyperlink" Target="http://www3.gehealthcare.com/en/Products/Categories/Healthcare_IT/~/link.aspx?_id=A658D910255B416686DF679886E0BD7A&amp;_z=z" TargetMode="External"/><Relationship Id="rId148" Type="http://schemas.openxmlformats.org/officeDocument/2006/relationships/hyperlink" Target="https://hellohealth.com/ehr/resources/meaningful-use/" TargetMode="External"/><Relationship Id="rId355" Type="http://schemas.openxmlformats.org/officeDocument/2006/relationships/hyperlink" Target="http://www.medhost.com/about-us/meaningful-use-certification" TargetMode="External"/><Relationship Id="rId397" Type="http://schemas.openxmlformats.org/officeDocument/2006/relationships/hyperlink" Target="http://www.medhost.com/offerings/edis/edis-certification" TargetMode="External"/><Relationship Id="rId520" Type="http://schemas.openxmlformats.org/officeDocument/2006/relationships/hyperlink" Target="http://sajix.com/PressReleases.php?pg=news" TargetMode="External"/><Relationship Id="rId562" Type="http://schemas.openxmlformats.org/officeDocument/2006/relationships/hyperlink" Target="http://medq.com/ehr.html" TargetMode="External"/><Relationship Id="rId215" Type="http://schemas.openxmlformats.org/officeDocument/2006/relationships/hyperlink" Target="http://www.medhost.com/about-us/meaningful-use-certification" TargetMode="External"/><Relationship Id="rId257" Type="http://schemas.openxmlformats.org/officeDocument/2006/relationships/hyperlink" Target="http://www.medhost.com/about-us/meaningful-use-certification" TargetMode="External"/><Relationship Id="rId422" Type="http://schemas.openxmlformats.org/officeDocument/2006/relationships/hyperlink" Target="http://www.medhost.com/about-us/meaningful-use-certification" TargetMode="External"/><Relationship Id="rId464" Type="http://schemas.openxmlformats.org/officeDocument/2006/relationships/hyperlink" Target="https://www.practicestudio.net/Company/CompanyInformation/Certifications.aspx" TargetMode="External"/><Relationship Id="rId299" Type="http://schemas.openxmlformats.org/officeDocument/2006/relationships/hyperlink" Target="http://www.medhost.com/about-us/yourcareuniverse-certification" TargetMode="External"/><Relationship Id="rId63" Type="http://schemas.openxmlformats.org/officeDocument/2006/relationships/hyperlink" Target="http://www.emrlogic.com/about/meanuse/index.html" TargetMode="External"/><Relationship Id="rId159" Type="http://schemas.openxmlformats.org/officeDocument/2006/relationships/hyperlink" Target="http://www.ircsinc.com/index.php?page=software-vireo" TargetMode="External"/><Relationship Id="rId366" Type="http://schemas.openxmlformats.org/officeDocument/2006/relationships/hyperlink" Target="http://www.medhost.com/about-us/yourcareuniverse-certification" TargetMode="External"/><Relationship Id="rId573" Type="http://schemas.openxmlformats.org/officeDocument/2006/relationships/hyperlink" Target="http://www.first-insight.com/News_Events-ARRA-HITECHACT.html" TargetMode="External"/><Relationship Id="rId226" Type="http://schemas.openxmlformats.org/officeDocument/2006/relationships/hyperlink" Target="http://www.medhost.com/about-us/meaningful-use-certification" TargetMode="External"/><Relationship Id="rId433" Type="http://schemas.openxmlformats.org/officeDocument/2006/relationships/hyperlink" Target="http://www.medhost.com/about-us/yourcareuniverse-certification" TargetMode="External"/><Relationship Id="rId74" Type="http://schemas.openxmlformats.org/officeDocument/2006/relationships/hyperlink" Target="http://equicarehealth.com/products/active-patient-portal/meaningful-use-certification/" TargetMode="External"/><Relationship Id="rId377" Type="http://schemas.openxmlformats.org/officeDocument/2006/relationships/hyperlink" Target="http://www.medhost.com/about-us/meaningful-use-certification" TargetMode="External"/><Relationship Id="rId500" Type="http://schemas.openxmlformats.org/officeDocument/2006/relationships/hyperlink" Target="http://www.practicefusion.com/certified-meaningful-use-ehr/" TargetMode="External"/><Relationship Id="rId5" Type="http://schemas.openxmlformats.org/officeDocument/2006/relationships/hyperlink" Target="http://www.acmeware.com/meaningful-use-for-eligible-providers.aspx" TargetMode="External"/><Relationship Id="rId237" Type="http://schemas.openxmlformats.org/officeDocument/2006/relationships/hyperlink" Target="http://www.medhost.com/about-us/yourcareuniverse-certification" TargetMode="External"/><Relationship Id="rId444" Type="http://schemas.openxmlformats.org/officeDocument/2006/relationships/hyperlink" Target="http://home.meditech.com/en/d/regulatoryresources/pages/certification.htm" TargetMode="External"/><Relationship Id="rId290" Type="http://schemas.openxmlformats.org/officeDocument/2006/relationships/hyperlink" Target="http://www.medhost.com/about-us/meaningful-use-certification" TargetMode="External"/><Relationship Id="rId304" Type="http://schemas.openxmlformats.org/officeDocument/2006/relationships/hyperlink" Target="http://www.medhost.com/about-us/yourcareuniverse-certification" TargetMode="External"/><Relationship Id="rId388" Type="http://schemas.openxmlformats.org/officeDocument/2006/relationships/hyperlink" Target="http://www.medhost.com/about-us/meaningful-use-certification" TargetMode="External"/><Relationship Id="rId511" Type="http://schemas.openxmlformats.org/officeDocument/2006/relationships/hyperlink" Target="http://www.quadramed.com/en/solutions_services/clinical_solutions/certifications/united_states/" TargetMode="External"/><Relationship Id="rId85" Type="http://schemas.openxmlformats.org/officeDocument/2006/relationships/hyperlink" Target="http://footholdtechnology.com/" TargetMode="External"/><Relationship Id="rId150" Type="http://schemas.openxmlformats.org/officeDocument/2006/relationships/hyperlink" Target="http://treatehr.com/" TargetMode="External"/><Relationship Id="rId248" Type="http://schemas.openxmlformats.org/officeDocument/2006/relationships/hyperlink" Target="http://www.medhost.com/about-us/meaningful-use-certification" TargetMode="External"/><Relationship Id="rId455" Type="http://schemas.openxmlformats.org/officeDocument/2006/relationships/hyperlink" Target="https://charmtracker.com/ehr/meaningful-use-certified-ehr.html" TargetMode="External"/><Relationship Id="rId12" Type="http://schemas.openxmlformats.org/officeDocument/2006/relationships/hyperlink" Target="http://www.antheliohealth.com/engage.html" TargetMode="External"/><Relationship Id="rId108" Type="http://schemas.openxmlformats.org/officeDocument/2006/relationships/hyperlink" Target="http://www.greenwayhealth.com/solution/electronic-dental-records/" TargetMode="External"/><Relationship Id="rId315" Type="http://schemas.openxmlformats.org/officeDocument/2006/relationships/hyperlink" Target="http://www.medhost.com/offerings/business-intelligence/business-intelligence-certification" TargetMode="External"/><Relationship Id="rId522" Type="http://schemas.openxmlformats.org/officeDocument/2006/relationships/hyperlink" Target="http://www.bravadohealth.com/certified-ehr" TargetMode="External"/><Relationship Id="rId96" Type="http://schemas.openxmlformats.org/officeDocument/2006/relationships/hyperlink" Target="http://www.gemmsnet.com/certification.html" TargetMode="External"/><Relationship Id="rId161" Type="http://schemas.openxmlformats.org/officeDocument/2006/relationships/hyperlink" Target="http://www.ibeza.net/certifications" TargetMode="External"/><Relationship Id="rId399" Type="http://schemas.openxmlformats.org/officeDocument/2006/relationships/hyperlink" Target="http://www.medhost.com/offerings/edis/edis-certification" TargetMode="External"/><Relationship Id="rId259" Type="http://schemas.openxmlformats.org/officeDocument/2006/relationships/hyperlink" Target="http://www.medhost.com/about-us/meaningful-use-certification" TargetMode="External"/><Relationship Id="rId466" Type="http://schemas.openxmlformats.org/officeDocument/2006/relationships/hyperlink" Target="http://charttalk.net/2012/price-transparency/" TargetMode="External"/><Relationship Id="rId23" Type="http://schemas.openxmlformats.org/officeDocument/2006/relationships/hyperlink" Target="http://cmredis.com/solutions-service/meaningful-use-2014/" TargetMode="External"/><Relationship Id="rId119" Type="http://schemas.openxmlformats.org/officeDocument/2006/relationships/hyperlink" Target="http://www.greenwayhealth.com/solution/electronic-health-record-practice-management/" TargetMode="External"/><Relationship Id="rId326" Type="http://schemas.openxmlformats.org/officeDocument/2006/relationships/hyperlink" Target="http://www.medhost.com/about-us/meaningful-use-certification" TargetMode="External"/><Relationship Id="rId533" Type="http://schemas.openxmlformats.org/officeDocument/2006/relationships/hyperlink" Target="http://www.standingstoneinc.com/" TargetMode="External"/><Relationship Id="rId172" Type="http://schemas.openxmlformats.org/officeDocument/2006/relationships/hyperlink" Target="http://us.icw-global.com/solutions/icw-patient-engagement.html" TargetMode="External"/><Relationship Id="rId477" Type="http://schemas.openxmlformats.org/officeDocument/2006/relationships/hyperlink" Target="http://www.nexusclinical.com/certific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prima.com/company/industry-certifications-infogard/2014-infogard-certificatio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curussolutions.com/Certification.html" TargetMode="External"/><Relationship Id="rId1" Type="http://schemas.openxmlformats.org/officeDocument/2006/relationships/hyperlink" Target="http://www.acurussolutions.com/Certification.html" TargetMode="External"/><Relationship Id="rId6" Type="http://schemas.openxmlformats.org/officeDocument/2006/relationships/hyperlink" Target="http://www.bottomline.com/us/resource/onc-certified-hit-2014-edition" TargetMode="External"/><Relationship Id="rId5" Type="http://schemas.openxmlformats.org/officeDocument/2006/relationships/hyperlink" Target="http://www.azarahealthcare.com/solutions/azara-drvs/reports/meaningful-use-certified-reports" TargetMode="External"/><Relationship Id="rId4" Type="http://schemas.openxmlformats.org/officeDocument/2006/relationships/hyperlink" Target="http://www.aprima.com/company/industry-certifications-infogard/2014-infogard-certificati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secureemr.com/Inmediata_Pricing_Transparency_Policy.pdf" TargetMode="External"/><Relationship Id="rId3" Type="http://schemas.openxmlformats.org/officeDocument/2006/relationships/hyperlink" Target="http://www.miracalifesciences.com/technology-pathconnect" TargetMode="External"/><Relationship Id="rId7" Type="http://schemas.openxmlformats.org/officeDocument/2006/relationships/hyperlink" Target="http://www.iorion.com/thinkhealth/ehr-certified.aspx" TargetMode="External"/><Relationship Id="rId2" Type="http://schemas.openxmlformats.org/officeDocument/2006/relationships/hyperlink" Target="http://genensys.com/mu-disclosure/" TargetMode="External"/><Relationship Id="rId1" Type="http://schemas.openxmlformats.org/officeDocument/2006/relationships/hyperlink" Target="http://officepracticum.com/about/ratings-awards-accreditations/" TargetMode="External"/><Relationship Id="rId6" Type="http://schemas.openxmlformats.org/officeDocument/2006/relationships/hyperlink" Target="http://www.stevendale.com/documents/PediNotes_MU_Certification.pdf" TargetMode="External"/><Relationship Id="rId5" Type="http://schemas.openxmlformats.org/officeDocument/2006/relationships/hyperlink" Target="http://versasuite.com/versasuite-meaningful-use-certification/" TargetMode="External"/><Relationship Id="rId4" Type="http://schemas.openxmlformats.org/officeDocument/2006/relationships/hyperlink" Target="http://telcor.com/point-of-care/resources/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8"/>
  <sheetViews>
    <sheetView workbookViewId="0">
      <pane ySplit="1" topLeftCell="A37" activePane="bottomLeft" state="frozen"/>
      <selection pane="bottomLeft" activeCell="E47" sqref="E47"/>
    </sheetView>
  </sheetViews>
  <sheetFormatPr defaultColWidth="15.140625" defaultRowHeight="15" customHeight="1" x14ac:dyDescent="0.25"/>
  <cols>
    <col min="1" max="1" width="11" style="22" customWidth="1"/>
    <col min="2" max="2" width="31.7109375" customWidth="1"/>
    <col min="3" max="3" width="18.7109375" customWidth="1"/>
    <col min="4" max="4" width="18.28515625" customWidth="1"/>
    <col min="5" max="5" width="27.140625" customWidth="1"/>
    <col min="6" max="6" width="60" customWidth="1"/>
    <col min="7" max="26" width="7.5703125" customWidth="1"/>
  </cols>
  <sheetData>
    <row r="1" spans="1:6" ht="75" customHeight="1" x14ac:dyDescent="0.25">
      <c r="A1" s="1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0">
        <v>1014</v>
      </c>
      <c r="B2" s="2" t="s">
        <v>6</v>
      </c>
      <c r="C2" s="2" t="s">
        <v>8</v>
      </c>
      <c r="D2" s="2"/>
      <c r="E2" s="16" t="s">
        <v>632</v>
      </c>
      <c r="F2" s="3" t="str">
        <f>HYPERLINK("http://www.advancedmd.com/products/electronic-health-records#disclosure-statement","http://www.advancedmd.com/products/electronic-health-records#disclosure-statement")</f>
        <v>http://www.advancedmd.com/products/electronic-health-records#disclosure-statement</v>
      </c>
    </row>
    <row r="3" spans="1:6" x14ac:dyDescent="0.25">
      <c r="A3" s="20">
        <v>1015</v>
      </c>
      <c r="B3" s="2" t="s">
        <v>7</v>
      </c>
      <c r="C3" s="2" t="s">
        <v>8</v>
      </c>
      <c r="D3" s="2"/>
      <c r="E3" s="16" t="s">
        <v>632</v>
      </c>
      <c r="F3" s="3" t="str">
        <f>HYPERLINK("http://www.advancedmd.com/products/electronic-health-records#disclosure-statement","http://www.advancedmd.com/products/electronic-health-records#disclosure-statement")</f>
        <v>http://www.advancedmd.com/products/electronic-health-records#disclosure-statement</v>
      </c>
    </row>
    <row r="4" spans="1:6" x14ac:dyDescent="0.25">
      <c r="A4" s="20">
        <v>1019</v>
      </c>
      <c r="B4" s="2" t="s">
        <v>9</v>
      </c>
      <c r="C4" s="2" t="s">
        <v>8</v>
      </c>
      <c r="D4" s="2" t="s">
        <v>1949</v>
      </c>
      <c r="E4" s="16" t="s">
        <v>632</v>
      </c>
      <c r="F4" s="3" t="str">
        <f>HYPERLINK("http://www.alert-online.com/news/company/alert-ehr-v264-is-2014-edition-certified","http://www.alert-online.com/news/company/alert-ehr-v264-is-2014-edition-certified")</f>
        <v>http://www.alert-online.com/news/company/alert-ehr-v264-is-2014-edition-certified</v>
      </c>
    </row>
    <row r="5" spans="1:6" x14ac:dyDescent="0.25">
      <c r="A5" s="20">
        <v>1020</v>
      </c>
      <c r="B5" s="2" t="s">
        <v>10</v>
      </c>
      <c r="C5" s="2" t="s">
        <v>8</v>
      </c>
      <c r="D5" s="2"/>
      <c r="E5" s="16" t="s">
        <v>632</v>
      </c>
      <c r="F5" s="17" t="s">
        <v>631</v>
      </c>
    </row>
    <row r="6" spans="1:6" x14ac:dyDescent="0.25">
      <c r="A6" s="20">
        <v>1029</v>
      </c>
      <c r="B6" s="2" t="s">
        <v>11</v>
      </c>
      <c r="C6" s="2" t="s">
        <v>8</v>
      </c>
      <c r="D6" s="2" t="s">
        <v>1948</v>
      </c>
      <c r="E6" s="16"/>
      <c r="F6" s="3"/>
    </row>
    <row r="7" spans="1:6" x14ac:dyDescent="0.25">
      <c r="A7" s="20">
        <v>1034</v>
      </c>
      <c r="B7" s="2" t="s">
        <v>12</v>
      </c>
      <c r="C7" s="2" t="s">
        <v>8</v>
      </c>
      <c r="D7" s="2" t="s">
        <v>1948</v>
      </c>
      <c r="E7" s="2" t="s">
        <v>13</v>
      </c>
      <c r="F7" s="3" t="str">
        <f t="shared" ref="F7:F8" si="0">HYPERLINK("http://www.acmeware.com/meaningful-use-for-eligible-hospitals.aspx","http://www.acmeware.com/meaningful-use-for-eligible-hospitals.aspx")</f>
        <v>http://www.acmeware.com/meaningful-use-for-eligible-hospitals.aspx</v>
      </c>
    </row>
    <row r="8" spans="1:6" x14ac:dyDescent="0.25">
      <c r="A8" s="20">
        <v>1034</v>
      </c>
      <c r="B8" s="2" t="s">
        <v>12</v>
      </c>
      <c r="C8" s="2" t="s">
        <v>8</v>
      </c>
      <c r="D8" s="2" t="s">
        <v>1948</v>
      </c>
      <c r="E8" s="2" t="s">
        <v>14</v>
      </c>
      <c r="F8" s="3" t="str">
        <f t="shared" si="0"/>
        <v>http://www.acmeware.com/meaningful-use-for-eligible-hospitals.aspx</v>
      </c>
    </row>
    <row r="9" spans="1:6" x14ac:dyDescent="0.25">
      <c r="A9" s="20">
        <v>1034</v>
      </c>
      <c r="B9" s="2" t="s">
        <v>12</v>
      </c>
      <c r="C9" s="2" t="s">
        <v>8</v>
      </c>
      <c r="D9" s="2" t="s">
        <v>1948</v>
      </c>
      <c r="E9" s="2" t="s">
        <v>15</v>
      </c>
      <c r="F9" s="3" t="str">
        <f>HYPERLINK("http://www.acmeware.com/meaningful-use-for-eligible-providers.aspx","http://www.acmeware.com/meaningful-use-for-eligible-providers.aspx")</f>
        <v>http://www.acmeware.com/meaningful-use-for-eligible-providers.aspx</v>
      </c>
    </row>
    <row r="10" spans="1:6" x14ac:dyDescent="0.25">
      <c r="A10" s="20">
        <v>1034</v>
      </c>
      <c r="B10" s="2" t="s">
        <v>12</v>
      </c>
      <c r="C10" s="2" t="s">
        <v>8</v>
      </c>
      <c r="D10" s="2" t="s">
        <v>1948</v>
      </c>
      <c r="E10" s="2" t="s">
        <v>16</v>
      </c>
      <c r="F10" s="3" t="str">
        <f>HYPERLINK("http://www.acmeware.com/meaningful-use-for-eligible-hospitals.aspx","http://www.acmeware.com/meaningful-use-for-eligible-hospitals.aspx")</f>
        <v>http://www.acmeware.com/meaningful-use-for-eligible-hospitals.aspx</v>
      </c>
    </row>
    <row r="11" spans="1:6" x14ac:dyDescent="0.25">
      <c r="A11" s="20">
        <v>1034</v>
      </c>
      <c r="B11" s="2" t="s">
        <v>12</v>
      </c>
      <c r="C11" s="2" t="s">
        <v>8</v>
      </c>
      <c r="D11" s="2" t="s">
        <v>1948</v>
      </c>
      <c r="E11" s="2" t="s">
        <v>17</v>
      </c>
      <c r="F11" s="3" t="str">
        <f>HYPERLINK("http://www.acmeware.com/meaningful-use-for-eligible-providers.aspx","http://www.acmeware.com/meaningful-use-for-eligible-providers.aspx")</f>
        <v>http://www.acmeware.com/meaningful-use-for-eligible-providers.aspx</v>
      </c>
    </row>
    <row r="12" spans="1:6" x14ac:dyDescent="0.25">
      <c r="A12" s="20">
        <v>1041</v>
      </c>
      <c r="B12" s="2" t="s">
        <v>18</v>
      </c>
      <c r="C12" s="2" t="s">
        <v>8</v>
      </c>
      <c r="D12" s="2" t="s">
        <v>1949</v>
      </c>
      <c r="E12" s="2" t="s">
        <v>632</v>
      </c>
      <c r="F12" s="2" t="s">
        <v>19</v>
      </c>
    </row>
    <row r="13" spans="1:6" x14ac:dyDescent="0.25">
      <c r="A13" s="20">
        <v>1047</v>
      </c>
      <c r="B13" s="2" t="s">
        <v>20</v>
      </c>
      <c r="C13" s="2" t="s">
        <v>8</v>
      </c>
      <c r="D13" s="2" t="s">
        <v>1948</v>
      </c>
      <c r="E13" s="2" t="s">
        <v>632</v>
      </c>
      <c r="F13" s="2" t="s">
        <v>21</v>
      </c>
    </row>
    <row r="14" spans="1:6" x14ac:dyDescent="0.25">
      <c r="A14" s="20">
        <v>1049</v>
      </c>
      <c r="B14" s="2" t="s">
        <v>22</v>
      </c>
      <c r="C14" s="2" t="s">
        <v>8</v>
      </c>
      <c r="D14" s="2" t="s">
        <v>1948</v>
      </c>
      <c r="E14" s="2"/>
      <c r="F14" s="2"/>
    </row>
    <row r="15" spans="1:6" x14ac:dyDescent="0.25">
      <c r="A15" s="20">
        <v>1050</v>
      </c>
      <c r="B15" s="2" t="s">
        <v>23</v>
      </c>
      <c r="C15" s="2" t="s">
        <v>8</v>
      </c>
      <c r="D15" s="2" t="s">
        <v>1948</v>
      </c>
      <c r="E15" s="2"/>
      <c r="F15" s="2"/>
    </row>
    <row r="16" spans="1:6" x14ac:dyDescent="0.25">
      <c r="A16" s="20">
        <v>1061</v>
      </c>
      <c r="B16" s="2" t="s">
        <v>24</v>
      </c>
      <c r="C16" s="2" t="s">
        <v>8</v>
      </c>
      <c r="D16" s="2"/>
      <c r="E16" s="2" t="s">
        <v>632</v>
      </c>
      <c r="F16" s="3" t="str">
        <f t="shared" ref="F16:F17" si="1">HYPERLINK("http://www.allscripts.com/terms-of-use/documents","http://www.allscripts.com/terms-of-use/documents")</f>
        <v>http://www.allscripts.com/terms-of-use/documents</v>
      </c>
    </row>
    <row r="17" spans="1:6" x14ac:dyDescent="0.25">
      <c r="A17" s="20">
        <v>1062</v>
      </c>
      <c r="B17" s="2" t="s">
        <v>25</v>
      </c>
      <c r="C17" s="2" t="s">
        <v>8</v>
      </c>
      <c r="D17" s="2"/>
      <c r="E17" s="2" t="s">
        <v>632</v>
      </c>
      <c r="F17" s="3" t="str">
        <f t="shared" si="1"/>
        <v>http://www.allscripts.com/terms-of-use/documents</v>
      </c>
    </row>
    <row r="18" spans="1:6" x14ac:dyDescent="0.25">
      <c r="A18" s="20">
        <v>1075</v>
      </c>
      <c r="B18" s="2" t="s">
        <v>26</v>
      </c>
      <c r="C18" s="2" t="s">
        <v>8</v>
      </c>
      <c r="D18" s="2" t="s">
        <v>1948</v>
      </c>
      <c r="E18" s="2"/>
      <c r="F18" s="2"/>
    </row>
    <row r="19" spans="1:6" x14ac:dyDescent="0.25">
      <c r="A19" s="20">
        <v>1082</v>
      </c>
      <c r="B19" s="2" t="s">
        <v>27</v>
      </c>
      <c r="C19" s="2" t="s">
        <v>8</v>
      </c>
      <c r="D19" s="2" t="s">
        <v>1948</v>
      </c>
      <c r="E19" s="2" t="s">
        <v>632</v>
      </c>
      <c r="F19" s="3" t="str">
        <f>HYPERLINK("http://www.americanmedicalsolution.com/AMS/HeliosEMR.aspx","http://www.americanmedicalsolution.com/AMS/HeliosEMR.aspx")</f>
        <v>http://www.americanmedicalsolution.com/AMS/HeliosEMR.aspx</v>
      </c>
    </row>
    <row r="20" spans="1:6" x14ac:dyDescent="0.25">
      <c r="A20" s="20">
        <v>1087</v>
      </c>
      <c r="B20" s="2" t="s">
        <v>28</v>
      </c>
      <c r="C20" s="2" t="s">
        <v>8</v>
      </c>
      <c r="D20" s="2" t="s">
        <v>1948</v>
      </c>
      <c r="E20" s="2" t="s">
        <v>632</v>
      </c>
      <c r="F20" s="3" t="str">
        <f>HYPERLINK("http://www.amritamedical.com/drummondCert.html","http://www.amritamedical.com/drummondCert.html")</f>
        <v>http://www.amritamedical.com/drummondCert.html</v>
      </c>
    </row>
    <row r="21" spans="1:6" x14ac:dyDescent="0.25">
      <c r="A21" s="20">
        <v>1088</v>
      </c>
      <c r="B21" s="2" t="s">
        <v>29</v>
      </c>
      <c r="C21" s="2" t="s">
        <v>8</v>
      </c>
      <c r="D21" s="2" t="s">
        <v>1948</v>
      </c>
      <c r="E21" s="2" t="s">
        <v>632</v>
      </c>
      <c r="F21" s="3" t="str">
        <f>HYPERLINK("http://www.amritamedical.com/drummondCert.html","http://www.amritamedical.com/drummondCert.html")</f>
        <v>http://www.amritamedical.com/drummondCert.html</v>
      </c>
    </row>
    <row r="22" spans="1:6" x14ac:dyDescent="0.25">
      <c r="A22" s="20">
        <v>1094</v>
      </c>
      <c r="B22" s="2" t="s">
        <v>30</v>
      </c>
      <c r="C22" s="2" t="s">
        <v>8</v>
      </c>
      <c r="D22" s="2" t="s">
        <v>1948</v>
      </c>
      <c r="E22" s="2" t="s">
        <v>31</v>
      </c>
      <c r="F22" s="3" t="str">
        <f>HYPERLINK("http://www.antheliohealth.com/engage.html","http://www.antheliohealth.com/engage.html")</f>
        <v>http://www.antheliohealth.com/engage.html</v>
      </c>
    </row>
    <row r="23" spans="1:6" x14ac:dyDescent="0.25">
      <c r="A23" s="20">
        <v>1095</v>
      </c>
      <c r="B23" s="2" t="s">
        <v>32</v>
      </c>
      <c r="C23" s="2" t="s">
        <v>8</v>
      </c>
      <c r="D23" s="2" t="s">
        <v>1948</v>
      </c>
      <c r="E23" s="2" t="s">
        <v>33</v>
      </c>
      <c r="F23" s="3" t="str">
        <f t="shared" ref="F23:F24" si="2">HYPERLINK("http://www.antheliohealth.com/patient-pulse.html","http://www.antheliohealth.com/patient-pulse.html")</f>
        <v>http://www.antheliohealth.com/patient-pulse.html</v>
      </c>
    </row>
    <row r="24" spans="1:6" x14ac:dyDescent="0.25">
      <c r="A24" s="20">
        <v>1095</v>
      </c>
      <c r="B24" s="2" t="s">
        <v>32</v>
      </c>
      <c r="C24" s="2" t="s">
        <v>8</v>
      </c>
      <c r="D24" s="2" t="s">
        <v>1948</v>
      </c>
      <c r="E24" s="2" t="s">
        <v>34</v>
      </c>
      <c r="F24" s="3" t="str">
        <f t="shared" si="2"/>
        <v>http://www.antheliohealth.com/patient-pulse.html</v>
      </c>
    </row>
    <row r="25" spans="1:6" x14ac:dyDescent="0.25">
      <c r="A25" s="20">
        <v>1098</v>
      </c>
      <c r="B25" s="2" t="s">
        <v>35</v>
      </c>
      <c r="C25" s="2" t="s">
        <v>8</v>
      </c>
      <c r="D25" s="2" t="s">
        <v>1948</v>
      </c>
      <c r="E25" s="18" t="s">
        <v>632</v>
      </c>
      <c r="F25" s="3" t="str">
        <f>HYPERLINK("https://www.arw.in/blog/cozeva-certified-2014-modular-ehr-drummond-group","https://www.arw.in/blog/cozeva-certified-2014-modular-ehr-drummond-group")</f>
        <v>https://www.arw.in/blog/cozeva-certified-2014-modular-ehr-drummond-group</v>
      </c>
    </row>
    <row r="26" spans="1:6" x14ac:dyDescent="0.25">
      <c r="A26" s="20">
        <v>1108</v>
      </c>
      <c r="B26" s="2" t="s">
        <v>36</v>
      </c>
      <c r="C26" s="2" t="s">
        <v>8</v>
      </c>
      <c r="D26" s="2" t="s">
        <v>1948</v>
      </c>
      <c r="E26" s="18" t="s">
        <v>632</v>
      </c>
      <c r="F26" s="3" t="str">
        <f>HYPERLINK("https://aretehs.com/ehr.html","https://aretehs.com/ehr.html")</f>
        <v>https://aretehs.com/ehr.html</v>
      </c>
    </row>
    <row r="27" spans="1:6" x14ac:dyDescent="0.25">
      <c r="A27" s="20">
        <v>1111</v>
      </c>
      <c r="B27" s="2" t="s">
        <v>37</v>
      </c>
      <c r="C27" s="2" t="s">
        <v>8</v>
      </c>
      <c r="D27" s="2" t="s">
        <v>1948</v>
      </c>
      <c r="E27" s="18" t="s">
        <v>632</v>
      </c>
      <c r="F27" s="3" t="str">
        <f>HYPERLINK("http://aspyra.com/cyberlab-meaningful-use/","http://aspyra.com/cyberlab-meaningful-use/")</f>
        <v>http://aspyra.com/cyberlab-meaningful-use/</v>
      </c>
    </row>
    <row r="28" spans="1:6" x14ac:dyDescent="0.25">
      <c r="A28" s="20">
        <v>1114</v>
      </c>
      <c r="B28" s="2" t="s">
        <v>38</v>
      </c>
      <c r="C28" s="2" t="s">
        <v>8</v>
      </c>
      <c r="D28" s="2" t="s">
        <v>1948</v>
      </c>
      <c r="E28" s="18" t="s">
        <v>632</v>
      </c>
      <c r="F28" s="3" t="str">
        <f>HYPERLINK("http://atlasmedical.com/products/labworks/","http://atlasmedical.com/products/labworks/")</f>
        <v>http://atlasmedical.com/products/labworks/</v>
      </c>
    </row>
    <row r="29" spans="1:6" x14ac:dyDescent="0.25">
      <c r="A29" s="20">
        <v>1128</v>
      </c>
      <c r="B29" s="2" t="s">
        <v>39</v>
      </c>
      <c r="C29" s="2" t="s">
        <v>8</v>
      </c>
      <c r="D29" s="2" t="s">
        <v>1948</v>
      </c>
      <c r="E29" s="18" t="s">
        <v>632</v>
      </c>
      <c r="F29" s="3" t="str">
        <f>HYPERLINK("http://www.azaleahealth.com/resources/industry-topics/meaningful-use/","http://www.azaleahealth.com/resources/industry-topics/meaningful-use/")</f>
        <v>http://www.azaleahealth.com/resources/industry-topics/meaningful-use/</v>
      </c>
    </row>
    <row r="30" spans="1:6" x14ac:dyDescent="0.25">
      <c r="A30" s="21"/>
      <c r="B30" s="2" t="s">
        <v>40</v>
      </c>
      <c r="C30" s="2" t="s">
        <v>8</v>
      </c>
      <c r="D30" s="2" t="s">
        <v>1948</v>
      </c>
      <c r="E30" s="18"/>
      <c r="F30" s="2"/>
    </row>
    <row r="31" spans="1:6" x14ac:dyDescent="0.25">
      <c r="A31" s="20">
        <v>1151</v>
      </c>
      <c r="B31" s="2" t="s">
        <v>41</v>
      </c>
      <c r="C31" s="2" t="s">
        <v>8</v>
      </c>
      <c r="D31" s="2" t="s">
        <v>1948</v>
      </c>
      <c r="E31" s="18" t="s">
        <v>632</v>
      </c>
      <c r="F31" s="3" t="str">
        <f>HYPERLINK("http://www.oncochart.com/meaningful-use/","http://www.oncochart.com/meaningful-use/")</f>
        <v>http://www.oncochart.com/meaningful-use/</v>
      </c>
    </row>
    <row r="32" spans="1:6" x14ac:dyDescent="0.25">
      <c r="A32" s="20">
        <v>1166</v>
      </c>
      <c r="B32" s="2" t="s">
        <v>42</v>
      </c>
      <c r="C32" s="2" t="s">
        <v>8</v>
      </c>
      <c r="D32" s="2" t="s">
        <v>1948</v>
      </c>
      <c r="E32" s="18" t="s">
        <v>632</v>
      </c>
      <c r="F32" s="3" t="str">
        <f>HYPERLINK("http://www.businet.com/transparency.htm","http://www.businet.com/transparency.htm")</f>
        <v>http://www.businet.com/transparency.htm</v>
      </c>
    </row>
    <row r="33" spans="1:6" x14ac:dyDescent="0.25">
      <c r="A33" s="21"/>
      <c r="B33" s="2" t="s">
        <v>43</v>
      </c>
      <c r="C33" s="2" t="s">
        <v>8</v>
      </c>
      <c r="D33" s="2" t="s">
        <v>1948</v>
      </c>
      <c r="E33" s="18" t="s">
        <v>632</v>
      </c>
      <c r="F33" s="3" t="str">
        <f>HYPERLINK("http://www.odonline.net/pricing-information/","http://www.odonline.net/pricing-information/")</f>
        <v>http://www.odonline.net/pricing-information/</v>
      </c>
    </row>
    <row r="34" spans="1:6" x14ac:dyDescent="0.25">
      <c r="A34" s="20">
        <v>1172</v>
      </c>
      <c r="B34" s="2" t="s">
        <v>44</v>
      </c>
      <c r="C34" s="2" t="s">
        <v>8</v>
      </c>
      <c r="D34" s="2" t="s">
        <v>1949</v>
      </c>
      <c r="E34" s="18" t="s">
        <v>632</v>
      </c>
      <c r="F34" s="3" t="str">
        <f>HYPERLINK("http://cmredis.com/solutions-service/meaningful-use-2014/","http://cmredis.com/solutions-service/meaningful-use-2014/")</f>
        <v>http://cmredis.com/solutions-service/meaningful-use-2014/</v>
      </c>
    </row>
    <row r="35" spans="1:6" x14ac:dyDescent="0.25">
      <c r="A35" s="20">
        <v>1183</v>
      </c>
      <c r="B35" s="2" t="s">
        <v>45</v>
      </c>
      <c r="C35" s="2" t="s">
        <v>8</v>
      </c>
      <c r="D35" s="2" t="s">
        <v>632</v>
      </c>
      <c r="E35" s="18" t="s">
        <v>632</v>
      </c>
      <c r="F35" s="2"/>
    </row>
    <row r="36" spans="1:6" x14ac:dyDescent="0.25">
      <c r="A36" s="20">
        <v>1188</v>
      </c>
      <c r="B36" s="2" t="s">
        <v>46</v>
      </c>
      <c r="C36" s="16" t="s">
        <v>8</v>
      </c>
      <c r="D36" s="2" t="s">
        <v>1948</v>
      </c>
      <c r="E36" s="18" t="s">
        <v>632</v>
      </c>
      <c r="F36" s="3" t="str">
        <f>HYPERLINK("http://www.carecloud.com/meaningful-use-certified-ehr/","http://www.carecloud.com/meaningful-use-certified-ehr/")</f>
        <v>http://www.carecloud.com/meaningful-use-certified-ehr/</v>
      </c>
    </row>
    <row r="37" spans="1:6" x14ac:dyDescent="0.25">
      <c r="A37" s="20">
        <v>1189</v>
      </c>
      <c r="B37" s="2" t="s">
        <v>47</v>
      </c>
      <c r="C37" s="2" t="s">
        <v>8</v>
      </c>
      <c r="D37" s="2" t="s">
        <v>1948</v>
      </c>
      <c r="E37" s="18" t="s">
        <v>632</v>
      </c>
      <c r="F37" s="3" t="str">
        <f>HYPERLINK("http://www.carecloud.com/meaningful-use-certified-ehr/","http://www.carecloud.com/meaningful-use-certified-ehr/")</f>
        <v>http://www.carecloud.com/meaningful-use-certified-ehr/</v>
      </c>
    </row>
    <row r="38" spans="1:6" x14ac:dyDescent="0.25">
      <c r="A38" s="20">
        <v>1190</v>
      </c>
      <c r="B38" s="2" t="s">
        <v>48</v>
      </c>
      <c r="C38" s="2" t="s">
        <v>8</v>
      </c>
      <c r="D38" s="2" t="s">
        <v>1949</v>
      </c>
      <c r="E38" s="18" t="s">
        <v>632</v>
      </c>
      <c r="F38" s="3" t="str">
        <f>HYPERLINK("http://careevolution.com/technology-mu.html","http://careevolution.com/technology-mu.html")</f>
        <v>http://careevolution.com/technology-mu.html</v>
      </c>
    </row>
    <row r="39" spans="1:6" x14ac:dyDescent="0.25">
      <c r="A39" s="20">
        <v>1193</v>
      </c>
      <c r="B39" s="2" t="s">
        <v>49</v>
      </c>
      <c r="C39" s="2" t="s">
        <v>8</v>
      </c>
      <c r="D39" s="2" t="s">
        <v>1948</v>
      </c>
      <c r="E39" s="18" t="s">
        <v>632</v>
      </c>
      <c r="F39" s="3" t="str">
        <f>HYPERLINK("http://www.caresync.com/ccm/index.php","http://www.caresync.com/ccm/index.php")</f>
        <v>http://www.caresync.com/ccm/index.php</v>
      </c>
    </row>
    <row r="40" spans="1:6" x14ac:dyDescent="0.25">
      <c r="A40" s="20">
        <v>1198</v>
      </c>
      <c r="B40" s="2" t="s">
        <v>50</v>
      </c>
      <c r="C40" s="2" t="s">
        <v>8</v>
      </c>
      <c r="D40" s="2" t="s">
        <v>1948</v>
      </c>
      <c r="E40" s="18" t="s">
        <v>632</v>
      </c>
      <c r="F40" s="3" t="str">
        <f>HYPERLINK("http://blog.carepaths.com/features/onc-certification/","http://blog.carepaths.com/features/onc-certification/")</f>
        <v>http://blog.carepaths.com/features/onc-certification/</v>
      </c>
    </row>
    <row r="41" spans="1:6" x14ac:dyDescent="0.25">
      <c r="A41" s="20">
        <v>1199</v>
      </c>
      <c r="B41" s="2" t="s">
        <v>51</v>
      </c>
      <c r="C41" s="2" t="s">
        <v>8</v>
      </c>
      <c r="D41" s="2" t="s">
        <v>1948</v>
      </c>
      <c r="E41" s="18" t="s">
        <v>632</v>
      </c>
      <c r="F41" s="3" t="str">
        <f>HYPERLINK("http://blog.carepaths.com/features/onc-certification/","http://blog.carepaths.com/features/onc-certification/")</f>
        <v>http://blog.carepaths.com/features/onc-certification/</v>
      </c>
    </row>
    <row r="42" spans="1:6" x14ac:dyDescent="0.25">
      <c r="A42" s="20">
        <v>1206</v>
      </c>
      <c r="B42" s="2" t="s">
        <v>52</v>
      </c>
      <c r="C42" s="2" t="s">
        <v>8</v>
      </c>
      <c r="D42" s="2" t="s">
        <v>1948</v>
      </c>
      <c r="E42" s="18"/>
      <c r="F42" s="2"/>
    </row>
    <row r="43" spans="1:6" x14ac:dyDescent="0.25">
      <c r="A43" s="20">
        <v>1207</v>
      </c>
      <c r="B43" s="2" t="s">
        <v>53</v>
      </c>
      <c r="C43" s="2" t="s">
        <v>8</v>
      </c>
      <c r="D43" s="2" t="s">
        <v>1948</v>
      </c>
      <c r="E43" s="18"/>
      <c r="F43" s="2"/>
    </row>
    <row r="44" spans="1:6" ht="15.75" customHeight="1" x14ac:dyDescent="0.25">
      <c r="A44" s="20">
        <v>1209</v>
      </c>
      <c r="B44" s="2" t="s">
        <v>54</v>
      </c>
      <c r="C44" s="2" t="s">
        <v>8</v>
      </c>
      <c r="D44" s="2" t="s">
        <v>632</v>
      </c>
      <c r="E44" s="18" t="s">
        <v>632</v>
      </c>
      <c r="F44" s="2"/>
    </row>
    <row r="45" spans="1:6" x14ac:dyDescent="0.25">
      <c r="A45" s="20">
        <v>1213</v>
      </c>
      <c r="B45" s="2" t="s">
        <v>55</v>
      </c>
      <c r="C45" s="2" t="s">
        <v>8</v>
      </c>
      <c r="D45" s="2" t="s">
        <v>1948</v>
      </c>
      <c r="E45" s="18" t="s">
        <v>632</v>
      </c>
      <c r="F45" s="3" t="str">
        <f>HYPERLINK("http://www.chartlogic.com/certifications/","http://www.chartlogic.com/certifications/")</f>
        <v>http://www.chartlogic.com/certifications/</v>
      </c>
    </row>
    <row r="46" spans="1:6" x14ac:dyDescent="0.25">
      <c r="A46" s="20">
        <v>1222</v>
      </c>
      <c r="B46" s="2" t="s">
        <v>56</v>
      </c>
      <c r="C46" s="2" t="s">
        <v>8</v>
      </c>
      <c r="D46" s="2" t="s">
        <v>1948</v>
      </c>
      <c r="E46" s="2" t="s">
        <v>57</v>
      </c>
      <c r="F46" s="3" t="str">
        <f>HYPERLINK("http://www.citiustech.com/solutions/bi-clinical_13.1_ONC-Mandatory-Disclosure-Statement.aspx","http://www.citiustech.com/solutions/bi-clinical_13.1_ONC-Mandatory-Disclosure-Statement.aspx")</f>
        <v>http://www.citiustech.com/solutions/bi-clinical_13.1_ONC-Mandatory-Disclosure-Statement.aspx</v>
      </c>
    </row>
    <row r="47" spans="1:6" x14ac:dyDescent="0.25">
      <c r="A47" s="20">
        <v>1222</v>
      </c>
      <c r="B47" s="2" t="s">
        <v>56</v>
      </c>
      <c r="C47" s="2" t="s">
        <v>8</v>
      </c>
      <c r="D47" s="2" t="s">
        <v>1948</v>
      </c>
      <c r="E47" s="2" t="s">
        <v>58</v>
      </c>
      <c r="F47" s="3" t="str">
        <f t="shared" ref="F47:F48" si="3">HYPERLINK("http://www.citiustech.com/solutions/bi-clinical_15.7_NZ_ONC-Mandatory-Disclosure-Statement.aspx","http://www.citiustech.com/solutions/bi-clinical_15.7_NZ_ONC-Mandatory-Disclosure-Statement.aspx")</f>
        <v>http://www.citiustech.com/solutions/bi-clinical_15.7_NZ_ONC-Mandatory-Disclosure-Statement.aspx</v>
      </c>
    </row>
    <row r="48" spans="1:6" x14ac:dyDescent="0.25">
      <c r="A48" s="20">
        <v>1222</v>
      </c>
      <c r="B48" s="2" t="s">
        <v>56</v>
      </c>
      <c r="C48" s="2" t="s">
        <v>8</v>
      </c>
      <c r="D48" s="2" t="s">
        <v>1948</v>
      </c>
      <c r="E48" s="2" t="s">
        <v>59</v>
      </c>
      <c r="F48" s="3" t="str">
        <f t="shared" si="3"/>
        <v>http://www.citiustech.com/solutions/bi-clinical_15.7_NZ_ONC-Mandatory-Disclosure-Statement.aspx</v>
      </c>
    </row>
    <row r="49" spans="1:6" x14ac:dyDescent="0.25">
      <c r="A49" s="20">
        <v>1222</v>
      </c>
      <c r="B49" s="2" t="s">
        <v>56</v>
      </c>
      <c r="C49" s="2" t="s">
        <v>8</v>
      </c>
      <c r="D49" s="2" t="s">
        <v>1948</v>
      </c>
      <c r="E49" s="2" t="s">
        <v>60</v>
      </c>
      <c r="F49" s="3" t="str">
        <f>HYPERLINK("http://www.citiustech.com/solutions/bi-clinical_13.1_ONC-Mandatory-Disclosure-Statement.aspx","http://www.citiustech.com/solutions/bi-clinical_13.1_ONC-Mandatory-Disclosure-Statement.aspx")</f>
        <v>http://www.citiustech.com/solutions/bi-clinical_13.1_ONC-Mandatory-Disclosure-Statement.aspx</v>
      </c>
    </row>
    <row r="50" spans="1:6" x14ac:dyDescent="0.25">
      <c r="A50" s="20">
        <v>1222</v>
      </c>
      <c r="B50" s="2" t="s">
        <v>56</v>
      </c>
      <c r="C50" s="2" t="s">
        <v>8</v>
      </c>
      <c r="D50" s="2" t="s">
        <v>1948</v>
      </c>
      <c r="E50" s="2" t="s">
        <v>61</v>
      </c>
      <c r="F50" s="3" t="str">
        <f t="shared" ref="F50:F51" si="4">HYPERLINK("http://www.citiustech.com/solutions/cq-iq_ONC-Mandatory-Disclosure-Statement","http://www.citiustech.com/solutions/cq-iq_ONC-Mandatory-Disclosure-Statement")</f>
        <v>http://www.citiustech.com/solutions/cq-iq_ONC-Mandatory-Disclosure-Statement</v>
      </c>
    </row>
    <row r="51" spans="1:6" x14ac:dyDescent="0.25">
      <c r="A51" s="20">
        <v>1222</v>
      </c>
      <c r="B51" s="2" t="s">
        <v>56</v>
      </c>
      <c r="C51" s="2" t="s">
        <v>8</v>
      </c>
      <c r="D51" s="2" t="s">
        <v>1948</v>
      </c>
      <c r="E51" s="2" t="s">
        <v>62</v>
      </c>
      <c r="F51" s="3" t="str">
        <f t="shared" si="4"/>
        <v>http://www.citiustech.com/solutions/cq-iq_ONC-Mandatory-Disclosure-Statement</v>
      </c>
    </row>
    <row r="52" spans="1:6" x14ac:dyDescent="0.25">
      <c r="A52" s="20">
        <v>1223</v>
      </c>
      <c r="B52" s="2" t="s">
        <v>63</v>
      </c>
      <c r="C52" s="2" t="s">
        <v>8</v>
      </c>
      <c r="D52" s="2" t="s">
        <v>1948</v>
      </c>
      <c r="E52" s="18" t="s">
        <v>632</v>
      </c>
      <c r="F52" s="3" t="str">
        <f>HYPERLINK("http://web.claimtrak.com/legal-notice/","http://web.claimtrak.com/legal-notice/")</f>
        <v>http://web.claimtrak.com/legal-notice/</v>
      </c>
    </row>
    <row r="53" spans="1:6" x14ac:dyDescent="0.25">
      <c r="A53" s="20">
        <v>1225</v>
      </c>
      <c r="B53" s="2" t="s">
        <v>64</v>
      </c>
      <c r="C53" s="2" t="s">
        <v>8</v>
      </c>
      <c r="D53" s="2" t="s">
        <v>1948</v>
      </c>
      <c r="E53" s="18" t="s">
        <v>632</v>
      </c>
      <c r="F53" s="3" t="str">
        <f>HYPERLINK("https://www.claimpower.com/emr-cert.htm","https://www.claimpower.com/emr-cert.htm")</f>
        <v>https://www.claimpower.com/emr-cert.htm</v>
      </c>
    </row>
    <row r="54" spans="1:6" x14ac:dyDescent="0.25">
      <c r="A54" s="20">
        <v>1226</v>
      </c>
      <c r="B54" s="2" t="s">
        <v>65</v>
      </c>
      <c r="C54" s="2" t="s">
        <v>8</v>
      </c>
      <c r="D54" s="2" t="s">
        <v>632</v>
      </c>
      <c r="E54" s="18" t="s">
        <v>632</v>
      </c>
      <c r="F54" s="2"/>
    </row>
    <row r="55" spans="1:6" x14ac:dyDescent="0.25">
      <c r="A55" s="20">
        <v>1236</v>
      </c>
      <c r="B55" s="2" t="s">
        <v>66</v>
      </c>
      <c r="C55" s="2" t="s">
        <v>8</v>
      </c>
      <c r="D55" s="2" t="s">
        <v>1948</v>
      </c>
      <c r="E55" s="18" t="s">
        <v>632</v>
      </c>
      <c r="F55" s="3" t="str">
        <f>HYPERLINK("http://www.clinicmax.com/Complete_Ambulatory_EHR.html","http://www.clinicmax.com/Complete_Ambulatory_EHR.html")</f>
        <v>http://www.clinicmax.com/Complete_Ambulatory_EHR.html</v>
      </c>
    </row>
    <row r="56" spans="1:6" x14ac:dyDescent="0.25">
      <c r="A56" s="20">
        <v>1240</v>
      </c>
      <c r="B56" s="2" t="s">
        <v>67</v>
      </c>
      <c r="C56" s="2" t="s">
        <v>8</v>
      </c>
      <c r="D56" s="2" t="s">
        <v>1948</v>
      </c>
      <c r="E56" s="18" t="s">
        <v>632</v>
      </c>
      <c r="F56" s="3" t="str">
        <f>HYPERLINK("http://www.clinigence.com/meaningful-use-disclosure","http://www.clinigence.com/meaningful-use-disclosure")</f>
        <v>http://www.clinigence.com/meaningful-use-disclosure</v>
      </c>
    </row>
    <row r="57" spans="1:6" x14ac:dyDescent="0.25">
      <c r="A57" s="20">
        <v>1241</v>
      </c>
      <c r="B57" s="2" t="s">
        <v>68</v>
      </c>
      <c r="C57" s="2" t="s">
        <v>8</v>
      </c>
      <c r="D57" s="2" t="s">
        <v>1948</v>
      </c>
      <c r="E57" s="18" t="s">
        <v>632</v>
      </c>
      <c r="F57" s="3" t="str">
        <f>HYPERLINK("http://www.clinigence.com/meaningful-use-disclosure","http://www.clinigence.com/meaningful-use-disclosure")</f>
        <v>http://www.clinigence.com/meaningful-use-disclosure</v>
      </c>
    </row>
    <row r="58" spans="1:6" x14ac:dyDescent="0.25">
      <c r="A58" s="20">
        <v>1244</v>
      </c>
      <c r="B58" s="2" t="s">
        <v>69</v>
      </c>
      <c r="C58" s="2" t="s">
        <v>8</v>
      </c>
      <c r="D58" s="2" t="s">
        <v>1948</v>
      </c>
      <c r="E58" s="18" t="s">
        <v>632</v>
      </c>
      <c r="F58" s="3" t="str">
        <f>HYPERLINK("http://clinixmd.com/ehr/clinixmd-receives-onc-acb-2014-edition-certification/","http://clinixmd.com/ehr/clinixmd-receives-onc-acb-2014-edition-certification/")</f>
        <v>http://clinixmd.com/ehr/clinixmd-receives-onc-acb-2014-edition-certification/</v>
      </c>
    </row>
    <row r="59" spans="1:6" x14ac:dyDescent="0.25">
      <c r="A59" s="20">
        <v>1247</v>
      </c>
      <c r="B59" s="2" t="s">
        <v>70</v>
      </c>
      <c r="C59" s="2" t="s">
        <v>8</v>
      </c>
      <c r="D59" s="2" t="s">
        <v>1948</v>
      </c>
      <c r="E59" s="18" t="s">
        <v>632</v>
      </c>
      <c r="F59" s="3" t="str">
        <f>HYPERLINK("http://cocentrix.com/platform/electronic-health-record/","http://cocentrix.com/platform/electronic-health-record/")</f>
        <v>http://cocentrix.com/platform/electronic-health-record/</v>
      </c>
    </row>
    <row r="60" spans="1:6" x14ac:dyDescent="0.25">
      <c r="A60" s="20">
        <v>1248</v>
      </c>
      <c r="B60" s="16" t="s">
        <v>71</v>
      </c>
      <c r="C60" s="2" t="s">
        <v>8</v>
      </c>
      <c r="D60" s="2" t="s">
        <v>1948</v>
      </c>
      <c r="E60" s="18" t="s">
        <v>632</v>
      </c>
      <c r="F60" s="3" t="str">
        <f>HYPERLINK("http://cocentrix.com/platform/electronic-health-record/","http://cocentrix.com/platform/electronic-health-record/")</f>
        <v>http://cocentrix.com/platform/electronic-health-record/</v>
      </c>
    </row>
    <row r="61" spans="1:6" x14ac:dyDescent="0.25">
      <c r="A61" s="20">
        <v>1249</v>
      </c>
      <c r="B61" s="2" t="s">
        <v>72</v>
      </c>
      <c r="C61" s="2" t="s">
        <v>8</v>
      </c>
      <c r="D61" s="2" t="s">
        <v>1948</v>
      </c>
      <c r="E61" s="18" t="s">
        <v>632</v>
      </c>
      <c r="F61" s="3" t="str">
        <f>HYPERLINK("http://codonix.com/","http://codonix.com/")</f>
        <v>http://codonix.com/</v>
      </c>
    </row>
    <row r="62" spans="1:6" x14ac:dyDescent="0.25">
      <c r="A62" s="20">
        <v>1253</v>
      </c>
      <c r="B62" s="2" t="s">
        <v>73</v>
      </c>
      <c r="C62" s="2" t="s">
        <v>8</v>
      </c>
      <c r="D62" s="2" t="s">
        <v>1948</v>
      </c>
      <c r="E62" s="18" t="s">
        <v>632</v>
      </c>
      <c r="F62" s="3" t="str">
        <f>HYPERLINK("http://esphealth.org/redmine/","http://esphealth.org/redmine/")</f>
        <v>http://esphealth.org/redmine/</v>
      </c>
    </row>
    <row r="63" spans="1:6" x14ac:dyDescent="0.25">
      <c r="A63" s="20">
        <v>1258</v>
      </c>
      <c r="B63" s="2" t="s">
        <v>74</v>
      </c>
      <c r="C63" s="2" t="s">
        <v>8</v>
      </c>
      <c r="D63" s="2" t="s">
        <v>1948</v>
      </c>
      <c r="E63" s="18"/>
      <c r="F63" s="2"/>
    </row>
    <row r="64" spans="1:6" x14ac:dyDescent="0.25">
      <c r="A64" s="20">
        <v>1262</v>
      </c>
      <c r="B64" s="2" t="s">
        <v>75</v>
      </c>
      <c r="C64" s="2" t="s">
        <v>8</v>
      </c>
      <c r="D64" s="2" t="s">
        <v>1948</v>
      </c>
      <c r="E64" s="18" t="s">
        <v>632</v>
      </c>
      <c r="F64" s="3" t="str">
        <f>HYPERLINK("http://www.compulinkadvantage.com/about-compulink/certification/","http://www.compulinkadvantage.com/about-compulink/certification/")</f>
        <v>http://www.compulinkadvantage.com/about-compulink/certification/</v>
      </c>
    </row>
    <row r="65" spans="1:6" x14ac:dyDescent="0.25">
      <c r="A65" s="20">
        <v>1263</v>
      </c>
      <c r="B65" s="2" t="s">
        <v>76</v>
      </c>
      <c r="C65" s="16" t="s">
        <v>8</v>
      </c>
      <c r="D65" s="2" t="s">
        <v>1948</v>
      </c>
      <c r="E65" s="18" t="s">
        <v>632</v>
      </c>
      <c r="F65" s="3" t="str">
        <f>HYPERLINK("http://www.compulinkadvantage.com/about-compulink/certification/","http://www.compulinkadvantage.com/about-compulink/certification/")</f>
        <v>http://www.compulinkadvantage.com/about-compulink/certification/</v>
      </c>
    </row>
    <row r="66" spans="1:6" x14ac:dyDescent="0.25">
      <c r="A66" s="20">
        <v>1273</v>
      </c>
      <c r="B66" s="2" t="s">
        <v>77</v>
      </c>
      <c r="C66" s="2" t="s">
        <v>8</v>
      </c>
      <c r="D66" s="2" t="s">
        <v>632</v>
      </c>
      <c r="E66" s="18" t="s">
        <v>632</v>
      </c>
      <c r="F66" s="2"/>
    </row>
    <row r="67" spans="1:6" x14ac:dyDescent="0.25">
      <c r="A67" s="20">
        <v>1275</v>
      </c>
      <c r="B67" s="2" t="s">
        <v>78</v>
      </c>
      <c r="C67" s="2" t="s">
        <v>8</v>
      </c>
      <c r="D67" s="2" t="s">
        <v>1948</v>
      </c>
      <c r="E67" s="18" t="s">
        <v>632</v>
      </c>
      <c r="F67" s="3" t="str">
        <f t="shared" ref="F67:F68" si="5">HYPERLINK("http://www.coresolutionsinc.com/wp-content/uploads/2013/08/Complete-MU-2-Certification-Press-Release.pdf","http://www.coresolutionsinc.com/wp-content/uploads/2013/08/Complete-MU-2-Certification-Press-Release.pdf")</f>
        <v>http://www.coresolutionsinc.com/wp-content/uploads/2013/08/Complete-MU-2-Certification-Press-Release.pdf</v>
      </c>
    </row>
    <row r="68" spans="1:6" x14ac:dyDescent="0.25">
      <c r="A68" s="20">
        <v>1276</v>
      </c>
      <c r="B68" s="2" t="s">
        <v>79</v>
      </c>
      <c r="C68" s="2" t="s">
        <v>8</v>
      </c>
      <c r="D68" s="2" t="s">
        <v>1948</v>
      </c>
      <c r="E68" s="18" t="s">
        <v>632</v>
      </c>
      <c r="F68" s="3" t="str">
        <f t="shared" si="5"/>
        <v>http://www.coresolutionsinc.com/wp-content/uploads/2013/08/Complete-MU-2-Certification-Press-Release.pdf</v>
      </c>
    </row>
    <row r="69" spans="1:6" x14ac:dyDescent="0.25">
      <c r="A69" s="20">
        <v>1277</v>
      </c>
      <c r="B69" s="2" t="s">
        <v>80</v>
      </c>
      <c r="C69" s="2" t="s">
        <v>8</v>
      </c>
      <c r="D69" s="2" t="s">
        <v>1948</v>
      </c>
      <c r="E69" s="18" t="s">
        <v>632</v>
      </c>
      <c r="F69" s="3" t="str">
        <f>HYPERLINK("http://corepointhealth.com/onc-certified","http://corepointhealth.com/onc-certified")</f>
        <v>http://corepointhealth.com/onc-certified</v>
      </c>
    </row>
    <row r="70" spans="1:6" x14ac:dyDescent="0.25">
      <c r="A70" s="20">
        <v>1279</v>
      </c>
      <c r="B70" s="2" t="s">
        <v>81</v>
      </c>
      <c r="C70" s="2" t="s">
        <v>8</v>
      </c>
      <c r="D70" s="2" t="s">
        <v>632</v>
      </c>
      <c r="E70" s="18" t="s">
        <v>632</v>
      </c>
      <c r="F70" s="2"/>
    </row>
    <row r="71" spans="1:6" x14ac:dyDescent="0.25">
      <c r="A71" s="20">
        <v>1283</v>
      </c>
      <c r="B71" s="2" t="s">
        <v>82</v>
      </c>
      <c r="C71" s="2" t="s">
        <v>8</v>
      </c>
      <c r="D71" s="2" t="s">
        <v>1948</v>
      </c>
      <c r="E71" s="18" t="s">
        <v>632</v>
      </c>
      <c r="F71" s="3" t="str">
        <f t="shared" ref="F71:F72" si="6">HYPERLINK("http://www.criterions.com/","http://www.criterions.com/")</f>
        <v>http://www.criterions.com/</v>
      </c>
    </row>
    <row r="72" spans="1:6" x14ac:dyDescent="0.25">
      <c r="A72" s="20">
        <v>1284</v>
      </c>
      <c r="B72" s="2" t="s">
        <v>83</v>
      </c>
      <c r="C72" s="2" t="s">
        <v>8</v>
      </c>
      <c r="D72" s="2" t="s">
        <v>1948</v>
      </c>
      <c r="E72" s="18" t="s">
        <v>632</v>
      </c>
      <c r="F72" s="3" t="str">
        <f t="shared" si="6"/>
        <v>http://www.criterions.com/</v>
      </c>
    </row>
    <row r="73" spans="1:6" x14ac:dyDescent="0.25">
      <c r="A73" s="20">
        <v>1287</v>
      </c>
      <c r="B73" s="2" t="s">
        <v>84</v>
      </c>
      <c r="C73" s="2" t="s">
        <v>8</v>
      </c>
      <c r="D73" s="2" t="s">
        <v>1949</v>
      </c>
      <c r="E73" s="18" t="s">
        <v>632</v>
      </c>
      <c r="F73" s="3" t="str">
        <f>HYPERLINK("http://www.cubehealthcare.com/drummond-certification","http://www.cubehealthcare.com/drummond-certification")</f>
        <v>http://www.cubehealthcare.com/drummond-certification</v>
      </c>
    </row>
    <row r="74" spans="1:6" x14ac:dyDescent="0.25">
      <c r="A74" s="20">
        <v>1296</v>
      </c>
      <c r="B74" s="2" t="s">
        <v>85</v>
      </c>
      <c r="C74" s="2" t="s">
        <v>8</v>
      </c>
      <c r="D74" s="2" t="s">
        <v>1948</v>
      </c>
      <c r="E74" s="18"/>
      <c r="F74" s="2"/>
    </row>
    <row r="75" spans="1:6" x14ac:dyDescent="0.25">
      <c r="A75" s="20">
        <v>1297</v>
      </c>
      <c r="B75" s="2" t="s">
        <v>86</v>
      </c>
      <c r="C75" s="2" t="s">
        <v>8</v>
      </c>
      <c r="D75" s="2" t="s">
        <v>1948</v>
      </c>
      <c r="E75" s="18"/>
      <c r="F75" s="2"/>
    </row>
    <row r="76" spans="1:6" x14ac:dyDescent="0.25">
      <c r="A76" s="20">
        <v>1298</v>
      </c>
      <c r="B76" s="2" t="s">
        <v>87</v>
      </c>
      <c r="C76" s="2" t="s">
        <v>8</v>
      </c>
      <c r="D76" s="2" t="s">
        <v>1948</v>
      </c>
      <c r="E76" s="18"/>
      <c r="F76" s="2"/>
    </row>
    <row r="77" spans="1:6" x14ac:dyDescent="0.25">
      <c r="A77" s="20">
        <v>1303</v>
      </c>
      <c r="B77" s="2" t="s">
        <v>88</v>
      </c>
      <c r="C77" s="4" t="s">
        <v>8</v>
      </c>
      <c r="D77" s="4" t="s">
        <v>1948</v>
      </c>
      <c r="E77" s="18"/>
      <c r="F77" s="2"/>
    </row>
    <row r="78" spans="1:6" x14ac:dyDescent="0.25">
      <c r="A78" s="20">
        <v>1304</v>
      </c>
      <c r="B78" s="2" t="s">
        <v>89</v>
      </c>
      <c r="C78" s="4" t="s">
        <v>8</v>
      </c>
      <c r="D78" s="4" t="s">
        <v>1948</v>
      </c>
      <c r="E78" s="18"/>
      <c r="F78" s="2"/>
    </row>
    <row r="79" spans="1:6" x14ac:dyDescent="0.25">
      <c r="A79" s="20">
        <v>1306</v>
      </c>
      <c r="B79" s="2" t="s">
        <v>90</v>
      </c>
      <c r="C79" s="2" t="s">
        <v>8</v>
      </c>
      <c r="D79" s="2" t="s">
        <v>1948</v>
      </c>
      <c r="E79" s="18" t="s">
        <v>632</v>
      </c>
      <c r="F79" s="3" t="str">
        <f>HYPERLINK("http://mdsuite.com/meaningful-use-disclosure/","http://mdsuite.com/meaningful-use-disclosure/")</f>
        <v>http://mdsuite.com/meaningful-use-disclosure/</v>
      </c>
    </row>
    <row r="80" spans="1:6" x14ac:dyDescent="0.25">
      <c r="A80" s="20">
        <v>1309</v>
      </c>
      <c r="B80" s="2" t="s">
        <v>91</v>
      </c>
      <c r="C80" s="2" t="s">
        <v>8</v>
      </c>
      <c r="D80" s="2" t="s">
        <v>1948</v>
      </c>
      <c r="E80" s="18" t="s">
        <v>632</v>
      </c>
      <c r="F80" s="3" t="str">
        <f>HYPERLINK("http://datalinksoftware.com/products-emr-trinity","http://datalinksoftware.com/products-emr-trinity")</f>
        <v>http://datalinksoftware.com/products-emr-trinity</v>
      </c>
    </row>
    <row r="81" spans="1:6" x14ac:dyDescent="0.25">
      <c r="A81" s="20">
        <v>1315</v>
      </c>
      <c r="B81" s="2" t="s">
        <v>92</v>
      </c>
      <c r="C81" s="2" t="s">
        <v>8</v>
      </c>
      <c r="D81" s="2" t="s">
        <v>1948</v>
      </c>
      <c r="E81" s="18" t="s">
        <v>632</v>
      </c>
      <c r="F81" s="3" t="str">
        <f>HYPERLINK("http://dawsystems.com/emr.html","http://dawsystems.com/emr.html")</f>
        <v>http://dawsystems.com/emr.html</v>
      </c>
    </row>
    <row r="82" spans="1:6" x14ac:dyDescent="0.25">
      <c r="A82" s="20">
        <v>1329</v>
      </c>
      <c r="B82" s="2" t="s">
        <v>93</v>
      </c>
      <c r="C82" s="4" t="s">
        <v>8</v>
      </c>
      <c r="D82" s="4" t="s">
        <v>1948</v>
      </c>
      <c r="E82" s="18" t="s">
        <v>632</v>
      </c>
      <c r="F82" s="5" t="s">
        <v>94</v>
      </c>
    </row>
    <row r="83" spans="1:6" x14ac:dyDescent="0.25">
      <c r="A83" s="20">
        <v>1330</v>
      </c>
      <c r="B83" s="2" t="s">
        <v>95</v>
      </c>
      <c r="C83" s="4" t="s">
        <v>8</v>
      </c>
      <c r="D83" s="4" t="s">
        <v>1948</v>
      </c>
      <c r="E83" s="18" t="s">
        <v>632</v>
      </c>
      <c r="F83" s="5" t="s">
        <v>94</v>
      </c>
    </row>
    <row r="84" spans="1:6" x14ac:dyDescent="0.25">
      <c r="A84" s="20">
        <v>1343</v>
      </c>
      <c r="B84" s="2" t="s">
        <v>96</v>
      </c>
      <c r="C84" s="4" t="s">
        <v>8</v>
      </c>
      <c r="D84" s="4" t="s">
        <v>1949</v>
      </c>
      <c r="E84" s="18" t="s">
        <v>632</v>
      </c>
      <c r="F84" s="6" t="s">
        <v>97</v>
      </c>
    </row>
    <row r="85" spans="1:6" x14ac:dyDescent="0.25">
      <c r="A85" s="20">
        <v>1344</v>
      </c>
      <c r="B85" s="2" t="s">
        <v>98</v>
      </c>
      <c r="C85" s="4" t="s">
        <v>8</v>
      </c>
      <c r="D85" s="4" t="s">
        <v>1949</v>
      </c>
      <c r="E85" s="18" t="s">
        <v>632</v>
      </c>
      <c r="F85" s="5" t="s">
        <v>97</v>
      </c>
    </row>
    <row r="86" spans="1:6" x14ac:dyDescent="0.25">
      <c r="A86" s="20">
        <v>1345</v>
      </c>
      <c r="B86" s="2" t="s">
        <v>99</v>
      </c>
      <c r="C86" s="4" t="s">
        <v>8</v>
      </c>
      <c r="D86" s="4" t="s">
        <v>1948</v>
      </c>
      <c r="E86" s="18" t="s">
        <v>632</v>
      </c>
      <c r="F86" s="5" t="s">
        <v>100</v>
      </c>
    </row>
    <row r="87" spans="1:6" x14ac:dyDescent="0.25">
      <c r="A87" s="20">
        <v>1349</v>
      </c>
      <c r="B87" s="2" t="s">
        <v>101</v>
      </c>
      <c r="C87" s="4" t="s">
        <v>8</v>
      </c>
      <c r="D87" s="4" t="s">
        <v>1948</v>
      </c>
      <c r="E87" s="18" t="s">
        <v>632</v>
      </c>
      <c r="F87" s="5" t="s">
        <v>102</v>
      </c>
    </row>
    <row r="88" spans="1:6" x14ac:dyDescent="0.25">
      <c r="A88" s="20">
        <v>1365</v>
      </c>
      <c r="B88" s="2" t="s">
        <v>103</v>
      </c>
      <c r="C88" s="4" t="s">
        <v>8</v>
      </c>
      <c r="D88" s="4" t="s">
        <v>1948</v>
      </c>
      <c r="E88" s="18" t="s">
        <v>632</v>
      </c>
      <c r="F88" s="5" t="s">
        <v>104</v>
      </c>
    </row>
    <row r="89" spans="1:6" x14ac:dyDescent="0.25">
      <c r="A89" s="20">
        <v>1366</v>
      </c>
      <c r="B89" s="2" t="s">
        <v>105</v>
      </c>
      <c r="C89" s="4" t="s">
        <v>8</v>
      </c>
      <c r="D89" s="4" t="s">
        <v>1949</v>
      </c>
      <c r="E89" s="18" t="s">
        <v>632</v>
      </c>
      <c r="F89" s="5" t="s">
        <v>106</v>
      </c>
    </row>
    <row r="90" spans="1:6" x14ac:dyDescent="0.25">
      <c r="A90" s="20">
        <v>1367</v>
      </c>
      <c r="B90" s="2" t="s">
        <v>107</v>
      </c>
      <c r="C90" s="4" t="s">
        <v>8</v>
      </c>
      <c r="D90" s="4" t="s">
        <v>1948</v>
      </c>
      <c r="E90" s="18" t="s">
        <v>632</v>
      </c>
      <c r="F90" s="5" t="s">
        <v>108</v>
      </c>
    </row>
    <row r="91" spans="1:6" x14ac:dyDescent="0.25">
      <c r="A91" s="20">
        <v>1379</v>
      </c>
      <c r="B91" s="2" t="s">
        <v>109</v>
      </c>
      <c r="C91" s="4" t="s">
        <v>8</v>
      </c>
      <c r="D91" s="4" t="s">
        <v>1948</v>
      </c>
      <c r="E91" s="18" t="s">
        <v>632</v>
      </c>
      <c r="F91" s="5" t="s">
        <v>110</v>
      </c>
    </row>
    <row r="92" spans="1:6" x14ac:dyDescent="0.25">
      <c r="A92" s="20">
        <v>1382</v>
      </c>
      <c r="B92" s="2" t="s">
        <v>111</v>
      </c>
      <c r="C92" s="4" t="s">
        <v>8</v>
      </c>
      <c r="D92" s="2"/>
      <c r="E92" s="18" t="s">
        <v>632</v>
      </c>
      <c r="F92" s="5" t="s">
        <v>112</v>
      </c>
    </row>
    <row r="93" spans="1:6" x14ac:dyDescent="0.25">
      <c r="A93" s="20">
        <v>1383</v>
      </c>
      <c r="B93" s="2" t="s">
        <v>113</v>
      </c>
      <c r="C93" s="4" t="s">
        <v>8</v>
      </c>
      <c r="D93" s="2"/>
      <c r="E93" s="18" t="s">
        <v>632</v>
      </c>
      <c r="F93" s="5" t="s">
        <v>112</v>
      </c>
    </row>
    <row r="94" spans="1:6" x14ac:dyDescent="0.25">
      <c r="A94" s="20">
        <v>1386</v>
      </c>
      <c r="B94" s="2" t="s">
        <v>114</v>
      </c>
      <c r="C94" s="4" t="s">
        <v>8</v>
      </c>
      <c r="D94" s="4" t="s">
        <v>1948</v>
      </c>
      <c r="E94" s="18" t="s">
        <v>632</v>
      </c>
      <c r="F94" s="5" t="s">
        <v>115</v>
      </c>
    </row>
    <row r="95" spans="1:6" x14ac:dyDescent="0.25">
      <c r="A95" s="20">
        <v>1387</v>
      </c>
      <c r="B95" s="2" t="s">
        <v>116</v>
      </c>
      <c r="C95" s="4" t="s">
        <v>8</v>
      </c>
      <c r="D95" s="4" t="s">
        <v>1948</v>
      </c>
      <c r="E95" s="18" t="s">
        <v>632</v>
      </c>
      <c r="F95" s="5" t="s">
        <v>117</v>
      </c>
    </row>
    <row r="96" spans="1:6" x14ac:dyDescent="0.25">
      <c r="A96" s="20">
        <v>1390</v>
      </c>
      <c r="B96" s="2" t="s">
        <v>118</v>
      </c>
      <c r="C96" s="4" t="s">
        <v>8</v>
      </c>
      <c r="D96" s="2"/>
      <c r="E96" s="18" t="s">
        <v>632</v>
      </c>
      <c r="F96" s="7" t="s">
        <v>119</v>
      </c>
    </row>
    <row r="97" spans="1:6" x14ac:dyDescent="0.25">
      <c r="A97" s="20">
        <v>1391</v>
      </c>
      <c r="B97" s="2" t="s">
        <v>120</v>
      </c>
      <c r="C97" s="4" t="s">
        <v>8</v>
      </c>
      <c r="D97" s="4" t="s">
        <v>1948</v>
      </c>
      <c r="E97" s="18" t="s">
        <v>632</v>
      </c>
      <c r="F97" s="5" t="s">
        <v>121</v>
      </c>
    </row>
    <row r="98" spans="1:6" x14ac:dyDescent="0.25">
      <c r="A98" s="20">
        <v>1392</v>
      </c>
      <c r="B98" s="2" t="s">
        <v>122</v>
      </c>
      <c r="C98" s="4" t="s">
        <v>8</v>
      </c>
      <c r="D98" s="4" t="s">
        <v>1948</v>
      </c>
      <c r="E98" s="18" t="s">
        <v>632</v>
      </c>
      <c r="F98" s="5" t="s">
        <v>121</v>
      </c>
    </row>
    <row r="99" spans="1:6" x14ac:dyDescent="0.25">
      <c r="A99" s="20">
        <v>1395</v>
      </c>
      <c r="B99" s="2" t="s">
        <v>123</v>
      </c>
      <c r="C99" s="4" t="s">
        <v>8</v>
      </c>
      <c r="D99" s="4" t="s">
        <v>1948</v>
      </c>
      <c r="E99" s="18" t="s">
        <v>632</v>
      </c>
      <c r="F99" s="5" t="s">
        <v>124</v>
      </c>
    </row>
    <row r="100" spans="1:6" x14ac:dyDescent="0.25">
      <c r="A100" s="20">
        <v>1396</v>
      </c>
      <c r="B100" s="2" t="s">
        <v>125</v>
      </c>
      <c r="C100" s="13" t="s">
        <v>8</v>
      </c>
      <c r="D100" s="13" t="s">
        <v>1948</v>
      </c>
      <c r="E100" s="18" t="s">
        <v>632</v>
      </c>
      <c r="F100" s="5" t="s">
        <v>124</v>
      </c>
    </row>
    <row r="101" spans="1:6" x14ac:dyDescent="0.25">
      <c r="A101" s="20">
        <v>1398</v>
      </c>
      <c r="B101" s="2" t="s">
        <v>126</v>
      </c>
      <c r="C101" s="4" t="s">
        <v>8</v>
      </c>
      <c r="D101" s="4" t="s">
        <v>1948</v>
      </c>
      <c r="E101" s="18" t="s">
        <v>632</v>
      </c>
      <c r="F101" s="5" t="s">
        <v>127</v>
      </c>
    </row>
    <row r="102" spans="1:6" x14ac:dyDescent="0.25">
      <c r="A102" s="20">
        <v>1401</v>
      </c>
      <c r="B102" s="16" t="s">
        <v>128</v>
      </c>
      <c r="C102" s="4" t="s">
        <v>8</v>
      </c>
      <c r="D102" s="4" t="s">
        <v>1948</v>
      </c>
      <c r="E102" s="18" t="s">
        <v>632</v>
      </c>
      <c r="F102" s="5" t="s">
        <v>129</v>
      </c>
    </row>
    <row r="103" spans="1:6" x14ac:dyDescent="0.25">
      <c r="A103" s="20">
        <v>1402</v>
      </c>
      <c r="B103" s="2" t="s">
        <v>130</v>
      </c>
      <c r="C103" s="13" t="s">
        <v>8</v>
      </c>
      <c r="D103" s="13" t="s">
        <v>1948</v>
      </c>
      <c r="E103" s="18" t="s">
        <v>632</v>
      </c>
      <c r="F103" s="5" t="s">
        <v>129</v>
      </c>
    </row>
    <row r="104" spans="1:6" x14ac:dyDescent="0.25">
      <c r="A104" s="20">
        <v>1417</v>
      </c>
      <c r="B104" s="2" t="s">
        <v>131</v>
      </c>
      <c r="C104" s="4" t="s">
        <v>8</v>
      </c>
      <c r="D104" s="4" t="s">
        <v>1948</v>
      </c>
      <c r="E104" s="18" t="s">
        <v>632</v>
      </c>
      <c r="F104" s="5" t="s">
        <v>132</v>
      </c>
    </row>
    <row r="105" spans="1:6" x14ac:dyDescent="0.25">
      <c r="A105" s="20">
        <v>1427</v>
      </c>
      <c r="B105" s="2" t="s">
        <v>133</v>
      </c>
      <c r="C105" s="4" t="s">
        <v>8</v>
      </c>
      <c r="D105" s="4" t="s">
        <v>1948</v>
      </c>
      <c r="E105" s="18" t="s">
        <v>632</v>
      </c>
      <c r="F105" s="5" t="s">
        <v>134</v>
      </c>
    </row>
    <row r="106" spans="1:6" x14ac:dyDescent="0.25">
      <c r="A106" s="20">
        <v>1429</v>
      </c>
      <c r="B106" s="2" t="s">
        <v>135</v>
      </c>
      <c r="C106" s="4" t="s">
        <v>8</v>
      </c>
      <c r="D106" s="4" t="s">
        <v>1948</v>
      </c>
      <c r="E106" s="18" t="s">
        <v>632</v>
      </c>
      <c r="F106" s="5" t="s">
        <v>136</v>
      </c>
    </row>
    <row r="107" spans="1:6" x14ac:dyDescent="0.25">
      <c r="A107" s="20">
        <v>1430</v>
      </c>
      <c r="B107" s="2" t="s">
        <v>137</v>
      </c>
      <c r="C107" s="4" t="s">
        <v>8</v>
      </c>
      <c r="D107" s="4" t="s">
        <v>1948</v>
      </c>
      <c r="E107" s="18" t="s">
        <v>632</v>
      </c>
      <c r="F107" s="5" t="s">
        <v>136</v>
      </c>
    </row>
    <row r="108" spans="1:6" x14ac:dyDescent="0.25">
      <c r="A108" s="20">
        <v>1436</v>
      </c>
      <c r="B108" s="2" t="s">
        <v>138</v>
      </c>
      <c r="C108" s="4" t="s">
        <v>8</v>
      </c>
      <c r="D108" s="4" t="s">
        <v>1948</v>
      </c>
      <c r="E108" s="18" t="s">
        <v>632</v>
      </c>
      <c r="F108" s="5" t="s">
        <v>139</v>
      </c>
    </row>
    <row r="109" spans="1:6" x14ac:dyDescent="0.25">
      <c r="A109" s="20">
        <v>1437</v>
      </c>
      <c r="B109" s="2" t="s">
        <v>140</v>
      </c>
      <c r="C109" s="4" t="s">
        <v>8</v>
      </c>
      <c r="D109" s="4" t="s">
        <v>1948</v>
      </c>
      <c r="E109" s="18" t="s">
        <v>632</v>
      </c>
      <c r="F109" s="5" t="s">
        <v>139</v>
      </c>
    </row>
    <row r="110" spans="1:6" x14ac:dyDescent="0.25">
      <c r="A110" s="20">
        <v>1441</v>
      </c>
      <c r="B110" s="2" t="s">
        <v>141</v>
      </c>
      <c r="C110" s="4" t="s">
        <v>8</v>
      </c>
      <c r="D110" s="4" t="s">
        <v>1948</v>
      </c>
      <c r="E110" s="18" t="s">
        <v>632</v>
      </c>
      <c r="F110" s="5" t="s">
        <v>142</v>
      </c>
    </row>
    <row r="111" spans="1:6" x14ac:dyDescent="0.25">
      <c r="A111" s="20">
        <v>1444</v>
      </c>
      <c r="B111" s="2" t="s">
        <v>143</v>
      </c>
      <c r="C111" s="4" t="s">
        <v>8</v>
      </c>
      <c r="D111" s="4" t="s">
        <v>1948</v>
      </c>
      <c r="E111" s="18" t="s">
        <v>632</v>
      </c>
      <c r="F111" s="5" t="s">
        <v>144</v>
      </c>
    </row>
    <row r="112" spans="1:6" x14ac:dyDescent="0.25">
      <c r="A112" s="20">
        <v>1445</v>
      </c>
      <c r="B112" s="2" t="s">
        <v>145</v>
      </c>
      <c r="C112" s="4" t="s">
        <v>8</v>
      </c>
      <c r="D112" s="4" t="s">
        <v>1948</v>
      </c>
      <c r="E112" s="18" t="s">
        <v>632</v>
      </c>
      <c r="F112" s="5" t="s">
        <v>144</v>
      </c>
    </row>
    <row r="113" spans="1:6" x14ac:dyDescent="0.25">
      <c r="A113" s="20">
        <v>1446</v>
      </c>
      <c r="B113" s="2" t="s">
        <v>146</v>
      </c>
      <c r="C113" s="4" t="s">
        <v>8</v>
      </c>
      <c r="D113" s="4" t="s">
        <v>1948</v>
      </c>
      <c r="E113" s="18" t="s">
        <v>632</v>
      </c>
      <c r="F113" s="5" t="s">
        <v>147</v>
      </c>
    </row>
    <row r="114" spans="1:6" x14ac:dyDescent="0.25">
      <c r="A114" s="20">
        <v>1454</v>
      </c>
      <c r="B114" s="2" t="s">
        <v>148</v>
      </c>
      <c r="C114" s="4" t="s">
        <v>8</v>
      </c>
      <c r="D114" s="4" t="s">
        <v>632</v>
      </c>
      <c r="E114" s="18" t="s">
        <v>632</v>
      </c>
      <c r="F114" s="2"/>
    </row>
    <row r="115" spans="1:6" x14ac:dyDescent="0.25">
      <c r="A115" s="20">
        <v>1459</v>
      </c>
      <c r="B115" s="2" t="s">
        <v>149</v>
      </c>
      <c r="C115" s="4" t="s">
        <v>8</v>
      </c>
      <c r="D115" s="4" t="s">
        <v>1948</v>
      </c>
      <c r="E115" s="18" t="s">
        <v>632</v>
      </c>
      <c r="F115" s="5" t="s">
        <v>150</v>
      </c>
    </row>
    <row r="116" spans="1:6" x14ac:dyDescent="0.25">
      <c r="A116" s="20">
        <v>1466</v>
      </c>
      <c r="B116" s="2" t="s">
        <v>151</v>
      </c>
      <c r="C116" s="13" t="s">
        <v>8</v>
      </c>
      <c r="D116" s="13" t="s">
        <v>1948</v>
      </c>
      <c r="E116" s="18" t="s">
        <v>632</v>
      </c>
      <c r="F116" s="5" t="s">
        <v>153</v>
      </c>
    </row>
    <row r="117" spans="1:6" x14ac:dyDescent="0.25">
      <c r="A117" s="20">
        <v>1467</v>
      </c>
      <c r="B117" s="2" t="s">
        <v>152</v>
      </c>
      <c r="C117" s="4" t="s">
        <v>8</v>
      </c>
      <c r="D117" s="4" t="s">
        <v>1948</v>
      </c>
      <c r="E117" s="18" t="s">
        <v>632</v>
      </c>
      <c r="F117" s="5" t="s">
        <v>153</v>
      </c>
    </row>
    <row r="118" spans="1:6" x14ac:dyDescent="0.25">
      <c r="A118" s="20">
        <v>1470</v>
      </c>
      <c r="B118" s="2" t="s">
        <v>154</v>
      </c>
      <c r="C118" s="4" t="s">
        <v>8</v>
      </c>
      <c r="D118" s="4" t="s">
        <v>632</v>
      </c>
      <c r="E118" s="18" t="s">
        <v>632</v>
      </c>
      <c r="F118" s="2"/>
    </row>
    <row r="119" spans="1:6" x14ac:dyDescent="0.25">
      <c r="A119" s="20">
        <v>1471</v>
      </c>
      <c r="B119" s="2" t="s">
        <v>155</v>
      </c>
      <c r="C119" s="4" t="s">
        <v>8</v>
      </c>
      <c r="D119" s="4" t="s">
        <v>632</v>
      </c>
      <c r="E119" s="18" t="s">
        <v>632</v>
      </c>
      <c r="F119" s="2"/>
    </row>
    <row r="120" spans="1:6" x14ac:dyDescent="0.25">
      <c r="A120" s="20">
        <v>1472</v>
      </c>
      <c r="B120" s="2" t="s">
        <v>156</v>
      </c>
      <c r="C120" s="4" t="s">
        <v>8</v>
      </c>
      <c r="D120" s="4" t="s">
        <v>1948</v>
      </c>
      <c r="E120" s="18" t="s">
        <v>632</v>
      </c>
      <c r="F120" s="5" t="s">
        <v>157</v>
      </c>
    </row>
    <row r="121" spans="1:6" x14ac:dyDescent="0.25">
      <c r="A121" s="20">
        <v>1475</v>
      </c>
      <c r="B121" s="2" t="s">
        <v>158</v>
      </c>
      <c r="C121" s="4" t="s">
        <v>8</v>
      </c>
      <c r="D121" s="4" t="s">
        <v>1948</v>
      </c>
      <c r="E121" s="18"/>
      <c r="F121" s="2"/>
    </row>
    <row r="122" spans="1:6" x14ac:dyDescent="0.25">
      <c r="A122" s="20">
        <v>1476</v>
      </c>
      <c r="B122" s="2" t="s">
        <v>159</v>
      </c>
      <c r="C122" s="4" t="s">
        <v>8</v>
      </c>
      <c r="D122" s="4" t="s">
        <v>1948</v>
      </c>
      <c r="E122" s="18"/>
      <c r="F122" s="2"/>
    </row>
    <row r="123" spans="1:6" x14ac:dyDescent="0.25">
      <c r="A123" s="20">
        <v>1477</v>
      </c>
      <c r="B123" s="2" t="s">
        <v>160</v>
      </c>
      <c r="C123" s="4" t="s">
        <v>8</v>
      </c>
      <c r="D123" s="4" t="s">
        <v>1948</v>
      </c>
      <c r="E123" s="18" t="s">
        <v>632</v>
      </c>
      <c r="F123" s="5" t="s">
        <v>161</v>
      </c>
    </row>
    <row r="124" spans="1:6" x14ac:dyDescent="0.25">
      <c r="A124" s="20">
        <v>1478</v>
      </c>
      <c r="B124" s="2" t="s">
        <v>162</v>
      </c>
      <c r="C124" s="4" t="s">
        <v>8</v>
      </c>
      <c r="D124" s="4" t="s">
        <v>1948</v>
      </c>
      <c r="E124" s="18" t="s">
        <v>632</v>
      </c>
      <c r="F124" s="5" t="s">
        <v>161</v>
      </c>
    </row>
    <row r="125" spans="1:6" x14ac:dyDescent="0.25">
      <c r="A125" s="20">
        <v>1480</v>
      </c>
      <c r="B125" s="2" t="s">
        <v>163</v>
      </c>
      <c r="C125" s="4" t="s">
        <v>8</v>
      </c>
      <c r="D125" s="4" t="s">
        <v>1948</v>
      </c>
      <c r="E125" s="18" t="s">
        <v>632</v>
      </c>
      <c r="F125" s="5" t="s">
        <v>164</v>
      </c>
    </row>
    <row r="126" spans="1:6" x14ac:dyDescent="0.25">
      <c r="A126" s="20">
        <v>1483</v>
      </c>
      <c r="B126" s="2" t="s">
        <v>165</v>
      </c>
      <c r="C126" s="8" t="s">
        <v>8</v>
      </c>
      <c r="D126" s="4" t="s">
        <v>1948</v>
      </c>
      <c r="E126" s="2" t="s">
        <v>166</v>
      </c>
      <c r="F126" s="5" t="s">
        <v>167</v>
      </c>
    </row>
    <row r="127" spans="1:6" x14ac:dyDescent="0.25">
      <c r="A127" s="20">
        <v>1483</v>
      </c>
      <c r="B127" s="2" t="s">
        <v>165</v>
      </c>
      <c r="C127" s="8" t="s">
        <v>8</v>
      </c>
      <c r="D127" s="4" t="s">
        <v>1948</v>
      </c>
      <c r="E127" s="2" t="s">
        <v>168</v>
      </c>
      <c r="F127" s="5" t="s">
        <v>167</v>
      </c>
    </row>
    <row r="128" spans="1:6" x14ac:dyDescent="0.25">
      <c r="A128" s="20">
        <v>1483</v>
      </c>
      <c r="B128" s="2" t="s">
        <v>165</v>
      </c>
      <c r="C128" s="8" t="s">
        <v>8</v>
      </c>
      <c r="D128" s="4" t="s">
        <v>1948</v>
      </c>
      <c r="E128" s="2" t="s">
        <v>169</v>
      </c>
      <c r="F128" s="5" t="s">
        <v>167</v>
      </c>
    </row>
    <row r="129" spans="1:6" x14ac:dyDescent="0.25">
      <c r="A129" s="20">
        <v>1483</v>
      </c>
      <c r="B129" s="2" t="s">
        <v>165</v>
      </c>
      <c r="C129" s="8" t="s">
        <v>8</v>
      </c>
      <c r="D129" s="4" t="s">
        <v>1948</v>
      </c>
      <c r="E129" s="2" t="s">
        <v>170</v>
      </c>
      <c r="F129" s="5" t="s">
        <v>167</v>
      </c>
    </row>
    <row r="130" spans="1:6" x14ac:dyDescent="0.25">
      <c r="A130" s="20">
        <v>1483</v>
      </c>
      <c r="B130" s="2" t="s">
        <v>165</v>
      </c>
      <c r="C130" s="8" t="s">
        <v>8</v>
      </c>
      <c r="D130" s="4" t="s">
        <v>1948</v>
      </c>
      <c r="E130" s="2" t="s">
        <v>171</v>
      </c>
      <c r="F130" s="5" t="s">
        <v>167</v>
      </c>
    </row>
    <row r="131" spans="1:6" x14ac:dyDescent="0.25">
      <c r="A131" s="20">
        <v>1483</v>
      </c>
      <c r="B131" s="2" t="s">
        <v>165</v>
      </c>
      <c r="C131" s="8" t="s">
        <v>8</v>
      </c>
      <c r="D131" s="4" t="s">
        <v>1948</v>
      </c>
      <c r="E131" s="2" t="s">
        <v>172</v>
      </c>
      <c r="F131" s="5" t="s">
        <v>167</v>
      </c>
    </row>
    <row r="132" spans="1:6" x14ac:dyDescent="0.25">
      <c r="A132" s="20">
        <v>1484</v>
      </c>
      <c r="B132" s="2" t="s">
        <v>173</v>
      </c>
      <c r="C132" s="8" t="s">
        <v>8</v>
      </c>
      <c r="D132" s="4" t="s">
        <v>1948</v>
      </c>
      <c r="E132" s="2" t="s">
        <v>632</v>
      </c>
      <c r="F132" s="5" t="s">
        <v>167</v>
      </c>
    </row>
    <row r="133" spans="1:6" x14ac:dyDescent="0.25">
      <c r="A133" s="20">
        <v>1485</v>
      </c>
      <c r="B133" s="2" t="s">
        <v>174</v>
      </c>
      <c r="C133" s="8" t="s">
        <v>8</v>
      </c>
      <c r="D133" s="4" t="s">
        <v>1948</v>
      </c>
      <c r="E133" s="2" t="s">
        <v>632</v>
      </c>
      <c r="F133" s="5" t="s">
        <v>175</v>
      </c>
    </row>
    <row r="134" spans="1:6" x14ac:dyDescent="0.25">
      <c r="A134" s="20">
        <v>1486</v>
      </c>
      <c r="B134" s="2" t="s">
        <v>176</v>
      </c>
      <c r="C134" s="4" t="s">
        <v>8</v>
      </c>
      <c r="D134" s="4" t="s">
        <v>1948</v>
      </c>
      <c r="E134" s="2" t="s">
        <v>632</v>
      </c>
      <c r="F134" s="5" t="s">
        <v>175</v>
      </c>
    </row>
    <row r="135" spans="1:6" x14ac:dyDescent="0.25">
      <c r="A135" s="20">
        <v>1502</v>
      </c>
      <c r="B135" s="2" t="s">
        <v>177</v>
      </c>
      <c r="C135" s="4" t="s">
        <v>8</v>
      </c>
      <c r="D135" s="4" t="s">
        <v>1948</v>
      </c>
      <c r="E135" s="2" t="s">
        <v>632</v>
      </c>
      <c r="F135" s="5" t="s">
        <v>178</v>
      </c>
    </row>
    <row r="136" spans="1:6" x14ac:dyDescent="0.25">
      <c r="A136" s="20">
        <v>1504</v>
      </c>
      <c r="B136" s="2" t="s">
        <v>179</v>
      </c>
      <c r="C136" s="4" t="s">
        <v>8</v>
      </c>
      <c r="D136" s="4" t="s">
        <v>1948</v>
      </c>
      <c r="E136" s="2" t="s">
        <v>632</v>
      </c>
      <c r="F136" s="5" t="s">
        <v>180</v>
      </c>
    </row>
    <row r="137" spans="1:6" x14ac:dyDescent="0.25">
      <c r="A137" s="20"/>
      <c r="B137" s="4" t="s">
        <v>181</v>
      </c>
      <c r="C137" s="4" t="s">
        <v>8</v>
      </c>
      <c r="D137" s="4" t="s">
        <v>632</v>
      </c>
      <c r="E137" s="2" t="s">
        <v>632</v>
      </c>
      <c r="F137" s="2"/>
    </row>
    <row r="138" spans="1:6" x14ac:dyDescent="0.25">
      <c r="A138" s="20">
        <v>1514</v>
      </c>
      <c r="B138" s="2" t="s">
        <v>182</v>
      </c>
      <c r="C138" s="4" t="s">
        <v>8</v>
      </c>
      <c r="D138" s="4" t="s">
        <v>1948</v>
      </c>
      <c r="E138" s="2" t="s">
        <v>195</v>
      </c>
      <c r="F138" s="5" t="s">
        <v>196</v>
      </c>
    </row>
    <row r="139" spans="1:6" x14ac:dyDescent="0.25">
      <c r="A139" s="20">
        <v>1515</v>
      </c>
      <c r="B139" s="4" t="s">
        <v>183</v>
      </c>
      <c r="C139" s="4" t="s">
        <v>8</v>
      </c>
      <c r="D139" s="4" t="s">
        <v>1948</v>
      </c>
      <c r="E139" s="2" t="s">
        <v>184</v>
      </c>
      <c r="F139" s="5" t="s">
        <v>185</v>
      </c>
    </row>
    <row r="140" spans="1:6" x14ac:dyDescent="0.25">
      <c r="A140" s="20">
        <v>1515</v>
      </c>
      <c r="B140" s="2" t="s">
        <v>183</v>
      </c>
      <c r="C140" s="4" t="s">
        <v>8</v>
      </c>
      <c r="D140" s="4" t="s">
        <v>1948</v>
      </c>
      <c r="E140" s="2" t="s">
        <v>186</v>
      </c>
      <c r="F140" s="5" t="s">
        <v>185</v>
      </c>
    </row>
    <row r="141" spans="1:6" x14ac:dyDescent="0.25">
      <c r="A141" s="20">
        <v>1515</v>
      </c>
      <c r="B141" s="2" t="s">
        <v>183</v>
      </c>
      <c r="C141" s="4" t="s">
        <v>8</v>
      </c>
      <c r="D141" s="4" t="s">
        <v>1948</v>
      </c>
      <c r="E141" s="2" t="s">
        <v>187</v>
      </c>
      <c r="F141" s="5" t="s">
        <v>185</v>
      </c>
    </row>
    <row r="142" spans="1:6" x14ac:dyDescent="0.25">
      <c r="A142" s="20">
        <v>1515</v>
      </c>
      <c r="B142" s="2" t="s">
        <v>183</v>
      </c>
      <c r="C142" s="4" t="s">
        <v>8</v>
      </c>
      <c r="D142" s="4" t="s">
        <v>1948</v>
      </c>
      <c r="E142" s="2" t="s">
        <v>188</v>
      </c>
      <c r="F142" s="5" t="s">
        <v>185</v>
      </c>
    </row>
    <row r="143" spans="1:6" x14ac:dyDescent="0.25">
      <c r="A143" s="20">
        <v>1515</v>
      </c>
      <c r="B143" s="2" t="s">
        <v>183</v>
      </c>
      <c r="C143" s="4" t="s">
        <v>8</v>
      </c>
      <c r="D143" s="4" t="s">
        <v>1948</v>
      </c>
      <c r="E143" s="2" t="s">
        <v>189</v>
      </c>
      <c r="F143" s="5" t="s">
        <v>185</v>
      </c>
    </row>
    <row r="144" spans="1:6" x14ac:dyDescent="0.25">
      <c r="A144" s="20">
        <v>1515</v>
      </c>
      <c r="B144" s="2" t="s">
        <v>183</v>
      </c>
      <c r="C144" s="4" t="s">
        <v>8</v>
      </c>
      <c r="D144" s="4" t="s">
        <v>1948</v>
      </c>
      <c r="E144" s="2" t="s">
        <v>190</v>
      </c>
      <c r="F144" s="5" t="s">
        <v>185</v>
      </c>
    </row>
    <row r="145" spans="1:6" x14ac:dyDescent="0.25">
      <c r="A145" s="20">
        <v>1515</v>
      </c>
      <c r="B145" s="2" t="s">
        <v>183</v>
      </c>
      <c r="C145" s="4" t="s">
        <v>8</v>
      </c>
      <c r="D145" s="4" t="s">
        <v>1948</v>
      </c>
      <c r="E145" s="2" t="s">
        <v>191</v>
      </c>
      <c r="F145" s="5" t="s">
        <v>185</v>
      </c>
    </row>
    <row r="146" spans="1:6" x14ac:dyDescent="0.25">
      <c r="A146" s="20">
        <v>1515</v>
      </c>
      <c r="B146" s="2" t="s">
        <v>183</v>
      </c>
      <c r="C146" s="4" t="s">
        <v>8</v>
      </c>
      <c r="D146" s="4" t="s">
        <v>1948</v>
      </c>
      <c r="E146" s="2" t="s">
        <v>192</v>
      </c>
      <c r="F146" s="5" t="s">
        <v>185</v>
      </c>
    </row>
    <row r="147" spans="1:6" x14ac:dyDescent="0.25">
      <c r="A147" s="20">
        <v>1515</v>
      </c>
      <c r="B147" s="2" t="s">
        <v>183</v>
      </c>
      <c r="C147" s="4" t="s">
        <v>8</v>
      </c>
      <c r="D147" s="4" t="s">
        <v>1948</v>
      </c>
      <c r="E147" s="2" t="s">
        <v>193</v>
      </c>
      <c r="F147" s="5" t="s">
        <v>185</v>
      </c>
    </row>
    <row r="148" spans="1:6" x14ac:dyDescent="0.25">
      <c r="A148" s="20">
        <v>1515</v>
      </c>
      <c r="B148" s="2" t="s">
        <v>183</v>
      </c>
      <c r="C148" s="4" t="s">
        <v>8</v>
      </c>
      <c r="D148" s="4" t="s">
        <v>1948</v>
      </c>
      <c r="E148" s="2" t="s">
        <v>194</v>
      </c>
      <c r="F148" s="5" t="s">
        <v>185</v>
      </c>
    </row>
    <row r="149" spans="1:6" x14ac:dyDescent="0.25">
      <c r="A149" s="20">
        <v>1515</v>
      </c>
      <c r="B149" s="2" t="s">
        <v>183</v>
      </c>
      <c r="C149" s="4" t="s">
        <v>8</v>
      </c>
      <c r="D149" s="4" t="s">
        <v>1948</v>
      </c>
      <c r="E149" s="2" t="s">
        <v>197</v>
      </c>
      <c r="F149" s="5" t="s">
        <v>196</v>
      </c>
    </row>
    <row r="150" spans="1:6" x14ac:dyDescent="0.25">
      <c r="A150" s="20">
        <v>1515</v>
      </c>
      <c r="B150" s="2" t="s">
        <v>183</v>
      </c>
      <c r="C150" s="4" t="s">
        <v>8</v>
      </c>
      <c r="D150" s="4" t="s">
        <v>1948</v>
      </c>
      <c r="E150" s="2" t="s">
        <v>198</v>
      </c>
      <c r="F150" s="5" t="s">
        <v>196</v>
      </c>
    </row>
    <row r="151" spans="1:6" x14ac:dyDescent="0.25">
      <c r="A151" s="20">
        <v>1515</v>
      </c>
      <c r="B151" s="2" t="s">
        <v>183</v>
      </c>
      <c r="C151" s="4" t="s">
        <v>8</v>
      </c>
      <c r="D151" s="4" t="s">
        <v>1948</v>
      </c>
      <c r="E151" s="2" t="s">
        <v>199</v>
      </c>
      <c r="F151" s="5" t="s">
        <v>196</v>
      </c>
    </row>
    <row r="152" spans="1:6" x14ac:dyDescent="0.25">
      <c r="A152" s="20">
        <v>1515</v>
      </c>
      <c r="B152" s="2" t="s">
        <v>183</v>
      </c>
      <c r="C152" s="4" t="s">
        <v>8</v>
      </c>
      <c r="D152" s="4" t="s">
        <v>1948</v>
      </c>
      <c r="E152" s="2" t="s">
        <v>198</v>
      </c>
      <c r="F152" s="5" t="s">
        <v>196</v>
      </c>
    </row>
    <row r="153" spans="1:6" x14ac:dyDescent="0.25">
      <c r="A153" s="20">
        <v>1515</v>
      </c>
      <c r="B153" s="2" t="s">
        <v>183</v>
      </c>
      <c r="C153" s="4" t="s">
        <v>8</v>
      </c>
      <c r="D153" s="4" t="s">
        <v>1948</v>
      </c>
      <c r="E153" s="2" t="s">
        <v>199</v>
      </c>
      <c r="F153" s="5" t="s">
        <v>196</v>
      </c>
    </row>
    <row r="154" spans="1:6" x14ac:dyDescent="0.25">
      <c r="A154" s="20">
        <v>1515</v>
      </c>
      <c r="B154" s="2" t="s">
        <v>183</v>
      </c>
      <c r="C154" s="4" t="s">
        <v>8</v>
      </c>
      <c r="D154" s="4" t="s">
        <v>1948</v>
      </c>
      <c r="E154" s="2" t="s">
        <v>200</v>
      </c>
      <c r="F154" s="5" t="s">
        <v>196</v>
      </c>
    </row>
    <row r="155" spans="1:6" x14ac:dyDescent="0.25">
      <c r="A155" s="20">
        <v>1515</v>
      </c>
      <c r="B155" s="2" t="s">
        <v>183</v>
      </c>
      <c r="C155" s="4" t="s">
        <v>8</v>
      </c>
      <c r="D155" s="4" t="s">
        <v>1948</v>
      </c>
      <c r="E155" s="2" t="s">
        <v>201</v>
      </c>
      <c r="F155" s="5" t="s">
        <v>196</v>
      </c>
    </row>
    <row r="156" spans="1:6" x14ac:dyDescent="0.25">
      <c r="A156" s="20">
        <v>1515</v>
      </c>
      <c r="B156" s="2" t="s">
        <v>183</v>
      </c>
      <c r="C156" s="4" t="s">
        <v>8</v>
      </c>
      <c r="D156" s="4" t="s">
        <v>1948</v>
      </c>
      <c r="E156" s="2" t="s">
        <v>202</v>
      </c>
      <c r="F156" s="5" t="s">
        <v>196</v>
      </c>
    </row>
    <row r="157" spans="1:6" x14ac:dyDescent="0.25">
      <c r="A157" s="20">
        <v>1515</v>
      </c>
      <c r="B157" s="2" t="s">
        <v>183</v>
      </c>
      <c r="C157" s="4" t="s">
        <v>8</v>
      </c>
      <c r="D157" s="4" t="s">
        <v>1948</v>
      </c>
      <c r="E157" s="2" t="s">
        <v>203</v>
      </c>
      <c r="F157" s="5" t="s">
        <v>196</v>
      </c>
    </row>
    <row r="158" spans="1:6" x14ac:dyDescent="0.25">
      <c r="A158" s="20">
        <v>1515</v>
      </c>
      <c r="B158" s="2" t="s">
        <v>183</v>
      </c>
      <c r="C158" s="4" t="s">
        <v>8</v>
      </c>
      <c r="D158" s="4" t="s">
        <v>1948</v>
      </c>
      <c r="E158" s="2" t="s">
        <v>204</v>
      </c>
      <c r="F158" s="5" t="s">
        <v>196</v>
      </c>
    </row>
    <row r="159" spans="1:6" x14ac:dyDescent="0.25">
      <c r="A159" s="20">
        <v>1515</v>
      </c>
      <c r="B159" s="2" t="s">
        <v>183</v>
      </c>
      <c r="C159" s="4" t="s">
        <v>8</v>
      </c>
      <c r="D159" s="4" t="s">
        <v>1948</v>
      </c>
      <c r="E159" s="2" t="s">
        <v>205</v>
      </c>
      <c r="F159" s="5" t="s">
        <v>196</v>
      </c>
    </row>
    <row r="160" spans="1:6" x14ac:dyDescent="0.25">
      <c r="A160" s="20">
        <v>1515</v>
      </c>
      <c r="B160" s="2" t="s">
        <v>183</v>
      </c>
      <c r="C160" s="4" t="s">
        <v>8</v>
      </c>
      <c r="D160" s="4" t="s">
        <v>1948</v>
      </c>
      <c r="E160" s="2" t="s">
        <v>206</v>
      </c>
      <c r="F160" s="5" t="s">
        <v>196</v>
      </c>
    </row>
    <row r="161" spans="1:6" x14ac:dyDescent="0.25">
      <c r="A161" s="20">
        <v>1515</v>
      </c>
      <c r="B161" s="2" t="s">
        <v>183</v>
      </c>
      <c r="C161" s="4" t="s">
        <v>8</v>
      </c>
      <c r="D161" s="4" t="s">
        <v>1948</v>
      </c>
      <c r="E161" s="2" t="s">
        <v>206</v>
      </c>
      <c r="F161" s="5" t="s">
        <v>196</v>
      </c>
    </row>
    <row r="162" spans="1:6" x14ac:dyDescent="0.25">
      <c r="A162" s="20">
        <v>1515</v>
      </c>
      <c r="B162" s="2" t="s">
        <v>183</v>
      </c>
      <c r="C162" s="4" t="s">
        <v>8</v>
      </c>
      <c r="D162" s="4" t="s">
        <v>1948</v>
      </c>
      <c r="E162" s="2" t="s">
        <v>207</v>
      </c>
      <c r="F162" s="5" t="s">
        <v>208</v>
      </c>
    </row>
    <row r="163" spans="1:6" x14ac:dyDescent="0.25">
      <c r="A163" s="20">
        <v>1515</v>
      </c>
      <c r="B163" s="2" t="s">
        <v>183</v>
      </c>
      <c r="C163" s="4" t="s">
        <v>8</v>
      </c>
      <c r="D163" s="4" t="s">
        <v>1948</v>
      </c>
      <c r="E163" s="2" t="s">
        <v>209</v>
      </c>
      <c r="F163" s="5" t="s">
        <v>208</v>
      </c>
    </row>
    <row r="164" spans="1:6" x14ac:dyDescent="0.25">
      <c r="A164" s="20">
        <v>1515</v>
      </c>
      <c r="B164" s="2" t="s">
        <v>183</v>
      </c>
      <c r="C164" s="4" t="s">
        <v>8</v>
      </c>
      <c r="D164" s="4" t="s">
        <v>1948</v>
      </c>
      <c r="E164" s="2" t="s">
        <v>210</v>
      </c>
      <c r="F164" s="5" t="s">
        <v>208</v>
      </c>
    </row>
    <row r="165" spans="1:6" x14ac:dyDescent="0.25">
      <c r="A165" s="20">
        <v>1515</v>
      </c>
      <c r="B165" s="2" t="s">
        <v>183</v>
      </c>
      <c r="C165" s="4" t="s">
        <v>8</v>
      </c>
      <c r="D165" s="4" t="s">
        <v>1948</v>
      </c>
      <c r="E165" s="2" t="s">
        <v>204</v>
      </c>
      <c r="F165" s="5" t="s">
        <v>208</v>
      </c>
    </row>
    <row r="166" spans="1:6" x14ac:dyDescent="0.25">
      <c r="A166" s="20">
        <v>1515</v>
      </c>
      <c r="B166" s="2" t="s">
        <v>183</v>
      </c>
      <c r="C166" s="4" t="s">
        <v>8</v>
      </c>
      <c r="D166" s="4" t="s">
        <v>1948</v>
      </c>
      <c r="E166" s="2" t="s">
        <v>211</v>
      </c>
      <c r="F166" s="5" t="s">
        <v>208</v>
      </c>
    </row>
    <row r="167" spans="1:6" x14ac:dyDescent="0.25">
      <c r="A167" s="20">
        <v>1515</v>
      </c>
      <c r="B167" s="2" t="s">
        <v>183</v>
      </c>
      <c r="C167" s="4" t="s">
        <v>8</v>
      </c>
      <c r="D167" s="4" t="s">
        <v>1948</v>
      </c>
      <c r="E167" s="2" t="s">
        <v>211</v>
      </c>
      <c r="F167" s="5" t="s">
        <v>208</v>
      </c>
    </row>
    <row r="168" spans="1:6" x14ac:dyDescent="0.25">
      <c r="A168" s="20">
        <v>1515</v>
      </c>
      <c r="B168" s="2" t="s">
        <v>183</v>
      </c>
      <c r="C168" s="4" t="s">
        <v>8</v>
      </c>
      <c r="D168" s="4" t="s">
        <v>1948</v>
      </c>
      <c r="E168" s="2" t="s">
        <v>212</v>
      </c>
      <c r="F168" s="5" t="s">
        <v>213</v>
      </c>
    </row>
    <row r="169" spans="1:6" x14ac:dyDescent="0.25">
      <c r="A169" s="20">
        <v>1515</v>
      </c>
      <c r="B169" s="2" t="s">
        <v>183</v>
      </c>
      <c r="C169" s="4" t="s">
        <v>8</v>
      </c>
      <c r="D169" s="4" t="s">
        <v>1948</v>
      </c>
      <c r="E169" s="2" t="s">
        <v>214</v>
      </c>
      <c r="F169" s="5" t="s">
        <v>213</v>
      </c>
    </row>
    <row r="170" spans="1:6" x14ac:dyDescent="0.25">
      <c r="A170" s="20">
        <v>1515</v>
      </c>
      <c r="B170" s="2" t="s">
        <v>183</v>
      </c>
      <c r="C170" s="4" t="s">
        <v>8</v>
      </c>
      <c r="D170" s="4" t="s">
        <v>1948</v>
      </c>
      <c r="E170" s="2" t="s">
        <v>215</v>
      </c>
      <c r="F170" s="5" t="s">
        <v>213</v>
      </c>
    </row>
    <row r="171" spans="1:6" x14ac:dyDescent="0.25">
      <c r="A171" s="20">
        <v>1515</v>
      </c>
      <c r="B171" s="2" t="s">
        <v>183</v>
      </c>
      <c r="C171" s="4" t="s">
        <v>8</v>
      </c>
      <c r="D171" s="4" t="s">
        <v>1948</v>
      </c>
      <c r="E171" s="2" t="s">
        <v>216</v>
      </c>
      <c r="F171" s="5" t="s">
        <v>213</v>
      </c>
    </row>
    <row r="172" spans="1:6" x14ac:dyDescent="0.25">
      <c r="A172" s="20">
        <v>1515</v>
      </c>
      <c r="B172" s="2" t="s">
        <v>183</v>
      </c>
      <c r="C172" s="4" t="s">
        <v>8</v>
      </c>
      <c r="D172" s="4" t="s">
        <v>1948</v>
      </c>
      <c r="E172" s="2" t="s">
        <v>217</v>
      </c>
      <c r="F172" s="5" t="s">
        <v>213</v>
      </c>
    </row>
    <row r="173" spans="1:6" x14ac:dyDescent="0.25">
      <c r="A173" s="20">
        <v>1515</v>
      </c>
      <c r="B173" s="2" t="s">
        <v>183</v>
      </c>
      <c r="C173" s="4" t="s">
        <v>8</v>
      </c>
      <c r="D173" s="4" t="s">
        <v>1948</v>
      </c>
      <c r="E173" s="2" t="s">
        <v>218</v>
      </c>
      <c r="F173" s="5" t="s">
        <v>213</v>
      </c>
    </row>
    <row r="174" spans="1:6" x14ac:dyDescent="0.25">
      <c r="A174" s="20">
        <v>1515</v>
      </c>
      <c r="B174" s="2" t="s">
        <v>183</v>
      </c>
      <c r="C174" s="4" t="s">
        <v>8</v>
      </c>
      <c r="D174" s="4" t="s">
        <v>1948</v>
      </c>
      <c r="E174" s="2" t="s">
        <v>219</v>
      </c>
      <c r="F174" s="5" t="s">
        <v>213</v>
      </c>
    </row>
    <row r="175" spans="1:6" x14ac:dyDescent="0.25">
      <c r="A175" s="20">
        <v>1515</v>
      </c>
      <c r="B175" s="2" t="s">
        <v>183</v>
      </c>
      <c r="C175" s="4" t="s">
        <v>8</v>
      </c>
      <c r="D175" s="4" t="s">
        <v>1948</v>
      </c>
      <c r="E175" s="2" t="s">
        <v>220</v>
      </c>
      <c r="F175" s="5" t="s">
        <v>213</v>
      </c>
    </row>
    <row r="176" spans="1:6" x14ac:dyDescent="0.25">
      <c r="A176" s="20">
        <v>1520</v>
      </c>
      <c r="B176" s="2" t="s">
        <v>221</v>
      </c>
      <c r="C176" s="4" t="s">
        <v>8</v>
      </c>
      <c r="D176" s="4" t="s">
        <v>632</v>
      </c>
      <c r="E176" s="2" t="s">
        <v>632</v>
      </c>
      <c r="F176" s="2"/>
    </row>
    <row r="177" spans="1:6" x14ac:dyDescent="0.25">
      <c r="A177" s="20">
        <v>1521</v>
      </c>
      <c r="B177" s="2" t="s">
        <v>222</v>
      </c>
      <c r="C177" s="4" t="s">
        <v>8</v>
      </c>
      <c r="D177" s="4" t="s">
        <v>632</v>
      </c>
      <c r="E177" s="2" t="s">
        <v>632</v>
      </c>
      <c r="F177" s="2"/>
    </row>
    <row r="178" spans="1:6" x14ac:dyDescent="0.25">
      <c r="A178" s="20">
        <v>1522</v>
      </c>
      <c r="B178" s="2" t="s">
        <v>223</v>
      </c>
      <c r="C178" s="4" t="s">
        <v>8</v>
      </c>
      <c r="D178" s="4" t="s">
        <v>632</v>
      </c>
      <c r="E178" s="2" t="s">
        <v>632</v>
      </c>
      <c r="F178" s="2"/>
    </row>
    <row r="179" spans="1:6" x14ac:dyDescent="0.25">
      <c r="A179" s="20">
        <v>1523</v>
      </c>
      <c r="B179" s="2" t="s">
        <v>224</v>
      </c>
      <c r="C179" s="4" t="s">
        <v>8</v>
      </c>
      <c r="D179" s="4" t="s">
        <v>632</v>
      </c>
      <c r="E179" s="2" t="s">
        <v>632</v>
      </c>
      <c r="F179" s="2"/>
    </row>
    <row r="180" spans="1:6" x14ac:dyDescent="0.25">
      <c r="A180" s="20">
        <v>1526</v>
      </c>
      <c r="B180" s="2" t="s">
        <v>225</v>
      </c>
      <c r="C180" s="4" t="s">
        <v>8</v>
      </c>
      <c r="D180" s="4" t="s">
        <v>1949</v>
      </c>
      <c r="E180" s="2" t="s">
        <v>632</v>
      </c>
      <c r="F180" s="5" t="s">
        <v>226</v>
      </c>
    </row>
    <row r="181" spans="1:6" x14ac:dyDescent="0.25">
      <c r="A181" s="20">
        <v>1527</v>
      </c>
      <c r="B181" s="2" t="s">
        <v>227</v>
      </c>
      <c r="C181" s="4" t="s">
        <v>8</v>
      </c>
      <c r="D181" s="4" t="s">
        <v>1949</v>
      </c>
      <c r="E181" s="2" t="s">
        <v>632</v>
      </c>
      <c r="F181" s="5" t="s">
        <v>226</v>
      </c>
    </row>
    <row r="182" spans="1:6" x14ac:dyDescent="0.25">
      <c r="A182" s="20">
        <v>1537</v>
      </c>
      <c r="B182" s="2" t="s">
        <v>229</v>
      </c>
      <c r="C182" s="4" t="s">
        <v>8</v>
      </c>
      <c r="D182" s="4" t="s">
        <v>1948</v>
      </c>
      <c r="E182" s="2" t="s">
        <v>632</v>
      </c>
      <c r="F182" s="5" t="s">
        <v>230</v>
      </c>
    </row>
    <row r="183" spans="1:6" x14ac:dyDescent="0.25">
      <c r="A183" s="20">
        <v>1538</v>
      </c>
      <c r="B183" s="2" t="s">
        <v>231</v>
      </c>
      <c r="C183" s="4" t="s">
        <v>8</v>
      </c>
      <c r="D183" s="4" t="s">
        <v>1948</v>
      </c>
      <c r="E183" s="2" t="s">
        <v>632</v>
      </c>
      <c r="F183" s="5" t="s">
        <v>230</v>
      </c>
    </row>
    <row r="184" spans="1:6" x14ac:dyDescent="0.25">
      <c r="A184" s="20">
        <v>1539</v>
      </c>
      <c r="B184" s="2" t="s">
        <v>232</v>
      </c>
      <c r="C184" s="4" t="s">
        <v>8</v>
      </c>
      <c r="D184" s="4" t="s">
        <v>1948</v>
      </c>
      <c r="E184" s="2" t="s">
        <v>632</v>
      </c>
      <c r="F184" s="5" t="s">
        <v>233</v>
      </c>
    </row>
    <row r="185" spans="1:6" x14ac:dyDescent="0.25">
      <c r="A185" s="20">
        <v>1540</v>
      </c>
      <c r="B185" s="2" t="s">
        <v>234</v>
      </c>
      <c r="C185" s="4" t="s">
        <v>8</v>
      </c>
      <c r="D185" s="4" t="s">
        <v>1949</v>
      </c>
      <c r="E185" s="2" t="s">
        <v>632</v>
      </c>
      <c r="F185" s="5" t="s">
        <v>235</v>
      </c>
    </row>
    <row r="186" spans="1:6" x14ac:dyDescent="0.25">
      <c r="A186" s="20">
        <v>1550</v>
      </c>
      <c r="B186" s="2" t="s">
        <v>236</v>
      </c>
      <c r="C186" s="4" t="s">
        <v>8</v>
      </c>
      <c r="D186" s="4" t="s">
        <v>1948</v>
      </c>
      <c r="E186" s="2" t="s">
        <v>632</v>
      </c>
      <c r="F186" s="5" t="s">
        <v>237</v>
      </c>
    </row>
    <row r="187" spans="1:6" x14ac:dyDescent="0.25">
      <c r="A187" s="20">
        <v>1561</v>
      </c>
      <c r="B187" s="2" t="s">
        <v>238</v>
      </c>
      <c r="C187" s="2" t="s">
        <v>8</v>
      </c>
      <c r="D187" s="4" t="s">
        <v>1948</v>
      </c>
      <c r="E187" s="2" t="s">
        <v>632</v>
      </c>
      <c r="F187" s="5" t="s">
        <v>239</v>
      </c>
    </row>
    <row r="188" spans="1:6" x14ac:dyDescent="0.25">
      <c r="A188" s="20">
        <v>1562</v>
      </c>
      <c r="B188" s="2" t="s">
        <v>240</v>
      </c>
      <c r="C188" s="2" t="s">
        <v>8</v>
      </c>
      <c r="D188" s="4" t="s">
        <v>1948</v>
      </c>
      <c r="E188" s="2" t="s">
        <v>632</v>
      </c>
      <c r="F188" s="9" t="s">
        <v>241</v>
      </c>
    </row>
    <row r="189" spans="1:6" x14ac:dyDescent="0.25">
      <c r="A189" s="20"/>
      <c r="B189" s="4" t="s">
        <v>242</v>
      </c>
      <c r="C189" s="2" t="s">
        <v>8</v>
      </c>
      <c r="D189" s="4" t="s">
        <v>1948</v>
      </c>
      <c r="E189" s="2" t="s">
        <v>632</v>
      </c>
      <c r="F189" s="9" t="s">
        <v>243</v>
      </c>
    </row>
    <row r="190" spans="1:6" x14ac:dyDescent="0.25">
      <c r="A190" s="20">
        <v>1581</v>
      </c>
      <c r="B190" s="2" t="s">
        <v>244</v>
      </c>
      <c r="C190" s="2" t="s">
        <v>8</v>
      </c>
      <c r="D190" s="4" t="s">
        <v>1948</v>
      </c>
      <c r="E190" s="2" t="s">
        <v>632</v>
      </c>
      <c r="F190" s="9" t="s">
        <v>245</v>
      </c>
    </row>
    <row r="191" spans="1:6" x14ac:dyDescent="0.25">
      <c r="A191" s="20">
        <v>1582</v>
      </c>
      <c r="B191" s="2" t="s">
        <v>246</v>
      </c>
      <c r="C191" s="2" t="s">
        <v>8</v>
      </c>
      <c r="D191" s="4" t="s">
        <v>1948</v>
      </c>
      <c r="E191" s="2" t="s">
        <v>632</v>
      </c>
      <c r="F191" s="9" t="s">
        <v>245</v>
      </c>
    </row>
    <row r="192" spans="1:6" x14ac:dyDescent="0.25">
      <c r="A192" s="20">
        <v>1587</v>
      </c>
      <c r="B192" s="2" t="s">
        <v>247</v>
      </c>
      <c r="C192" s="2" t="s">
        <v>8</v>
      </c>
      <c r="D192" s="4" t="s">
        <v>1948</v>
      </c>
      <c r="E192" s="2" t="s">
        <v>632</v>
      </c>
      <c r="F192" s="9" t="s">
        <v>248</v>
      </c>
    </row>
    <row r="193" spans="1:6" x14ac:dyDescent="0.25">
      <c r="A193" s="20">
        <v>1590</v>
      </c>
      <c r="B193" s="2" t="s">
        <v>249</v>
      </c>
      <c r="C193" s="2" t="s">
        <v>8</v>
      </c>
      <c r="D193" s="4" t="s">
        <v>1948</v>
      </c>
      <c r="E193" s="2" t="s">
        <v>632</v>
      </c>
      <c r="F193" s="9" t="s">
        <v>250</v>
      </c>
    </row>
    <row r="194" spans="1:6" x14ac:dyDescent="0.25">
      <c r="A194" s="20">
        <v>1598</v>
      </c>
      <c r="B194" s="2" t="s">
        <v>251</v>
      </c>
      <c r="C194" s="2" t="s">
        <v>8</v>
      </c>
      <c r="D194" s="4" t="s">
        <v>1948</v>
      </c>
      <c r="E194" s="2" t="s">
        <v>632</v>
      </c>
      <c r="F194" s="9" t="s">
        <v>252</v>
      </c>
    </row>
    <row r="195" spans="1:6" x14ac:dyDescent="0.25">
      <c r="A195" s="20">
        <v>1599</v>
      </c>
      <c r="B195" s="2" t="s">
        <v>253</v>
      </c>
      <c r="C195" s="2" t="s">
        <v>8</v>
      </c>
      <c r="D195" s="4" t="s">
        <v>1948</v>
      </c>
      <c r="E195" s="2" t="s">
        <v>632</v>
      </c>
      <c r="F195" s="9" t="s">
        <v>252</v>
      </c>
    </row>
    <row r="196" spans="1:6" x14ac:dyDescent="0.25">
      <c r="A196" s="20"/>
      <c r="B196" s="4" t="s">
        <v>254</v>
      </c>
      <c r="C196" s="2" t="s">
        <v>8</v>
      </c>
      <c r="D196" s="4" t="s">
        <v>1948</v>
      </c>
      <c r="E196" s="2" t="s">
        <v>632</v>
      </c>
      <c r="F196" s="9" t="s">
        <v>255</v>
      </c>
    </row>
    <row r="197" spans="1:6" x14ac:dyDescent="0.25">
      <c r="A197" s="20">
        <v>1601</v>
      </c>
      <c r="B197" s="2" t="s">
        <v>256</v>
      </c>
      <c r="C197" s="2" t="s">
        <v>8</v>
      </c>
      <c r="D197" s="4" t="s">
        <v>1948</v>
      </c>
      <c r="E197" s="2" t="s">
        <v>632</v>
      </c>
      <c r="F197" s="9" t="s">
        <v>257</v>
      </c>
    </row>
    <row r="198" spans="1:6" x14ac:dyDescent="0.25">
      <c r="A198" s="20"/>
      <c r="B198" s="4" t="s">
        <v>258</v>
      </c>
      <c r="C198" s="2" t="s">
        <v>8</v>
      </c>
      <c r="D198" s="4" t="s">
        <v>1948</v>
      </c>
      <c r="E198" s="2"/>
      <c r="F198" s="2"/>
    </row>
    <row r="199" spans="1:6" x14ac:dyDescent="0.25">
      <c r="A199" s="20">
        <v>1609</v>
      </c>
      <c r="B199" s="2" t="s">
        <v>259</v>
      </c>
      <c r="C199" s="2" t="s">
        <v>8</v>
      </c>
      <c r="D199" s="4" t="s">
        <v>1948</v>
      </c>
      <c r="E199" s="2" t="s">
        <v>632</v>
      </c>
      <c r="F199" s="7" t="s">
        <v>260</v>
      </c>
    </row>
    <row r="200" spans="1:6" x14ac:dyDescent="0.25">
      <c r="A200" s="20">
        <v>1610</v>
      </c>
      <c r="B200" s="2" t="s">
        <v>261</v>
      </c>
      <c r="C200" s="2" t="s">
        <v>8</v>
      </c>
      <c r="D200" s="4" t="s">
        <v>1948</v>
      </c>
      <c r="E200" s="2" t="s">
        <v>632</v>
      </c>
      <c r="F200" s="7" t="s">
        <v>260</v>
      </c>
    </row>
    <row r="201" spans="1:6" x14ac:dyDescent="0.25">
      <c r="A201" s="20">
        <v>1611</v>
      </c>
      <c r="B201" s="2" t="s">
        <v>262</v>
      </c>
      <c r="C201" s="2" t="s">
        <v>8</v>
      </c>
      <c r="D201" s="4" t="s">
        <v>1948</v>
      </c>
      <c r="E201" s="2" t="s">
        <v>632</v>
      </c>
      <c r="F201" s="7" t="s">
        <v>260</v>
      </c>
    </row>
    <row r="202" spans="1:6" x14ac:dyDescent="0.25">
      <c r="A202" s="20">
        <v>1617</v>
      </c>
      <c r="B202" s="2" t="s">
        <v>263</v>
      </c>
      <c r="C202" s="2" t="s">
        <v>8</v>
      </c>
      <c r="D202" s="4" t="s">
        <v>1948</v>
      </c>
      <c r="E202" s="2" t="s">
        <v>632</v>
      </c>
      <c r="F202" s="7" t="s">
        <v>264</v>
      </c>
    </row>
    <row r="203" spans="1:6" x14ac:dyDescent="0.25">
      <c r="A203" s="20">
        <v>1618</v>
      </c>
      <c r="B203" s="2" t="s">
        <v>265</v>
      </c>
      <c r="C203" s="2" t="s">
        <v>8</v>
      </c>
      <c r="D203" s="4" t="s">
        <v>1948</v>
      </c>
      <c r="E203" s="2" t="s">
        <v>632</v>
      </c>
      <c r="F203" s="7" t="s">
        <v>264</v>
      </c>
    </row>
    <row r="204" spans="1:6" x14ac:dyDescent="0.25">
      <c r="A204" s="20">
        <v>1622</v>
      </c>
      <c r="B204" s="2" t="s">
        <v>266</v>
      </c>
      <c r="C204" s="2" t="s">
        <v>8</v>
      </c>
      <c r="D204" s="4" t="s">
        <v>1948</v>
      </c>
      <c r="E204" s="2" t="s">
        <v>632</v>
      </c>
      <c r="F204" s="9" t="s">
        <v>267</v>
      </c>
    </row>
    <row r="205" spans="1:6" x14ac:dyDescent="0.25">
      <c r="A205" s="20"/>
      <c r="B205" s="10" t="s">
        <v>268</v>
      </c>
      <c r="C205" s="2" t="s">
        <v>8</v>
      </c>
      <c r="D205" s="4" t="s">
        <v>1948</v>
      </c>
      <c r="E205" s="2" t="s">
        <v>632</v>
      </c>
      <c r="F205" s="7" t="s">
        <v>269</v>
      </c>
    </row>
    <row r="206" spans="1:6" x14ac:dyDescent="0.25">
      <c r="A206" s="20">
        <v>1628</v>
      </c>
      <c r="B206" s="2" t="s">
        <v>270</v>
      </c>
      <c r="C206" s="4" t="s">
        <v>8</v>
      </c>
      <c r="D206" s="4" t="s">
        <v>1948</v>
      </c>
      <c r="E206" s="2"/>
      <c r="F206" s="2"/>
    </row>
    <row r="207" spans="1:6" x14ac:dyDescent="0.25">
      <c r="A207" s="20">
        <v>1629</v>
      </c>
      <c r="B207" s="2" t="s">
        <v>271</v>
      </c>
      <c r="C207" s="4" t="s">
        <v>8</v>
      </c>
      <c r="D207" s="4" t="s">
        <v>1948</v>
      </c>
      <c r="E207" s="2"/>
      <c r="F207" s="2"/>
    </row>
    <row r="208" spans="1:6" x14ac:dyDescent="0.25">
      <c r="A208" s="20">
        <v>1643</v>
      </c>
      <c r="B208" s="2" t="s">
        <v>272</v>
      </c>
      <c r="C208" s="4" t="s">
        <v>8</v>
      </c>
      <c r="D208" s="4" t="s">
        <v>1948</v>
      </c>
      <c r="E208" s="2" t="s">
        <v>632</v>
      </c>
      <c r="F208" s="5" t="s">
        <v>273</v>
      </c>
    </row>
    <row r="209" spans="1:6" x14ac:dyDescent="0.25">
      <c r="A209" s="20">
        <v>1644</v>
      </c>
      <c r="B209" s="2" t="s">
        <v>274</v>
      </c>
      <c r="C209" s="4" t="s">
        <v>8</v>
      </c>
      <c r="D209" s="4" t="s">
        <v>1948</v>
      </c>
      <c r="E209" s="2" t="s">
        <v>632</v>
      </c>
      <c r="F209" s="5" t="s">
        <v>273</v>
      </c>
    </row>
    <row r="210" spans="1:6" x14ac:dyDescent="0.25">
      <c r="A210" s="20">
        <v>1647</v>
      </c>
      <c r="B210" s="2" t="s">
        <v>275</v>
      </c>
      <c r="C210" s="4" t="s">
        <v>8</v>
      </c>
      <c r="D210" s="4" t="s">
        <v>1948</v>
      </c>
      <c r="E210" s="2" t="s">
        <v>632</v>
      </c>
      <c r="F210" s="5" t="s">
        <v>276</v>
      </c>
    </row>
    <row r="211" spans="1:6" x14ac:dyDescent="0.25">
      <c r="A211" s="20">
        <v>1648</v>
      </c>
      <c r="B211" s="2" t="s">
        <v>277</v>
      </c>
      <c r="C211" s="4" t="s">
        <v>8</v>
      </c>
      <c r="D211" s="4" t="s">
        <v>1948</v>
      </c>
      <c r="E211" s="2" t="s">
        <v>632</v>
      </c>
      <c r="F211" s="5" t="s">
        <v>276</v>
      </c>
    </row>
    <row r="212" spans="1:6" ht="29.25" x14ac:dyDescent="0.25">
      <c r="A212" s="20">
        <v>1652</v>
      </c>
      <c r="B212" s="2" t="s">
        <v>278</v>
      </c>
      <c r="C212" s="2" t="s">
        <v>8</v>
      </c>
      <c r="D212" s="4" t="s">
        <v>1948</v>
      </c>
      <c r="E212" s="2" t="s">
        <v>632</v>
      </c>
      <c r="F212" s="11" t="s">
        <v>279</v>
      </c>
    </row>
    <row r="213" spans="1:6" x14ac:dyDescent="0.25">
      <c r="A213" s="20">
        <v>1659</v>
      </c>
      <c r="B213" s="2" t="s">
        <v>280</v>
      </c>
      <c r="C213" s="2" t="s">
        <v>8</v>
      </c>
      <c r="D213" s="4" t="s">
        <v>1948</v>
      </c>
      <c r="E213" s="2" t="s">
        <v>632</v>
      </c>
      <c r="F213" s="7" t="s">
        <v>281</v>
      </c>
    </row>
    <row r="214" spans="1:6" x14ac:dyDescent="0.25">
      <c r="A214" s="20">
        <v>1668</v>
      </c>
      <c r="B214" s="2" t="s">
        <v>282</v>
      </c>
      <c r="C214" s="2" t="s">
        <v>8</v>
      </c>
      <c r="D214" s="4" t="s">
        <v>1948</v>
      </c>
      <c r="E214" s="2"/>
      <c r="F214" s="2"/>
    </row>
    <row r="215" spans="1:6" x14ac:dyDescent="0.25">
      <c r="A215" s="20">
        <v>1669</v>
      </c>
      <c r="B215" s="2" t="s">
        <v>283</v>
      </c>
      <c r="C215" s="2" t="s">
        <v>8</v>
      </c>
      <c r="D215" s="4" t="s">
        <v>1948</v>
      </c>
      <c r="E215" s="2"/>
      <c r="F215" s="2"/>
    </row>
    <row r="216" spans="1:6" x14ac:dyDescent="0.25">
      <c r="A216" s="20">
        <v>1670</v>
      </c>
      <c r="B216" s="2" t="s">
        <v>284</v>
      </c>
      <c r="C216" s="2" t="s">
        <v>8</v>
      </c>
      <c r="D216" s="13" t="s">
        <v>1948</v>
      </c>
      <c r="E216" s="2"/>
      <c r="F216" s="2"/>
    </row>
    <row r="217" spans="1:6" x14ac:dyDescent="0.25">
      <c r="A217" s="20">
        <v>1677</v>
      </c>
      <c r="B217" s="2" t="s">
        <v>285</v>
      </c>
      <c r="C217" s="2" t="s">
        <v>8</v>
      </c>
      <c r="D217" s="4" t="s">
        <v>1948</v>
      </c>
      <c r="E217" s="2" t="s">
        <v>632</v>
      </c>
      <c r="F217" s="7" t="s">
        <v>286</v>
      </c>
    </row>
    <row r="218" spans="1:6" x14ac:dyDescent="0.25">
      <c r="A218" s="20">
        <v>1678</v>
      </c>
      <c r="B218" s="2" t="s">
        <v>287</v>
      </c>
      <c r="C218" s="2" t="s">
        <v>8</v>
      </c>
      <c r="D218" s="4" t="s">
        <v>1948</v>
      </c>
      <c r="E218" s="2" t="s">
        <v>632</v>
      </c>
      <c r="F218" s="7" t="s">
        <v>286</v>
      </c>
    </row>
    <row r="219" spans="1:6" x14ac:dyDescent="0.25">
      <c r="A219" s="20">
        <v>1681</v>
      </c>
      <c r="B219" s="2" t="s">
        <v>288</v>
      </c>
      <c r="C219" s="2" t="s">
        <v>8</v>
      </c>
      <c r="D219" s="4" t="s">
        <v>1948</v>
      </c>
      <c r="E219" s="2" t="s">
        <v>632</v>
      </c>
      <c r="F219" s="7" t="s">
        <v>289</v>
      </c>
    </row>
    <row r="220" spans="1:6" x14ac:dyDescent="0.25">
      <c r="A220" s="20"/>
      <c r="B220" s="4" t="s">
        <v>290</v>
      </c>
      <c r="C220" s="2" t="s">
        <v>8</v>
      </c>
      <c r="D220" s="4" t="s">
        <v>1948</v>
      </c>
      <c r="E220" s="2" t="s">
        <v>632</v>
      </c>
      <c r="F220" s="7" t="s">
        <v>291</v>
      </c>
    </row>
    <row r="221" spans="1:6" x14ac:dyDescent="0.25">
      <c r="A221" s="20">
        <v>1684</v>
      </c>
      <c r="B221" s="2" t="s">
        <v>292</v>
      </c>
      <c r="C221" s="2" t="s">
        <v>8</v>
      </c>
      <c r="D221" s="4" t="s">
        <v>1949</v>
      </c>
      <c r="E221" s="2"/>
      <c r="F221" s="2"/>
    </row>
    <row r="222" spans="1:6" x14ac:dyDescent="0.25">
      <c r="A222" s="20">
        <v>1688</v>
      </c>
      <c r="B222" s="2" t="s">
        <v>293</v>
      </c>
      <c r="C222" s="2" t="s">
        <v>8</v>
      </c>
      <c r="D222" s="2"/>
      <c r="E222" s="2" t="s">
        <v>632</v>
      </c>
      <c r="F222" s="5" t="s">
        <v>294</v>
      </c>
    </row>
    <row r="223" spans="1:6" x14ac:dyDescent="0.25">
      <c r="A223" s="20">
        <v>1689</v>
      </c>
      <c r="B223" s="2" t="s">
        <v>295</v>
      </c>
      <c r="C223" s="2" t="s">
        <v>8</v>
      </c>
      <c r="D223" s="2"/>
      <c r="E223" s="2" t="s">
        <v>632</v>
      </c>
      <c r="F223" s="5" t="s">
        <v>294</v>
      </c>
    </row>
    <row r="224" spans="1:6" x14ac:dyDescent="0.25">
      <c r="A224" s="20"/>
      <c r="B224" s="4" t="s">
        <v>296</v>
      </c>
      <c r="C224" s="2" t="s">
        <v>8</v>
      </c>
      <c r="D224" s="4" t="s">
        <v>1948</v>
      </c>
      <c r="E224" s="2" t="s">
        <v>632</v>
      </c>
      <c r="F224" s="9" t="s">
        <v>297</v>
      </c>
    </row>
    <row r="225" spans="1:6" x14ac:dyDescent="0.25">
      <c r="A225" s="20">
        <v>1702</v>
      </c>
      <c r="B225" s="2" t="s">
        <v>298</v>
      </c>
      <c r="C225" s="2" t="s">
        <v>8</v>
      </c>
      <c r="D225" s="4" t="s">
        <v>1948</v>
      </c>
      <c r="E225" s="2" t="s">
        <v>632</v>
      </c>
      <c r="F225" s="7" t="s">
        <v>299</v>
      </c>
    </row>
    <row r="226" spans="1:6" x14ac:dyDescent="0.25">
      <c r="A226" s="20">
        <v>1706</v>
      </c>
      <c r="B226" s="2" t="s">
        <v>300</v>
      </c>
      <c r="C226" s="2" t="s">
        <v>8</v>
      </c>
      <c r="D226" s="4" t="s">
        <v>632</v>
      </c>
      <c r="E226" s="2" t="s">
        <v>632</v>
      </c>
      <c r="F226" s="12" t="s">
        <v>301</v>
      </c>
    </row>
    <row r="227" spans="1:6" x14ac:dyDescent="0.25">
      <c r="A227" s="20">
        <v>1707</v>
      </c>
      <c r="B227" s="2" t="s">
        <v>302</v>
      </c>
      <c r="C227" s="2" t="s">
        <v>8</v>
      </c>
      <c r="D227" s="4" t="s">
        <v>632</v>
      </c>
      <c r="E227" s="2" t="s">
        <v>632</v>
      </c>
      <c r="F227" s="12" t="s">
        <v>301</v>
      </c>
    </row>
    <row r="228" spans="1:6" x14ac:dyDescent="0.25">
      <c r="A228" s="20">
        <v>1712</v>
      </c>
      <c r="B228" s="2" t="s">
        <v>303</v>
      </c>
      <c r="C228" s="2" t="s">
        <v>8</v>
      </c>
      <c r="D228" s="4" t="s">
        <v>1949</v>
      </c>
      <c r="E228" s="2" t="s">
        <v>632</v>
      </c>
      <c r="F228" s="7" t="s">
        <v>304</v>
      </c>
    </row>
    <row r="229" spans="1:6" x14ac:dyDescent="0.25">
      <c r="A229" s="20">
        <v>1717</v>
      </c>
      <c r="B229" s="2" t="s">
        <v>305</v>
      </c>
      <c r="C229" s="2" t="s">
        <v>8</v>
      </c>
      <c r="D229" s="4" t="s">
        <v>1948</v>
      </c>
      <c r="E229" s="2"/>
      <c r="F229" s="2"/>
    </row>
    <row r="230" spans="1:6" x14ac:dyDescent="0.25">
      <c r="A230" s="20">
        <v>1718</v>
      </c>
      <c r="B230" s="2" t="s">
        <v>306</v>
      </c>
      <c r="C230" s="2" t="s">
        <v>8</v>
      </c>
      <c r="D230" s="4" t="s">
        <v>1948</v>
      </c>
      <c r="E230" s="2"/>
      <c r="F230" s="2"/>
    </row>
    <row r="231" spans="1:6" x14ac:dyDescent="0.25">
      <c r="A231" s="20">
        <v>1720</v>
      </c>
      <c r="B231" s="2" t="s">
        <v>307</v>
      </c>
      <c r="C231" s="2" t="s">
        <v>8</v>
      </c>
      <c r="D231" s="4" t="s">
        <v>1949</v>
      </c>
      <c r="E231" s="2" t="s">
        <v>632</v>
      </c>
      <c r="F231" s="7" t="s">
        <v>308</v>
      </c>
    </row>
    <row r="232" spans="1:6" x14ac:dyDescent="0.25">
      <c r="A232" s="20">
        <v>1724</v>
      </c>
      <c r="B232" s="2" t="s">
        <v>309</v>
      </c>
      <c r="C232" s="2" t="s">
        <v>8</v>
      </c>
      <c r="D232" s="4" t="s">
        <v>1948</v>
      </c>
      <c r="E232" s="2" t="s">
        <v>632</v>
      </c>
      <c r="F232" s="7" t="s">
        <v>310</v>
      </c>
    </row>
    <row r="233" spans="1:6" x14ac:dyDescent="0.25">
      <c r="A233" s="20">
        <v>1735</v>
      </c>
      <c r="B233" s="2" t="s">
        <v>311</v>
      </c>
      <c r="C233" s="2" t="s">
        <v>8</v>
      </c>
      <c r="D233" s="4" t="s">
        <v>1948</v>
      </c>
      <c r="E233" s="2"/>
      <c r="F233" s="2"/>
    </row>
    <row r="234" spans="1:6" x14ac:dyDescent="0.25">
      <c r="A234" s="20">
        <v>1739</v>
      </c>
      <c r="B234" s="2" t="s">
        <v>312</v>
      </c>
      <c r="C234" s="2" t="s">
        <v>8</v>
      </c>
      <c r="D234" s="4" t="s">
        <v>1948</v>
      </c>
      <c r="E234" s="2" t="s">
        <v>632</v>
      </c>
      <c r="F234" s="7" t="s">
        <v>313</v>
      </c>
    </row>
    <row r="235" spans="1:6" x14ac:dyDescent="0.25">
      <c r="A235" s="20">
        <v>1742</v>
      </c>
      <c r="B235" s="2" t="s">
        <v>314</v>
      </c>
      <c r="C235" s="2" t="s">
        <v>8</v>
      </c>
      <c r="D235" s="4" t="s">
        <v>1948</v>
      </c>
      <c r="E235" s="2" t="s">
        <v>632</v>
      </c>
      <c r="F235" s="7" t="s">
        <v>315</v>
      </c>
    </row>
    <row r="236" spans="1:6" x14ac:dyDescent="0.25">
      <c r="A236" s="20">
        <v>1752</v>
      </c>
      <c r="B236" s="2" t="s">
        <v>316</v>
      </c>
      <c r="C236" s="2" t="s">
        <v>8</v>
      </c>
      <c r="D236" s="2" t="s">
        <v>632</v>
      </c>
      <c r="E236" s="2" t="s">
        <v>632</v>
      </c>
      <c r="F236" s="2"/>
    </row>
    <row r="237" spans="1:6" x14ac:dyDescent="0.25">
      <c r="A237" s="20">
        <v>1768</v>
      </c>
      <c r="B237" s="2" t="s">
        <v>317</v>
      </c>
      <c r="C237" s="2" t="s">
        <v>8</v>
      </c>
      <c r="D237" s="4" t="s">
        <v>1948</v>
      </c>
      <c r="E237" s="2" t="s">
        <v>632</v>
      </c>
      <c r="F237" s="7" t="s">
        <v>318</v>
      </c>
    </row>
    <row r="238" spans="1:6" x14ac:dyDescent="0.25">
      <c r="A238" s="20">
        <v>1770</v>
      </c>
      <c r="B238" s="2" t="s">
        <v>319</v>
      </c>
      <c r="C238" s="2" t="s">
        <v>8</v>
      </c>
      <c r="D238" s="4" t="s">
        <v>1948</v>
      </c>
      <c r="E238" s="2" t="s">
        <v>632</v>
      </c>
      <c r="F238" s="7" t="s">
        <v>320</v>
      </c>
    </row>
    <row r="239" spans="1:6" x14ac:dyDescent="0.25">
      <c r="A239" s="20">
        <v>1771</v>
      </c>
      <c r="B239" s="2" t="s">
        <v>321</v>
      </c>
      <c r="C239" s="2" t="s">
        <v>8</v>
      </c>
      <c r="D239" s="4" t="s">
        <v>1948</v>
      </c>
      <c r="E239" s="2" t="s">
        <v>632</v>
      </c>
      <c r="F239" s="7" t="s">
        <v>320</v>
      </c>
    </row>
    <row r="240" spans="1:6" x14ac:dyDescent="0.25">
      <c r="A240" s="20">
        <v>1780</v>
      </c>
      <c r="B240" s="2" t="s">
        <v>322</v>
      </c>
      <c r="C240" s="2" t="s">
        <v>8</v>
      </c>
      <c r="D240" s="2"/>
      <c r="E240" s="2" t="s">
        <v>632</v>
      </c>
      <c r="F240" s="7" t="s">
        <v>323</v>
      </c>
    </row>
    <row r="241" spans="1:6" x14ac:dyDescent="0.25">
      <c r="A241" s="20">
        <v>1794</v>
      </c>
      <c r="B241" s="2" t="s">
        <v>324</v>
      </c>
      <c r="C241" s="4" t="s">
        <v>8</v>
      </c>
      <c r="D241" s="4" t="s">
        <v>1948</v>
      </c>
      <c r="E241" s="2" t="s">
        <v>325</v>
      </c>
      <c r="F241" s="5" t="s">
        <v>326</v>
      </c>
    </row>
    <row r="242" spans="1:6" x14ac:dyDescent="0.25">
      <c r="A242" s="20">
        <v>1794</v>
      </c>
      <c r="B242" s="2" t="s">
        <v>324</v>
      </c>
      <c r="C242" s="4" t="s">
        <v>8</v>
      </c>
      <c r="D242" s="4" t="s">
        <v>1948</v>
      </c>
      <c r="E242" s="2" t="s">
        <v>327</v>
      </c>
      <c r="F242" s="5" t="s">
        <v>326</v>
      </c>
    </row>
    <row r="243" spans="1:6" x14ac:dyDescent="0.25">
      <c r="A243" s="20">
        <v>1794</v>
      </c>
      <c r="B243" s="2" t="s">
        <v>324</v>
      </c>
      <c r="C243" s="4" t="s">
        <v>8</v>
      </c>
      <c r="D243" s="4" t="s">
        <v>1948</v>
      </c>
      <c r="E243" s="2" t="s">
        <v>328</v>
      </c>
      <c r="F243" s="5" t="s">
        <v>326</v>
      </c>
    </row>
    <row r="244" spans="1:6" x14ac:dyDescent="0.25">
      <c r="A244" s="20">
        <v>1794</v>
      </c>
      <c r="B244" s="2" t="s">
        <v>324</v>
      </c>
      <c r="C244" s="4" t="s">
        <v>8</v>
      </c>
      <c r="D244" s="4" t="s">
        <v>1948</v>
      </c>
      <c r="E244" s="2" t="s">
        <v>329</v>
      </c>
      <c r="F244" s="5" t="s">
        <v>326</v>
      </c>
    </row>
    <row r="245" spans="1:6" x14ac:dyDescent="0.25">
      <c r="A245" s="20">
        <v>1794</v>
      </c>
      <c r="B245" s="2" t="s">
        <v>324</v>
      </c>
      <c r="C245" s="4" t="s">
        <v>8</v>
      </c>
      <c r="D245" s="4" t="s">
        <v>1948</v>
      </c>
      <c r="E245" s="2" t="s">
        <v>330</v>
      </c>
      <c r="F245" s="5" t="s">
        <v>331</v>
      </c>
    </row>
    <row r="246" spans="1:6" x14ac:dyDescent="0.25">
      <c r="A246" s="20">
        <v>1794</v>
      </c>
      <c r="B246" s="2" t="s">
        <v>324</v>
      </c>
      <c r="C246" s="4" t="s">
        <v>8</v>
      </c>
      <c r="D246" s="4" t="s">
        <v>1948</v>
      </c>
      <c r="E246" s="2" t="s">
        <v>332</v>
      </c>
      <c r="F246" s="5" t="s">
        <v>331</v>
      </c>
    </row>
    <row r="247" spans="1:6" x14ac:dyDescent="0.25">
      <c r="A247" s="20">
        <v>1794</v>
      </c>
      <c r="B247" s="2" t="s">
        <v>324</v>
      </c>
      <c r="C247" s="4" t="s">
        <v>8</v>
      </c>
      <c r="D247" s="4" t="s">
        <v>1948</v>
      </c>
      <c r="E247" s="2" t="s">
        <v>333</v>
      </c>
      <c r="F247" s="5" t="s">
        <v>331</v>
      </c>
    </row>
    <row r="248" spans="1:6" x14ac:dyDescent="0.25">
      <c r="A248" s="20">
        <v>1794</v>
      </c>
      <c r="B248" s="2" t="s">
        <v>324</v>
      </c>
      <c r="C248" s="4" t="s">
        <v>8</v>
      </c>
      <c r="D248" s="4" t="s">
        <v>1948</v>
      </c>
      <c r="E248" s="2" t="s">
        <v>334</v>
      </c>
      <c r="F248" s="5" t="s">
        <v>331</v>
      </c>
    </row>
    <row r="249" spans="1:6" x14ac:dyDescent="0.25">
      <c r="A249" s="20">
        <v>1794</v>
      </c>
      <c r="B249" s="2" t="s">
        <v>324</v>
      </c>
      <c r="C249" s="4" t="s">
        <v>8</v>
      </c>
      <c r="D249" s="4" t="s">
        <v>1948</v>
      </c>
      <c r="E249" s="2" t="s">
        <v>335</v>
      </c>
      <c r="F249" s="5" t="s">
        <v>331</v>
      </c>
    </row>
    <row r="250" spans="1:6" x14ac:dyDescent="0.25">
      <c r="A250" s="20">
        <v>1794</v>
      </c>
      <c r="B250" s="2" t="s">
        <v>324</v>
      </c>
      <c r="C250" s="4" t="s">
        <v>8</v>
      </c>
      <c r="D250" s="4" t="s">
        <v>1948</v>
      </c>
      <c r="E250" s="2" t="s">
        <v>336</v>
      </c>
      <c r="F250" s="5" t="s">
        <v>331</v>
      </c>
    </row>
    <row r="251" spans="1:6" x14ac:dyDescent="0.25">
      <c r="A251" s="20">
        <v>1794</v>
      </c>
      <c r="B251" s="2" t="s">
        <v>324</v>
      </c>
      <c r="C251" s="4" t="s">
        <v>8</v>
      </c>
      <c r="D251" s="4" t="s">
        <v>1948</v>
      </c>
      <c r="E251" s="2" t="s">
        <v>337</v>
      </c>
      <c r="F251" s="5" t="s">
        <v>331</v>
      </c>
    </row>
    <row r="252" spans="1:6" x14ac:dyDescent="0.25">
      <c r="A252" s="20">
        <v>1794</v>
      </c>
      <c r="B252" s="2" t="s">
        <v>324</v>
      </c>
      <c r="C252" s="4" t="s">
        <v>8</v>
      </c>
      <c r="D252" s="4" t="s">
        <v>1948</v>
      </c>
      <c r="E252" s="2" t="s">
        <v>338</v>
      </c>
      <c r="F252" s="5" t="s">
        <v>331</v>
      </c>
    </row>
    <row r="253" spans="1:6" x14ac:dyDescent="0.25">
      <c r="A253" s="20">
        <v>1794</v>
      </c>
      <c r="B253" s="2" t="s">
        <v>324</v>
      </c>
      <c r="C253" s="4" t="s">
        <v>8</v>
      </c>
      <c r="D253" s="4" t="s">
        <v>1948</v>
      </c>
      <c r="E253" s="2" t="s">
        <v>339</v>
      </c>
      <c r="F253" s="5" t="s">
        <v>331</v>
      </c>
    </row>
    <row r="254" spans="1:6" x14ac:dyDescent="0.25">
      <c r="A254" s="20">
        <v>1794</v>
      </c>
      <c r="B254" s="2" t="s">
        <v>324</v>
      </c>
      <c r="C254" s="4" t="s">
        <v>8</v>
      </c>
      <c r="D254" s="4" t="s">
        <v>1948</v>
      </c>
      <c r="E254" s="2" t="s">
        <v>340</v>
      </c>
      <c r="F254" s="5" t="s">
        <v>341</v>
      </c>
    </row>
    <row r="255" spans="1:6" x14ac:dyDescent="0.25">
      <c r="A255" s="20">
        <v>1794</v>
      </c>
      <c r="B255" s="2" t="s">
        <v>324</v>
      </c>
      <c r="C255" s="4" t="s">
        <v>8</v>
      </c>
      <c r="D255" s="4" t="s">
        <v>1948</v>
      </c>
      <c r="E255" s="2" t="s">
        <v>342</v>
      </c>
      <c r="F255" s="5" t="s">
        <v>341</v>
      </c>
    </row>
    <row r="256" spans="1:6" x14ac:dyDescent="0.25">
      <c r="A256" s="20">
        <v>1794</v>
      </c>
      <c r="B256" s="2" t="s">
        <v>324</v>
      </c>
      <c r="C256" s="4" t="s">
        <v>8</v>
      </c>
      <c r="D256" s="4" t="s">
        <v>1948</v>
      </c>
      <c r="E256" s="2" t="s">
        <v>343</v>
      </c>
      <c r="F256" s="5" t="s">
        <v>341</v>
      </c>
    </row>
    <row r="257" spans="1:6" x14ac:dyDescent="0.25">
      <c r="A257" s="20">
        <v>1794</v>
      </c>
      <c r="B257" s="2" t="s">
        <v>324</v>
      </c>
      <c r="C257" s="4" t="s">
        <v>8</v>
      </c>
      <c r="D257" s="4" t="s">
        <v>1948</v>
      </c>
      <c r="E257" s="2" t="s">
        <v>344</v>
      </c>
      <c r="F257" s="5" t="s">
        <v>341</v>
      </c>
    </row>
    <row r="258" spans="1:6" x14ac:dyDescent="0.25">
      <c r="A258" s="20">
        <v>1794</v>
      </c>
      <c r="B258" s="2" t="s">
        <v>324</v>
      </c>
      <c r="C258" s="4" t="s">
        <v>8</v>
      </c>
      <c r="D258" s="4" t="s">
        <v>1948</v>
      </c>
      <c r="E258" s="2" t="s">
        <v>345</v>
      </c>
      <c r="F258" s="5" t="s">
        <v>341</v>
      </c>
    </row>
    <row r="259" spans="1:6" x14ac:dyDescent="0.25">
      <c r="A259" s="20">
        <v>1794</v>
      </c>
      <c r="B259" s="2" t="s">
        <v>324</v>
      </c>
      <c r="C259" s="4" t="s">
        <v>8</v>
      </c>
      <c r="D259" s="4" t="s">
        <v>1948</v>
      </c>
      <c r="E259" s="2" t="s">
        <v>346</v>
      </c>
      <c r="F259" s="5" t="s">
        <v>341</v>
      </c>
    </row>
    <row r="260" spans="1:6" x14ac:dyDescent="0.25">
      <c r="A260" s="20">
        <v>1794</v>
      </c>
      <c r="B260" s="2" t="s">
        <v>324</v>
      </c>
      <c r="C260" s="4" t="s">
        <v>8</v>
      </c>
      <c r="D260" s="4" t="s">
        <v>1948</v>
      </c>
      <c r="E260" s="2" t="s">
        <v>347</v>
      </c>
      <c r="F260" s="5" t="s">
        <v>341</v>
      </c>
    </row>
    <row r="261" spans="1:6" x14ac:dyDescent="0.25">
      <c r="A261" s="20">
        <v>1794</v>
      </c>
      <c r="B261" s="2" t="s">
        <v>324</v>
      </c>
      <c r="C261" s="4" t="s">
        <v>8</v>
      </c>
      <c r="D261" s="4" t="s">
        <v>1948</v>
      </c>
      <c r="E261" s="2" t="s">
        <v>348</v>
      </c>
      <c r="F261" s="5" t="s">
        <v>341</v>
      </c>
    </row>
    <row r="262" spans="1:6" x14ac:dyDescent="0.25">
      <c r="A262" s="20">
        <v>1794</v>
      </c>
      <c r="B262" s="2" t="s">
        <v>324</v>
      </c>
      <c r="C262" s="4" t="s">
        <v>8</v>
      </c>
      <c r="D262" s="4" t="s">
        <v>1948</v>
      </c>
      <c r="E262" s="2" t="s">
        <v>349</v>
      </c>
      <c r="F262" s="5" t="s">
        <v>341</v>
      </c>
    </row>
    <row r="263" spans="1:6" x14ac:dyDescent="0.25">
      <c r="A263" s="20">
        <v>1794</v>
      </c>
      <c r="B263" s="2" t="s">
        <v>324</v>
      </c>
      <c r="C263" s="4" t="s">
        <v>8</v>
      </c>
      <c r="D263" s="4" t="s">
        <v>1948</v>
      </c>
      <c r="E263" s="2" t="s">
        <v>350</v>
      </c>
      <c r="F263" s="5" t="s">
        <v>341</v>
      </c>
    </row>
    <row r="264" spans="1:6" x14ac:dyDescent="0.25">
      <c r="A264" s="20">
        <v>1794</v>
      </c>
      <c r="B264" s="2" t="s">
        <v>324</v>
      </c>
      <c r="C264" s="4" t="s">
        <v>8</v>
      </c>
      <c r="D264" s="4" t="s">
        <v>1948</v>
      </c>
      <c r="E264" s="2" t="s">
        <v>351</v>
      </c>
      <c r="F264" s="5" t="s">
        <v>341</v>
      </c>
    </row>
    <row r="265" spans="1:6" x14ac:dyDescent="0.25">
      <c r="A265" s="20">
        <v>1794</v>
      </c>
      <c r="B265" s="2" t="s">
        <v>324</v>
      </c>
      <c r="C265" s="4" t="s">
        <v>8</v>
      </c>
      <c r="D265" s="4" t="s">
        <v>1948</v>
      </c>
      <c r="E265" s="2" t="s">
        <v>352</v>
      </c>
      <c r="F265" s="5" t="s">
        <v>341</v>
      </c>
    </row>
    <row r="266" spans="1:6" x14ac:dyDescent="0.25">
      <c r="A266" s="20">
        <v>1794</v>
      </c>
      <c r="B266" s="2" t="s">
        <v>324</v>
      </c>
      <c r="C266" s="4" t="s">
        <v>8</v>
      </c>
      <c r="D266" s="4" t="s">
        <v>1948</v>
      </c>
      <c r="E266" s="2" t="s">
        <v>353</v>
      </c>
      <c r="F266" s="5" t="s">
        <v>331</v>
      </c>
    </row>
    <row r="267" spans="1:6" x14ac:dyDescent="0.25">
      <c r="A267" s="20">
        <v>1794</v>
      </c>
      <c r="B267" s="2" t="s">
        <v>324</v>
      </c>
      <c r="C267" s="4" t="s">
        <v>8</v>
      </c>
      <c r="D267" s="4" t="s">
        <v>1948</v>
      </c>
      <c r="E267" s="2" t="s">
        <v>354</v>
      </c>
      <c r="F267" s="5" t="s">
        <v>331</v>
      </c>
    </row>
    <row r="268" spans="1:6" x14ac:dyDescent="0.25">
      <c r="A268" s="20">
        <v>1794</v>
      </c>
      <c r="B268" s="2" t="s">
        <v>324</v>
      </c>
      <c r="C268" s="4" t="s">
        <v>8</v>
      </c>
      <c r="D268" s="4" t="s">
        <v>1948</v>
      </c>
      <c r="E268" s="2" t="s">
        <v>355</v>
      </c>
      <c r="F268" s="5" t="s">
        <v>331</v>
      </c>
    </row>
    <row r="269" spans="1:6" x14ac:dyDescent="0.25">
      <c r="A269" s="20">
        <v>1794</v>
      </c>
      <c r="B269" s="2" t="s">
        <v>324</v>
      </c>
      <c r="C269" s="4" t="s">
        <v>8</v>
      </c>
      <c r="D269" s="4" t="s">
        <v>1948</v>
      </c>
      <c r="E269" s="2" t="s">
        <v>356</v>
      </c>
      <c r="F269" s="5" t="s">
        <v>331</v>
      </c>
    </row>
    <row r="270" spans="1:6" x14ac:dyDescent="0.25">
      <c r="A270" s="20">
        <v>1794</v>
      </c>
      <c r="B270" s="2" t="s">
        <v>324</v>
      </c>
      <c r="C270" s="4" t="s">
        <v>8</v>
      </c>
      <c r="D270" s="4" t="s">
        <v>1948</v>
      </c>
      <c r="E270" s="2" t="s">
        <v>357</v>
      </c>
      <c r="F270" s="5" t="s">
        <v>331</v>
      </c>
    </row>
    <row r="271" spans="1:6" x14ac:dyDescent="0.25">
      <c r="A271" s="20">
        <v>1794</v>
      </c>
      <c r="B271" s="2" t="s">
        <v>324</v>
      </c>
      <c r="C271" s="4" t="s">
        <v>8</v>
      </c>
      <c r="D271" s="4" t="s">
        <v>1948</v>
      </c>
      <c r="E271" s="2" t="s">
        <v>358</v>
      </c>
      <c r="F271" s="5" t="s">
        <v>331</v>
      </c>
    </row>
    <row r="272" spans="1:6" x14ac:dyDescent="0.25">
      <c r="A272" s="20">
        <v>1794</v>
      </c>
      <c r="B272" s="2" t="s">
        <v>324</v>
      </c>
      <c r="C272" s="4" t="s">
        <v>8</v>
      </c>
      <c r="D272" s="4" t="s">
        <v>1948</v>
      </c>
      <c r="E272" s="2" t="s">
        <v>359</v>
      </c>
      <c r="F272" s="5" t="s">
        <v>331</v>
      </c>
    </row>
    <row r="273" spans="1:6" x14ac:dyDescent="0.25">
      <c r="A273" s="20">
        <v>1794</v>
      </c>
      <c r="B273" s="2" t="s">
        <v>324</v>
      </c>
      <c r="C273" s="4" t="s">
        <v>8</v>
      </c>
      <c r="D273" s="4" t="s">
        <v>1948</v>
      </c>
      <c r="E273" s="2" t="s">
        <v>360</v>
      </c>
      <c r="F273" s="5" t="s">
        <v>331</v>
      </c>
    </row>
    <row r="274" spans="1:6" x14ac:dyDescent="0.25">
      <c r="A274" s="20">
        <v>1794</v>
      </c>
      <c r="B274" s="2" t="s">
        <v>324</v>
      </c>
      <c r="C274" s="4" t="s">
        <v>8</v>
      </c>
      <c r="D274" s="4" t="s">
        <v>1948</v>
      </c>
      <c r="E274" s="2" t="s">
        <v>361</v>
      </c>
      <c r="F274" s="5" t="s">
        <v>331</v>
      </c>
    </row>
    <row r="275" spans="1:6" x14ac:dyDescent="0.25">
      <c r="A275" s="20">
        <v>1794</v>
      </c>
      <c r="B275" s="2" t="s">
        <v>324</v>
      </c>
      <c r="C275" s="4" t="s">
        <v>8</v>
      </c>
      <c r="D275" s="4" t="s">
        <v>1948</v>
      </c>
      <c r="E275" s="2" t="s">
        <v>362</v>
      </c>
      <c r="F275" s="5" t="s">
        <v>331</v>
      </c>
    </row>
    <row r="276" spans="1:6" x14ac:dyDescent="0.25">
      <c r="A276" s="20">
        <v>1794</v>
      </c>
      <c r="B276" s="2" t="s">
        <v>324</v>
      </c>
      <c r="C276" s="4" t="s">
        <v>8</v>
      </c>
      <c r="D276" s="4" t="s">
        <v>1948</v>
      </c>
      <c r="E276" s="2" t="s">
        <v>363</v>
      </c>
      <c r="F276" s="5" t="s">
        <v>331</v>
      </c>
    </row>
    <row r="277" spans="1:6" x14ac:dyDescent="0.25">
      <c r="A277" s="20">
        <v>1794</v>
      </c>
      <c r="B277" s="2" t="s">
        <v>324</v>
      </c>
      <c r="C277" s="4" t="s">
        <v>8</v>
      </c>
      <c r="D277" s="4" t="s">
        <v>1948</v>
      </c>
      <c r="E277" s="2" t="s">
        <v>344</v>
      </c>
      <c r="F277" s="5" t="s">
        <v>331</v>
      </c>
    </row>
    <row r="278" spans="1:6" x14ac:dyDescent="0.25">
      <c r="A278" s="20">
        <v>1794</v>
      </c>
      <c r="B278" s="2" t="s">
        <v>324</v>
      </c>
      <c r="C278" s="4" t="s">
        <v>8</v>
      </c>
      <c r="D278" s="4" t="s">
        <v>1948</v>
      </c>
      <c r="E278" s="2" t="s">
        <v>345</v>
      </c>
      <c r="F278" s="5" t="s">
        <v>331</v>
      </c>
    </row>
    <row r="279" spans="1:6" x14ac:dyDescent="0.25">
      <c r="A279" s="20">
        <v>1794</v>
      </c>
      <c r="B279" s="2" t="s">
        <v>324</v>
      </c>
      <c r="C279" s="4" t="s">
        <v>8</v>
      </c>
      <c r="D279" s="4" t="s">
        <v>1948</v>
      </c>
      <c r="E279" s="2" t="s">
        <v>346</v>
      </c>
      <c r="F279" s="5" t="s">
        <v>331</v>
      </c>
    </row>
    <row r="280" spans="1:6" x14ac:dyDescent="0.25">
      <c r="A280" s="20">
        <v>1794</v>
      </c>
      <c r="B280" s="2" t="s">
        <v>324</v>
      </c>
      <c r="C280" s="4" t="s">
        <v>8</v>
      </c>
      <c r="D280" s="4" t="s">
        <v>1948</v>
      </c>
      <c r="E280" s="2" t="s">
        <v>347</v>
      </c>
      <c r="F280" s="5" t="s">
        <v>331</v>
      </c>
    </row>
    <row r="281" spans="1:6" x14ac:dyDescent="0.25">
      <c r="A281" s="20">
        <v>1794</v>
      </c>
      <c r="B281" s="2" t="s">
        <v>324</v>
      </c>
      <c r="C281" s="4" t="s">
        <v>8</v>
      </c>
      <c r="D281" s="4" t="s">
        <v>1948</v>
      </c>
      <c r="E281" s="2" t="s">
        <v>364</v>
      </c>
      <c r="F281" s="5" t="s">
        <v>331</v>
      </c>
    </row>
    <row r="282" spans="1:6" x14ac:dyDescent="0.25">
      <c r="A282" s="20">
        <v>1794</v>
      </c>
      <c r="B282" s="2" t="s">
        <v>324</v>
      </c>
      <c r="C282" s="4" t="s">
        <v>8</v>
      </c>
      <c r="D282" s="4" t="s">
        <v>1948</v>
      </c>
      <c r="E282" s="2" t="s">
        <v>365</v>
      </c>
      <c r="F282" s="5" t="s">
        <v>331</v>
      </c>
    </row>
    <row r="283" spans="1:6" x14ac:dyDescent="0.25">
      <c r="A283" s="20">
        <v>1794</v>
      </c>
      <c r="B283" s="2" t="s">
        <v>324</v>
      </c>
      <c r="C283" s="4" t="s">
        <v>8</v>
      </c>
      <c r="D283" s="4" t="s">
        <v>1948</v>
      </c>
      <c r="E283" s="2" t="s">
        <v>366</v>
      </c>
      <c r="F283" s="5" t="s">
        <v>331</v>
      </c>
    </row>
    <row r="284" spans="1:6" x14ac:dyDescent="0.25">
      <c r="A284" s="20">
        <v>1794</v>
      </c>
      <c r="B284" s="2" t="s">
        <v>324</v>
      </c>
      <c r="C284" s="4" t="s">
        <v>8</v>
      </c>
      <c r="D284" s="4" t="s">
        <v>1948</v>
      </c>
      <c r="E284" s="2" t="s">
        <v>367</v>
      </c>
      <c r="F284" s="5" t="s">
        <v>331</v>
      </c>
    </row>
    <row r="285" spans="1:6" x14ac:dyDescent="0.25">
      <c r="A285" s="20">
        <v>1794</v>
      </c>
      <c r="B285" s="2" t="s">
        <v>324</v>
      </c>
      <c r="C285" s="4" t="s">
        <v>8</v>
      </c>
      <c r="D285" s="4" t="s">
        <v>1948</v>
      </c>
      <c r="E285" s="2" t="s">
        <v>368</v>
      </c>
      <c r="F285" s="5" t="s">
        <v>331</v>
      </c>
    </row>
    <row r="286" spans="1:6" x14ac:dyDescent="0.25">
      <c r="A286" s="20">
        <v>1794</v>
      </c>
      <c r="B286" s="2" t="s">
        <v>324</v>
      </c>
      <c r="C286" s="4" t="s">
        <v>8</v>
      </c>
      <c r="D286" s="4" t="s">
        <v>1948</v>
      </c>
      <c r="E286" s="2" t="s">
        <v>369</v>
      </c>
      <c r="F286" s="5" t="s">
        <v>331</v>
      </c>
    </row>
    <row r="287" spans="1:6" x14ac:dyDescent="0.25">
      <c r="A287" s="20">
        <v>1794</v>
      </c>
      <c r="B287" s="2" t="s">
        <v>324</v>
      </c>
      <c r="C287" s="4" t="s">
        <v>8</v>
      </c>
      <c r="D287" s="4" t="s">
        <v>1948</v>
      </c>
      <c r="E287" s="2" t="s">
        <v>370</v>
      </c>
      <c r="F287" s="5" t="s">
        <v>331</v>
      </c>
    </row>
    <row r="288" spans="1:6" x14ac:dyDescent="0.25">
      <c r="A288" s="20">
        <v>1794</v>
      </c>
      <c r="B288" s="13" t="s">
        <v>324</v>
      </c>
      <c r="C288" s="13" t="s">
        <v>8</v>
      </c>
      <c r="D288" s="14" t="s">
        <v>1948</v>
      </c>
      <c r="E288" s="2" t="s">
        <v>371</v>
      </c>
      <c r="F288" s="5" t="s">
        <v>372</v>
      </c>
    </row>
    <row r="289" spans="1:6" x14ac:dyDescent="0.25">
      <c r="A289" s="20">
        <v>1794</v>
      </c>
      <c r="B289" s="13" t="s">
        <v>324</v>
      </c>
      <c r="C289" s="13" t="s">
        <v>8</v>
      </c>
      <c r="D289" s="4" t="s">
        <v>1948</v>
      </c>
      <c r="E289" s="2" t="s">
        <v>373</v>
      </c>
      <c r="F289" s="5" t="s">
        <v>372</v>
      </c>
    </row>
    <row r="290" spans="1:6" x14ac:dyDescent="0.25">
      <c r="A290" s="20">
        <v>1794</v>
      </c>
      <c r="B290" s="13" t="s">
        <v>324</v>
      </c>
      <c r="C290" s="13" t="s">
        <v>8</v>
      </c>
      <c r="D290" s="4" t="s">
        <v>1948</v>
      </c>
      <c r="E290" s="2" t="s">
        <v>374</v>
      </c>
      <c r="F290" s="5" t="s">
        <v>372</v>
      </c>
    </row>
    <row r="291" spans="1:6" x14ac:dyDescent="0.25">
      <c r="A291" s="20">
        <v>1794</v>
      </c>
      <c r="B291" s="13" t="s">
        <v>324</v>
      </c>
      <c r="C291" s="13" t="s">
        <v>8</v>
      </c>
      <c r="D291" s="4" t="s">
        <v>1948</v>
      </c>
      <c r="E291" s="2" t="s">
        <v>375</v>
      </c>
      <c r="F291" s="5" t="s">
        <v>372</v>
      </c>
    </row>
    <row r="292" spans="1:6" x14ac:dyDescent="0.25">
      <c r="A292" s="20">
        <v>1794</v>
      </c>
      <c r="B292" s="13" t="s">
        <v>324</v>
      </c>
      <c r="C292" s="13" t="s">
        <v>8</v>
      </c>
      <c r="D292" s="4" t="s">
        <v>1948</v>
      </c>
      <c r="E292" s="2" t="s">
        <v>376</v>
      </c>
      <c r="F292" s="5" t="s">
        <v>372</v>
      </c>
    </row>
    <row r="293" spans="1:6" x14ac:dyDescent="0.25">
      <c r="A293" s="20">
        <v>1794</v>
      </c>
      <c r="B293" s="13" t="s">
        <v>324</v>
      </c>
      <c r="C293" s="13" t="s">
        <v>8</v>
      </c>
      <c r="D293" s="4" t="s">
        <v>1948</v>
      </c>
      <c r="E293" s="2" t="s">
        <v>377</v>
      </c>
      <c r="F293" s="5" t="s">
        <v>372</v>
      </c>
    </row>
    <row r="294" spans="1:6" x14ac:dyDescent="0.25">
      <c r="A294" s="20">
        <v>1794</v>
      </c>
      <c r="B294" s="13" t="s">
        <v>324</v>
      </c>
      <c r="C294" s="13" t="s">
        <v>8</v>
      </c>
      <c r="D294" s="4" t="s">
        <v>1948</v>
      </c>
      <c r="E294" s="2" t="s">
        <v>378</v>
      </c>
      <c r="F294" s="5" t="s">
        <v>372</v>
      </c>
    </row>
    <row r="295" spans="1:6" x14ac:dyDescent="0.25">
      <c r="A295" s="20">
        <v>1794</v>
      </c>
      <c r="B295" s="13" t="s">
        <v>324</v>
      </c>
      <c r="C295" s="13" t="s">
        <v>8</v>
      </c>
      <c r="D295" s="4" t="s">
        <v>1948</v>
      </c>
      <c r="E295" s="2" t="s">
        <v>379</v>
      </c>
      <c r="F295" s="5" t="s">
        <v>372</v>
      </c>
    </row>
    <row r="296" spans="1:6" x14ac:dyDescent="0.25">
      <c r="A296" s="20">
        <v>1794</v>
      </c>
      <c r="B296" s="13" t="s">
        <v>324</v>
      </c>
      <c r="C296" s="13" t="s">
        <v>8</v>
      </c>
      <c r="D296" s="4" t="s">
        <v>1948</v>
      </c>
      <c r="E296" s="2" t="s">
        <v>380</v>
      </c>
      <c r="F296" s="5" t="s">
        <v>372</v>
      </c>
    </row>
    <row r="297" spans="1:6" x14ac:dyDescent="0.25">
      <c r="A297" s="20">
        <v>1794</v>
      </c>
      <c r="B297" s="13" t="s">
        <v>324</v>
      </c>
      <c r="C297" s="13" t="s">
        <v>8</v>
      </c>
      <c r="D297" s="4" t="s">
        <v>1948</v>
      </c>
      <c r="E297" s="2" t="s">
        <v>381</v>
      </c>
      <c r="F297" s="5" t="s">
        <v>372</v>
      </c>
    </row>
    <row r="298" spans="1:6" x14ac:dyDescent="0.25">
      <c r="A298" s="20">
        <v>1794</v>
      </c>
      <c r="B298" s="13" t="s">
        <v>324</v>
      </c>
      <c r="C298" s="13" t="s">
        <v>8</v>
      </c>
      <c r="D298" s="4" t="s">
        <v>1948</v>
      </c>
      <c r="E298" s="2" t="s">
        <v>382</v>
      </c>
      <c r="F298" s="5" t="s">
        <v>372</v>
      </c>
    </row>
    <row r="299" spans="1:6" x14ac:dyDescent="0.25">
      <c r="A299" s="20">
        <v>1794</v>
      </c>
      <c r="B299" s="13" t="s">
        <v>324</v>
      </c>
      <c r="C299" s="13" t="s">
        <v>8</v>
      </c>
      <c r="D299" s="4" t="s">
        <v>1948</v>
      </c>
      <c r="E299" s="2" t="s">
        <v>383</v>
      </c>
      <c r="F299" s="5" t="s">
        <v>372</v>
      </c>
    </row>
    <row r="300" spans="1:6" x14ac:dyDescent="0.25">
      <c r="A300" s="20">
        <v>1794</v>
      </c>
      <c r="B300" s="13" t="s">
        <v>324</v>
      </c>
      <c r="C300" s="13" t="s">
        <v>8</v>
      </c>
      <c r="D300" s="4" t="s">
        <v>1948</v>
      </c>
      <c r="E300" s="2" t="s">
        <v>384</v>
      </c>
      <c r="F300" s="5" t="s">
        <v>372</v>
      </c>
    </row>
    <row r="301" spans="1:6" x14ac:dyDescent="0.25">
      <c r="A301" s="20">
        <v>1794</v>
      </c>
      <c r="B301" s="13" t="s">
        <v>324</v>
      </c>
      <c r="C301" s="13" t="s">
        <v>8</v>
      </c>
      <c r="D301" s="4" t="s">
        <v>1948</v>
      </c>
      <c r="E301" s="2" t="s">
        <v>385</v>
      </c>
      <c r="F301" s="5" t="s">
        <v>372</v>
      </c>
    </row>
    <row r="302" spans="1:6" x14ac:dyDescent="0.25">
      <c r="A302" s="20">
        <v>1794</v>
      </c>
      <c r="B302" s="13" t="s">
        <v>324</v>
      </c>
      <c r="C302" s="13" t="s">
        <v>8</v>
      </c>
      <c r="D302" s="4" t="s">
        <v>1948</v>
      </c>
      <c r="E302" s="2" t="s">
        <v>386</v>
      </c>
      <c r="F302" s="5" t="s">
        <v>331</v>
      </c>
    </row>
    <row r="303" spans="1:6" x14ac:dyDescent="0.25">
      <c r="A303" s="20">
        <v>1794</v>
      </c>
      <c r="B303" s="13" t="s">
        <v>324</v>
      </c>
      <c r="C303" s="13" t="s">
        <v>8</v>
      </c>
      <c r="D303" s="4" t="s">
        <v>1948</v>
      </c>
      <c r="E303" s="2" t="s">
        <v>387</v>
      </c>
      <c r="F303" s="5" t="s">
        <v>331</v>
      </c>
    </row>
    <row r="304" spans="1:6" x14ac:dyDescent="0.25">
      <c r="A304" s="20">
        <v>1794</v>
      </c>
      <c r="B304" s="13" t="s">
        <v>324</v>
      </c>
      <c r="C304" s="13" t="s">
        <v>8</v>
      </c>
      <c r="D304" s="4" t="s">
        <v>1948</v>
      </c>
      <c r="E304" s="2" t="s">
        <v>388</v>
      </c>
      <c r="F304" s="5" t="s">
        <v>331</v>
      </c>
    </row>
    <row r="305" spans="1:6" x14ac:dyDescent="0.25">
      <c r="A305" s="20">
        <v>1795</v>
      </c>
      <c r="B305" s="2" t="s">
        <v>389</v>
      </c>
      <c r="C305" s="4" t="s">
        <v>8</v>
      </c>
      <c r="D305" s="4" t="s">
        <v>1948</v>
      </c>
      <c r="E305" s="2" t="s">
        <v>325</v>
      </c>
      <c r="F305" s="5" t="s">
        <v>326</v>
      </c>
    </row>
    <row r="306" spans="1:6" x14ac:dyDescent="0.25">
      <c r="A306" s="20">
        <v>1795</v>
      </c>
      <c r="B306" s="2" t="s">
        <v>389</v>
      </c>
      <c r="C306" s="4" t="s">
        <v>8</v>
      </c>
      <c r="D306" s="4" t="s">
        <v>1948</v>
      </c>
      <c r="E306" s="2" t="s">
        <v>327</v>
      </c>
      <c r="F306" s="5" t="s">
        <v>326</v>
      </c>
    </row>
    <row r="307" spans="1:6" x14ac:dyDescent="0.25">
      <c r="A307" s="20">
        <v>1795</v>
      </c>
      <c r="B307" s="2" t="s">
        <v>389</v>
      </c>
      <c r="C307" s="4" t="s">
        <v>8</v>
      </c>
      <c r="D307" s="4" t="s">
        <v>1948</v>
      </c>
      <c r="E307" s="2" t="s">
        <v>328</v>
      </c>
      <c r="F307" s="5" t="s">
        <v>326</v>
      </c>
    </row>
    <row r="308" spans="1:6" x14ac:dyDescent="0.25">
      <c r="A308" s="20">
        <v>1795</v>
      </c>
      <c r="B308" s="2" t="s">
        <v>389</v>
      </c>
      <c r="C308" s="4" t="s">
        <v>8</v>
      </c>
      <c r="D308" s="4" t="s">
        <v>1948</v>
      </c>
      <c r="E308" s="2" t="s">
        <v>329</v>
      </c>
      <c r="F308" s="5" t="s">
        <v>326</v>
      </c>
    </row>
    <row r="309" spans="1:6" x14ac:dyDescent="0.25">
      <c r="A309" s="20">
        <v>1795</v>
      </c>
      <c r="B309" s="2" t="s">
        <v>389</v>
      </c>
      <c r="C309" s="4" t="s">
        <v>8</v>
      </c>
      <c r="D309" s="4" t="s">
        <v>1948</v>
      </c>
      <c r="E309" s="2" t="s">
        <v>330</v>
      </c>
      <c r="F309" s="5" t="s">
        <v>331</v>
      </c>
    </row>
    <row r="310" spans="1:6" x14ac:dyDescent="0.25">
      <c r="A310" s="20">
        <v>1795</v>
      </c>
      <c r="B310" s="2" t="s">
        <v>389</v>
      </c>
      <c r="C310" s="4" t="s">
        <v>8</v>
      </c>
      <c r="D310" s="4" t="s">
        <v>1948</v>
      </c>
      <c r="E310" s="2" t="s">
        <v>332</v>
      </c>
      <c r="F310" s="5" t="s">
        <v>331</v>
      </c>
    </row>
    <row r="311" spans="1:6" x14ac:dyDescent="0.25">
      <c r="A311" s="20">
        <v>1795</v>
      </c>
      <c r="B311" s="2" t="s">
        <v>389</v>
      </c>
      <c r="C311" s="4" t="s">
        <v>8</v>
      </c>
      <c r="D311" s="4" t="s">
        <v>1948</v>
      </c>
      <c r="E311" s="2" t="s">
        <v>333</v>
      </c>
      <c r="F311" s="5" t="s">
        <v>331</v>
      </c>
    </row>
    <row r="312" spans="1:6" x14ac:dyDescent="0.25">
      <c r="A312" s="20">
        <v>1795</v>
      </c>
      <c r="B312" s="2" t="s">
        <v>389</v>
      </c>
      <c r="C312" s="4" t="s">
        <v>8</v>
      </c>
      <c r="D312" s="4" t="s">
        <v>1948</v>
      </c>
      <c r="E312" s="2" t="s">
        <v>334</v>
      </c>
      <c r="F312" s="5" t="s">
        <v>331</v>
      </c>
    </row>
    <row r="313" spans="1:6" x14ac:dyDescent="0.25">
      <c r="A313" s="20">
        <v>1795</v>
      </c>
      <c r="B313" s="2" t="s">
        <v>389</v>
      </c>
      <c r="C313" s="4" t="s">
        <v>8</v>
      </c>
      <c r="D313" s="4" t="s">
        <v>1948</v>
      </c>
      <c r="E313" s="2" t="s">
        <v>335</v>
      </c>
      <c r="F313" s="5" t="s">
        <v>331</v>
      </c>
    </row>
    <row r="314" spans="1:6" x14ac:dyDescent="0.25">
      <c r="A314" s="20">
        <v>1795</v>
      </c>
      <c r="B314" s="2" t="s">
        <v>389</v>
      </c>
      <c r="C314" s="4" t="s">
        <v>8</v>
      </c>
      <c r="D314" s="4" t="s">
        <v>1948</v>
      </c>
      <c r="E314" s="2" t="s">
        <v>336</v>
      </c>
      <c r="F314" s="5" t="s">
        <v>331</v>
      </c>
    </row>
    <row r="315" spans="1:6" x14ac:dyDescent="0.25">
      <c r="A315" s="20">
        <v>1795</v>
      </c>
      <c r="B315" s="2" t="s">
        <v>389</v>
      </c>
      <c r="C315" s="4" t="s">
        <v>8</v>
      </c>
      <c r="D315" s="4" t="s">
        <v>1948</v>
      </c>
      <c r="E315" s="2" t="s">
        <v>337</v>
      </c>
      <c r="F315" s="5" t="s">
        <v>331</v>
      </c>
    </row>
    <row r="316" spans="1:6" x14ac:dyDescent="0.25">
      <c r="A316" s="20">
        <v>1795</v>
      </c>
      <c r="B316" s="2" t="s">
        <v>389</v>
      </c>
      <c r="C316" s="4" t="s">
        <v>8</v>
      </c>
      <c r="D316" s="4" t="s">
        <v>1948</v>
      </c>
      <c r="E316" s="2" t="s">
        <v>338</v>
      </c>
      <c r="F316" s="5" t="s">
        <v>331</v>
      </c>
    </row>
    <row r="317" spans="1:6" x14ac:dyDescent="0.25">
      <c r="A317" s="20">
        <v>1795</v>
      </c>
      <c r="B317" s="2" t="s">
        <v>389</v>
      </c>
      <c r="C317" s="4" t="s">
        <v>8</v>
      </c>
      <c r="D317" s="4" t="s">
        <v>1948</v>
      </c>
      <c r="E317" s="2" t="s">
        <v>339</v>
      </c>
      <c r="F317" s="5" t="s">
        <v>331</v>
      </c>
    </row>
    <row r="318" spans="1:6" x14ac:dyDescent="0.25">
      <c r="A318" s="20">
        <v>1795</v>
      </c>
      <c r="B318" s="2" t="s">
        <v>389</v>
      </c>
      <c r="C318" s="4" t="s">
        <v>8</v>
      </c>
      <c r="D318" s="4" t="s">
        <v>1948</v>
      </c>
      <c r="E318" s="2" t="s">
        <v>340</v>
      </c>
      <c r="F318" s="5" t="s">
        <v>341</v>
      </c>
    </row>
    <row r="319" spans="1:6" x14ac:dyDescent="0.25">
      <c r="A319" s="20">
        <v>1795</v>
      </c>
      <c r="B319" s="2" t="s">
        <v>389</v>
      </c>
      <c r="C319" s="4" t="s">
        <v>8</v>
      </c>
      <c r="D319" s="4" t="s">
        <v>1948</v>
      </c>
      <c r="E319" s="2" t="s">
        <v>342</v>
      </c>
      <c r="F319" s="5" t="s">
        <v>341</v>
      </c>
    </row>
    <row r="320" spans="1:6" x14ac:dyDescent="0.25">
      <c r="A320" s="20">
        <v>1795</v>
      </c>
      <c r="B320" s="2" t="s">
        <v>389</v>
      </c>
      <c r="C320" s="4" t="s">
        <v>8</v>
      </c>
      <c r="D320" s="4" t="s">
        <v>1948</v>
      </c>
      <c r="E320" s="2" t="s">
        <v>343</v>
      </c>
      <c r="F320" s="5" t="s">
        <v>341</v>
      </c>
    </row>
    <row r="321" spans="1:6" x14ac:dyDescent="0.25">
      <c r="A321" s="20">
        <v>1795</v>
      </c>
      <c r="B321" s="2" t="s">
        <v>389</v>
      </c>
      <c r="C321" s="4" t="s">
        <v>8</v>
      </c>
      <c r="D321" s="4" t="s">
        <v>1948</v>
      </c>
      <c r="E321" s="2" t="s">
        <v>344</v>
      </c>
      <c r="F321" s="5" t="s">
        <v>341</v>
      </c>
    </row>
    <row r="322" spans="1:6" x14ac:dyDescent="0.25">
      <c r="A322" s="20">
        <v>1795</v>
      </c>
      <c r="B322" s="2" t="s">
        <v>389</v>
      </c>
      <c r="C322" s="4" t="s">
        <v>8</v>
      </c>
      <c r="D322" s="4" t="s">
        <v>1948</v>
      </c>
      <c r="E322" s="2" t="s">
        <v>345</v>
      </c>
      <c r="F322" s="5" t="s">
        <v>341</v>
      </c>
    </row>
    <row r="323" spans="1:6" x14ac:dyDescent="0.25">
      <c r="A323" s="20">
        <v>1795</v>
      </c>
      <c r="B323" s="2" t="s">
        <v>389</v>
      </c>
      <c r="C323" s="4" t="s">
        <v>8</v>
      </c>
      <c r="D323" s="4" t="s">
        <v>1948</v>
      </c>
      <c r="E323" s="2" t="s">
        <v>346</v>
      </c>
      <c r="F323" s="5" t="s">
        <v>341</v>
      </c>
    </row>
    <row r="324" spans="1:6" x14ac:dyDescent="0.25">
      <c r="A324" s="20">
        <v>1795</v>
      </c>
      <c r="B324" s="2" t="s">
        <v>389</v>
      </c>
      <c r="C324" s="4" t="s">
        <v>8</v>
      </c>
      <c r="D324" s="4" t="s">
        <v>1948</v>
      </c>
      <c r="E324" s="2" t="s">
        <v>347</v>
      </c>
      <c r="F324" s="5" t="s">
        <v>341</v>
      </c>
    </row>
    <row r="325" spans="1:6" x14ac:dyDescent="0.25">
      <c r="A325" s="20">
        <v>1795</v>
      </c>
      <c r="B325" s="2" t="s">
        <v>389</v>
      </c>
      <c r="C325" s="4" t="s">
        <v>8</v>
      </c>
      <c r="D325" s="4" t="s">
        <v>1948</v>
      </c>
      <c r="E325" s="2" t="s">
        <v>348</v>
      </c>
      <c r="F325" s="5" t="s">
        <v>341</v>
      </c>
    </row>
    <row r="326" spans="1:6" x14ac:dyDescent="0.25">
      <c r="A326" s="20">
        <v>1795</v>
      </c>
      <c r="B326" s="2" t="s">
        <v>389</v>
      </c>
      <c r="C326" s="4" t="s">
        <v>8</v>
      </c>
      <c r="D326" s="4" t="s">
        <v>1948</v>
      </c>
      <c r="E326" s="2" t="s">
        <v>349</v>
      </c>
      <c r="F326" s="5" t="s">
        <v>341</v>
      </c>
    </row>
    <row r="327" spans="1:6" x14ac:dyDescent="0.25">
      <c r="A327" s="20">
        <v>1795</v>
      </c>
      <c r="B327" s="2" t="s">
        <v>389</v>
      </c>
      <c r="C327" s="4" t="s">
        <v>8</v>
      </c>
      <c r="D327" s="4" t="s">
        <v>1948</v>
      </c>
      <c r="E327" s="2" t="s">
        <v>350</v>
      </c>
      <c r="F327" s="5" t="s">
        <v>341</v>
      </c>
    </row>
    <row r="328" spans="1:6" x14ac:dyDescent="0.25">
      <c r="A328" s="20">
        <v>1795</v>
      </c>
      <c r="B328" s="2" t="s">
        <v>389</v>
      </c>
      <c r="C328" s="4" t="s">
        <v>8</v>
      </c>
      <c r="D328" s="4" t="s">
        <v>1948</v>
      </c>
      <c r="E328" s="2" t="s">
        <v>351</v>
      </c>
      <c r="F328" s="5" t="s">
        <v>341</v>
      </c>
    </row>
    <row r="329" spans="1:6" x14ac:dyDescent="0.25">
      <c r="A329" s="20">
        <v>1795</v>
      </c>
      <c r="B329" s="2" t="s">
        <v>389</v>
      </c>
      <c r="C329" s="4" t="s">
        <v>8</v>
      </c>
      <c r="D329" s="4" t="s">
        <v>1948</v>
      </c>
      <c r="E329" s="2" t="s">
        <v>352</v>
      </c>
      <c r="F329" s="5" t="s">
        <v>341</v>
      </c>
    </row>
    <row r="330" spans="1:6" x14ac:dyDescent="0.25">
      <c r="A330" s="20">
        <v>1795</v>
      </c>
      <c r="B330" s="2" t="s">
        <v>389</v>
      </c>
      <c r="C330" s="4" t="s">
        <v>8</v>
      </c>
      <c r="D330" s="4" t="s">
        <v>1948</v>
      </c>
      <c r="E330" s="2" t="s">
        <v>353</v>
      </c>
      <c r="F330" s="5" t="s">
        <v>331</v>
      </c>
    </row>
    <row r="331" spans="1:6" x14ac:dyDescent="0.25">
      <c r="A331" s="20">
        <v>1795</v>
      </c>
      <c r="B331" s="2" t="s">
        <v>389</v>
      </c>
      <c r="C331" s="4" t="s">
        <v>8</v>
      </c>
      <c r="D331" s="4" t="s">
        <v>1948</v>
      </c>
      <c r="E331" s="2" t="s">
        <v>354</v>
      </c>
      <c r="F331" s="5" t="s">
        <v>331</v>
      </c>
    </row>
    <row r="332" spans="1:6" x14ac:dyDescent="0.25">
      <c r="A332" s="20">
        <v>1795</v>
      </c>
      <c r="B332" s="2" t="s">
        <v>389</v>
      </c>
      <c r="C332" s="4" t="s">
        <v>8</v>
      </c>
      <c r="D332" s="4" t="s">
        <v>1948</v>
      </c>
      <c r="E332" s="2" t="s">
        <v>355</v>
      </c>
      <c r="F332" s="5" t="s">
        <v>331</v>
      </c>
    </row>
    <row r="333" spans="1:6" x14ac:dyDescent="0.25">
      <c r="A333" s="20">
        <v>1795</v>
      </c>
      <c r="B333" s="2" t="s">
        <v>389</v>
      </c>
      <c r="C333" s="4" t="s">
        <v>8</v>
      </c>
      <c r="D333" s="4" t="s">
        <v>1948</v>
      </c>
      <c r="E333" s="2" t="s">
        <v>356</v>
      </c>
      <c r="F333" s="5" t="s">
        <v>331</v>
      </c>
    </row>
    <row r="334" spans="1:6" x14ac:dyDescent="0.25">
      <c r="A334" s="20">
        <v>1795</v>
      </c>
      <c r="B334" s="2" t="s">
        <v>389</v>
      </c>
      <c r="C334" s="4" t="s">
        <v>8</v>
      </c>
      <c r="D334" s="4" t="s">
        <v>1948</v>
      </c>
      <c r="E334" s="2" t="s">
        <v>357</v>
      </c>
      <c r="F334" s="5" t="s">
        <v>331</v>
      </c>
    </row>
    <row r="335" spans="1:6" x14ac:dyDescent="0.25">
      <c r="A335" s="20">
        <v>1795</v>
      </c>
      <c r="B335" s="2" t="s">
        <v>389</v>
      </c>
      <c r="C335" s="4" t="s">
        <v>8</v>
      </c>
      <c r="D335" s="4" t="s">
        <v>1948</v>
      </c>
      <c r="E335" s="2" t="s">
        <v>358</v>
      </c>
      <c r="F335" s="5" t="s">
        <v>331</v>
      </c>
    </row>
    <row r="336" spans="1:6" x14ac:dyDescent="0.25">
      <c r="A336" s="20">
        <v>1795</v>
      </c>
      <c r="B336" s="2" t="s">
        <v>389</v>
      </c>
      <c r="C336" s="4" t="s">
        <v>8</v>
      </c>
      <c r="D336" s="4" t="s">
        <v>1948</v>
      </c>
      <c r="E336" s="2" t="s">
        <v>359</v>
      </c>
      <c r="F336" s="5" t="s">
        <v>331</v>
      </c>
    </row>
    <row r="337" spans="1:6" x14ac:dyDescent="0.25">
      <c r="A337" s="20">
        <v>1795</v>
      </c>
      <c r="B337" s="2" t="s">
        <v>389</v>
      </c>
      <c r="C337" s="4" t="s">
        <v>8</v>
      </c>
      <c r="D337" s="4" t="s">
        <v>1948</v>
      </c>
      <c r="E337" s="2" t="s">
        <v>360</v>
      </c>
      <c r="F337" s="5" t="s">
        <v>331</v>
      </c>
    </row>
    <row r="338" spans="1:6" x14ac:dyDescent="0.25">
      <c r="A338" s="20">
        <v>1795</v>
      </c>
      <c r="B338" s="2" t="s">
        <v>389</v>
      </c>
      <c r="C338" s="4" t="s">
        <v>8</v>
      </c>
      <c r="D338" s="4" t="s">
        <v>1948</v>
      </c>
      <c r="E338" s="2" t="s">
        <v>361</v>
      </c>
      <c r="F338" s="5" t="s">
        <v>331</v>
      </c>
    </row>
    <row r="339" spans="1:6" x14ac:dyDescent="0.25">
      <c r="A339" s="20">
        <v>1795</v>
      </c>
      <c r="B339" s="2" t="s">
        <v>389</v>
      </c>
      <c r="C339" s="4" t="s">
        <v>8</v>
      </c>
      <c r="D339" s="4" t="s">
        <v>1948</v>
      </c>
      <c r="E339" s="2" t="s">
        <v>362</v>
      </c>
      <c r="F339" s="5" t="s">
        <v>331</v>
      </c>
    </row>
    <row r="340" spans="1:6" x14ac:dyDescent="0.25">
      <c r="A340" s="20">
        <v>1795</v>
      </c>
      <c r="B340" s="2" t="s">
        <v>389</v>
      </c>
      <c r="C340" s="4" t="s">
        <v>8</v>
      </c>
      <c r="D340" s="4" t="s">
        <v>1948</v>
      </c>
      <c r="E340" s="2" t="s">
        <v>363</v>
      </c>
      <c r="F340" s="5" t="s">
        <v>331</v>
      </c>
    </row>
    <row r="341" spans="1:6" x14ac:dyDescent="0.25">
      <c r="A341" s="20">
        <v>1795</v>
      </c>
      <c r="B341" s="2" t="s">
        <v>389</v>
      </c>
      <c r="C341" s="4" t="s">
        <v>8</v>
      </c>
      <c r="D341" s="4" t="s">
        <v>1948</v>
      </c>
      <c r="E341" s="2" t="s">
        <v>344</v>
      </c>
      <c r="F341" s="5" t="s">
        <v>331</v>
      </c>
    </row>
    <row r="342" spans="1:6" x14ac:dyDescent="0.25">
      <c r="A342" s="20">
        <v>1795</v>
      </c>
      <c r="B342" s="2" t="s">
        <v>389</v>
      </c>
      <c r="C342" s="4" t="s">
        <v>8</v>
      </c>
      <c r="D342" s="4" t="s">
        <v>1948</v>
      </c>
      <c r="E342" s="2" t="s">
        <v>345</v>
      </c>
      <c r="F342" s="5" t="s">
        <v>331</v>
      </c>
    </row>
    <row r="343" spans="1:6" x14ac:dyDescent="0.25">
      <c r="A343" s="20">
        <v>1795</v>
      </c>
      <c r="B343" s="2" t="s">
        <v>389</v>
      </c>
      <c r="C343" s="4" t="s">
        <v>8</v>
      </c>
      <c r="D343" s="4" t="s">
        <v>1948</v>
      </c>
      <c r="E343" s="2" t="s">
        <v>346</v>
      </c>
      <c r="F343" s="5" t="s">
        <v>331</v>
      </c>
    </row>
    <row r="344" spans="1:6" x14ac:dyDescent="0.25">
      <c r="A344" s="20">
        <v>1795</v>
      </c>
      <c r="B344" s="2" t="s">
        <v>389</v>
      </c>
      <c r="C344" s="4" t="s">
        <v>8</v>
      </c>
      <c r="D344" s="4" t="s">
        <v>1948</v>
      </c>
      <c r="E344" s="2" t="s">
        <v>347</v>
      </c>
      <c r="F344" s="5" t="s">
        <v>331</v>
      </c>
    </row>
    <row r="345" spans="1:6" x14ac:dyDescent="0.25">
      <c r="A345" s="20">
        <v>1795</v>
      </c>
      <c r="B345" s="2" t="s">
        <v>389</v>
      </c>
      <c r="C345" s="4" t="s">
        <v>8</v>
      </c>
      <c r="D345" s="4" t="s">
        <v>1948</v>
      </c>
      <c r="E345" s="2" t="s">
        <v>364</v>
      </c>
      <c r="F345" s="5" t="s">
        <v>331</v>
      </c>
    </row>
    <row r="346" spans="1:6" x14ac:dyDescent="0.25">
      <c r="A346" s="20">
        <v>1795</v>
      </c>
      <c r="B346" s="2" t="s">
        <v>389</v>
      </c>
      <c r="C346" s="4" t="s">
        <v>8</v>
      </c>
      <c r="D346" s="4" t="s">
        <v>1948</v>
      </c>
      <c r="E346" s="2" t="s">
        <v>365</v>
      </c>
      <c r="F346" s="5" t="s">
        <v>331</v>
      </c>
    </row>
    <row r="347" spans="1:6" x14ac:dyDescent="0.25">
      <c r="A347" s="20">
        <v>1795</v>
      </c>
      <c r="B347" s="2" t="s">
        <v>389</v>
      </c>
      <c r="C347" s="4" t="s">
        <v>8</v>
      </c>
      <c r="D347" s="4" t="s">
        <v>1948</v>
      </c>
      <c r="E347" s="2" t="s">
        <v>366</v>
      </c>
      <c r="F347" s="5" t="s">
        <v>331</v>
      </c>
    </row>
    <row r="348" spans="1:6" x14ac:dyDescent="0.25">
      <c r="A348" s="20">
        <v>1795</v>
      </c>
      <c r="B348" s="2" t="s">
        <v>389</v>
      </c>
      <c r="C348" s="4" t="s">
        <v>8</v>
      </c>
      <c r="D348" s="4" t="s">
        <v>1948</v>
      </c>
      <c r="E348" s="2" t="s">
        <v>367</v>
      </c>
      <c r="F348" s="5" t="s">
        <v>331</v>
      </c>
    </row>
    <row r="349" spans="1:6" x14ac:dyDescent="0.25">
      <c r="A349" s="20">
        <v>1795</v>
      </c>
      <c r="B349" s="2" t="s">
        <v>389</v>
      </c>
      <c r="C349" s="4" t="s">
        <v>8</v>
      </c>
      <c r="D349" s="4" t="s">
        <v>1948</v>
      </c>
      <c r="E349" s="2" t="s">
        <v>368</v>
      </c>
      <c r="F349" s="5" t="s">
        <v>331</v>
      </c>
    </row>
    <row r="350" spans="1:6" x14ac:dyDescent="0.25">
      <c r="A350" s="20">
        <v>1795</v>
      </c>
      <c r="B350" s="2" t="s">
        <v>389</v>
      </c>
      <c r="C350" s="4" t="s">
        <v>8</v>
      </c>
      <c r="D350" s="4" t="s">
        <v>1948</v>
      </c>
      <c r="E350" s="2" t="s">
        <v>369</v>
      </c>
      <c r="F350" s="5" t="s">
        <v>331</v>
      </c>
    </row>
    <row r="351" spans="1:6" x14ac:dyDescent="0.25">
      <c r="A351" s="20">
        <v>1795</v>
      </c>
      <c r="B351" s="2" t="s">
        <v>389</v>
      </c>
      <c r="C351" s="4" t="s">
        <v>8</v>
      </c>
      <c r="D351" s="4" t="s">
        <v>1948</v>
      </c>
      <c r="E351" s="2" t="s">
        <v>370</v>
      </c>
      <c r="F351" s="5" t="s">
        <v>331</v>
      </c>
    </row>
    <row r="352" spans="1:6" x14ac:dyDescent="0.25">
      <c r="A352" s="20">
        <v>1795</v>
      </c>
      <c r="B352" s="2" t="s">
        <v>389</v>
      </c>
      <c r="C352" s="13" t="s">
        <v>8</v>
      </c>
      <c r="D352" s="14" t="s">
        <v>1948</v>
      </c>
      <c r="E352" s="2" t="s">
        <v>371</v>
      </c>
      <c r="F352" s="5" t="s">
        <v>372</v>
      </c>
    </row>
    <row r="353" spans="1:6" x14ac:dyDescent="0.25">
      <c r="A353" s="20">
        <v>1795</v>
      </c>
      <c r="B353" s="2" t="s">
        <v>389</v>
      </c>
      <c r="C353" s="13" t="s">
        <v>8</v>
      </c>
      <c r="D353" s="4" t="s">
        <v>1948</v>
      </c>
      <c r="E353" s="2" t="s">
        <v>373</v>
      </c>
      <c r="F353" s="5" t="s">
        <v>372</v>
      </c>
    </row>
    <row r="354" spans="1:6" x14ac:dyDescent="0.25">
      <c r="A354" s="20">
        <v>1795</v>
      </c>
      <c r="B354" s="2" t="s">
        <v>389</v>
      </c>
      <c r="C354" s="13" t="s">
        <v>8</v>
      </c>
      <c r="D354" s="4" t="s">
        <v>1948</v>
      </c>
      <c r="E354" s="2" t="s">
        <v>374</v>
      </c>
      <c r="F354" s="5" t="s">
        <v>372</v>
      </c>
    </row>
    <row r="355" spans="1:6" x14ac:dyDescent="0.25">
      <c r="A355" s="20">
        <v>1795</v>
      </c>
      <c r="B355" s="2" t="s">
        <v>389</v>
      </c>
      <c r="C355" s="13" t="s">
        <v>8</v>
      </c>
      <c r="D355" s="4" t="s">
        <v>1948</v>
      </c>
      <c r="E355" s="2" t="s">
        <v>375</v>
      </c>
      <c r="F355" s="5" t="s">
        <v>372</v>
      </c>
    </row>
    <row r="356" spans="1:6" x14ac:dyDescent="0.25">
      <c r="A356" s="20">
        <v>1795</v>
      </c>
      <c r="B356" s="2" t="s">
        <v>389</v>
      </c>
      <c r="C356" s="13" t="s">
        <v>8</v>
      </c>
      <c r="D356" s="4" t="s">
        <v>1948</v>
      </c>
      <c r="E356" s="2" t="s">
        <v>376</v>
      </c>
      <c r="F356" s="5" t="s">
        <v>372</v>
      </c>
    </row>
    <row r="357" spans="1:6" x14ac:dyDescent="0.25">
      <c r="A357" s="20">
        <v>1795</v>
      </c>
      <c r="B357" s="2" t="s">
        <v>389</v>
      </c>
      <c r="C357" s="13" t="s">
        <v>8</v>
      </c>
      <c r="D357" s="4" t="s">
        <v>1948</v>
      </c>
      <c r="E357" s="2" t="s">
        <v>377</v>
      </c>
      <c r="F357" s="5" t="s">
        <v>372</v>
      </c>
    </row>
    <row r="358" spans="1:6" x14ac:dyDescent="0.25">
      <c r="A358" s="20">
        <v>1795</v>
      </c>
      <c r="B358" s="2" t="s">
        <v>389</v>
      </c>
      <c r="C358" s="13" t="s">
        <v>8</v>
      </c>
      <c r="D358" s="4" t="s">
        <v>1948</v>
      </c>
      <c r="E358" s="2" t="s">
        <v>378</v>
      </c>
      <c r="F358" s="5" t="s">
        <v>372</v>
      </c>
    </row>
    <row r="359" spans="1:6" x14ac:dyDescent="0.25">
      <c r="A359" s="20">
        <v>1795</v>
      </c>
      <c r="B359" s="2" t="s">
        <v>389</v>
      </c>
      <c r="C359" s="13" t="s">
        <v>8</v>
      </c>
      <c r="D359" s="4" t="s">
        <v>1948</v>
      </c>
      <c r="E359" s="2" t="s">
        <v>379</v>
      </c>
      <c r="F359" s="5" t="s">
        <v>372</v>
      </c>
    </row>
    <row r="360" spans="1:6" x14ac:dyDescent="0.25">
      <c r="A360" s="20">
        <v>1795</v>
      </c>
      <c r="B360" s="2" t="s">
        <v>389</v>
      </c>
      <c r="C360" s="13" t="s">
        <v>8</v>
      </c>
      <c r="D360" s="4" t="s">
        <v>1948</v>
      </c>
      <c r="E360" s="2" t="s">
        <v>380</v>
      </c>
      <c r="F360" s="5" t="s">
        <v>372</v>
      </c>
    </row>
    <row r="361" spans="1:6" x14ac:dyDescent="0.25">
      <c r="A361" s="20">
        <v>1795</v>
      </c>
      <c r="B361" s="2" t="s">
        <v>389</v>
      </c>
      <c r="C361" s="13" t="s">
        <v>8</v>
      </c>
      <c r="D361" s="4" t="s">
        <v>1948</v>
      </c>
      <c r="E361" s="2" t="s">
        <v>381</v>
      </c>
      <c r="F361" s="5" t="s">
        <v>372</v>
      </c>
    </row>
    <row r="362" spans="1:6" x14ac:dyDescent="0.25">
      <c r="A362" s="20">
        <v>1795</v>
      </c>
      <c r="B362" s="2" t="s">
        <v>389</v>
      </c>
      <c r="C362" s="13" t="s">
        <v>8</v>
      </c>
      <c r="D362" s="4" t="s">
        <v>1948</v>
      </c>
      <c r="E362" s="2" t="s">
        <v>382</v>
      </c>
      <c r="F362" s="5" t="s">
        <v>372</v>
      </c>
    </row>
    <row r="363" spans="1:6" x14ac:dyDescent="0.25">
      <c r="A363" s="20">
        <v>1795</v>
      </c>
      <c r="B363" s="2" t="s">
        <v>389</v>
      </c>
      <c r="C363" s="13" t="s">
        <v>8</v>
      </c>
      <c r="D363" s="4" t="s">
        <v>1948</v>
      </c>
      <c r="E363" s="2" t="s">
        <v>383</v>
      </c>
      <c r="F363" s="5" t="s">
        <v>372</v>
      </c>
    </row>
    <row r="364" spans="1:6" x14ac:dyDescent="0.25">
      <c r="A364" s="20">
        <v>1795</v>
      </c>
      <c r="B364" s="2" t="s">
        <v>389</v>
      </c>
      <c r="C364" s="13" t="s">
        <v>8</v>
      </c>
      <c r="D364" s="4" t="s">
        <v>1948</v>
      </c>
      <c r="E364" s="2" t="s">
        <v>384</v>
      </c>
      <c r="F364" s="5" t="s">
        <v>372</v>
      </c>
    </row>
    <row r="365" spans="1:6" x14ac:dyDescent="0.25">
      <c r="A365" s="20">
        <v>1795</v>
      </c>
      <c r="B365" s="2" t="s">
        <v>389</v>
      </c>
      <c r="C365" s="13" t="s">
        <v>8</v>
      </c>
      <c r="D365" s="4" t="s">
        <v>1948</v>
      </c>
      <c r="E365" s="2" t="s">
        <v>385</v>
      </c>
      <c r="F365" s="5" t="s">
        <v>372</v>
      </c>
    </row>
    <row r="366" spans="1:6" x14ac:dyDescent="0.25">
      <c r="A366" s="20">
        <v>1795</v>
      </c>
      <c r="B366" s="2" t="s">
        <v>389</v>
      </c>
      <c r="C366" s="13" t="s">
        <v>8</v>
      </c>
      <c r="D366" s="4" t="s">
        <v>1948</v>
      </c>
      <c r="E366" s="2" t="s">
        <v>386</v>
      </c>
      <c r="F366" s="5" t="s">
        <v>331</v>
      </c>
    </row>
    <row r="367" spans="1:6" x14ac:dyDescent="0.25">
      <c r="A367" s="20">
        <v>1795</v>
      </c>
      <c r="B367" s="2" t="s">
        <v>389</v>
      </c>
      <c r="C367" s="13" t="s">
        <v>8</v>
      </c>
      <c r="D367" s="4" t="s">
        <v>1948</v>
      </c>
      <c r="E367" s="2" t="s">
        <v>387</v>
      </c>
      <c r="F367" s="5" t="s">
        <v>331</v>
      </c>
    </row>
    <row r="368" spans="1:6" x14ac:dyDescent="0.25">
      <c r="A368" s="20">
        <v>1795</v>
      </c>
      <c r="B368" s="2" t="s">
        <v>389</v>
      </c>
      <c r="C368" s="13" t="s">
        <v>8</v>
      </c>
      <c r="D368" s="4" t="s">
        <v>1948</v>
      </c>
      <c r="E368" s="2" t="s">
        <v>388</v>
      </c>
      <c r="F368" s="5" t="s">
        <v>331</v>
      </c>
    </row>
    <row r="369" spans="1:6" x14ac:dyDescent="0.25">
      <c r="A369" s="20">
        <v>1796</v>
      </c>
      <c r="B369" s="2" t="s">
        <v>390</v>
      </c>
      <c r="C369" s="4" t="s">
        <v>8</v>
      </c>
      <c r="D369" s="4" t="s">
        <v>1948</v>
      </c>
      <c r="E369" s="2" t="s">
        <v>325</v>
      </c>
      <c r="F369" s="5" t="s">
        <v>326</v>
      </c>
    </row>
    <row r="370" spans="1:6" x14ac:dyDescent="0.25">
      <c r="A370" s="20">
        <v>1796</v>
      </c>
      <c r="B370" s="2" t="s">
        <v>390</v>
      </c>
      <c r="C370" s="4" t="s">
        <v>8</v>
      </c>
      <c r="D370" s="4" t="s">
        <v>1948</v>
      </c>
      <c r="E370" s="2" t="s">
        <v>327</v>
      </c>
      <c r="F370" s="5" t="s">
        <v>326</v>
      </c>
    </row>
    <row r="371" spans="1:6" x14ac:dyDescent="0.25">
      <c r="A371" s="20">
        <v>1796</v>
      </c>
      <c r="B371" s="2" t="s">
        <v>390</v>
      </c>
      <c r="C371" s="4" t="s">
        <v>8</v>
      </c>
      <c r="D371" s="4" t="s">
        <v>1948</v>
      </c>
      <c r="E371" s="2" t="s">
        <v>328</v>
      </c>
      <c r="F371" s="5" t="s">
        <v>326</v>
      </c>
    </row>
    <row r="372" spans="1:6" x14ac:dyDescent="0.25">
      <c r="A372" s="20">
        <v>1796</v>
      </c>
      <c r="B372" s="2" t="s">
        <v>390</v>
      </c>
      <c r="C372" s="4" t="s">
        <v>8</v>
      </c>
      <c r="D372" s="4" t="s">
        <v>1948</v>
      </c>
      <c r="E372" s="2" t="s">
        <v>329</v>
      </c>
      <c r="F372" s="5" t="s">
        <v>326</v>
      </c>
    </row>
    <row r="373" spans="1:6" x14ac:dyDescent="0.25">
      <c r="A373" s="20">
        <v>1796</v>
      </c>
      <c r="B373" s="2" t="s">
        <v>390</v>
      </c>
      <c r="C373" s="4" t="s">
        <v>8</v>
      </c>
      <c r="D373" s="4" t="s">
        <v>1948</v>
      </c>
      <c r="E373" s="2" t="s">
        <v>330</v>
      </c>
      <c r="F373" s="5" t="s">
        <v>331</v>
      </c>
    </row>
    <row r="374" spans="1:6" x14ac:dyDescent="0.25">
      <c r="A374" s="20">
        <v>1796</v>
      </c>
      <c r="B374" s="2" t="s">
        <v>390</v>
      </c>
      <c r="C374" s="4" t="s">
        <v>8</v>
      </c>
      <c r="D374" s="4" t="s">
        <v>1948</v>
      </c>
      <c r="E374" s="2" t="s">
        <v>332</v>
      </c>
      <c r="F374" s="5" t="s">
        <v>331</v>
      </c>
    </row>
    <row r="375" spans="1:6" x14ac:dyDescent="0.25">
      <c r="A375" s="20">
        <v>1796</v>
      </c>
      <c r="B375" s="2" t="s">
        <v>390</v>
      </c>
      <c r="C375" s="4" t="s">
        <v>8</v>
      </c>
      <c r="D375" s="4" t="s">
        <v>1948</v>
      </c>
      <c r="E375" s="2" t="s">
        <v>333</v>
      </c>
      <c r="F375" s="5" t="s">
        <v>331</v>
      </c>
    </row>
    <row r="376" spans="1:6" x14ac:dyDescent="0.25">
      <c r="A376" s="20">
        <v>1796</v>
      </c>
      <c r="B376" s="2" t="s">
        <v>390</v>
      </c>
      <c r="C376" s="4" t="s">
        <v>8</v>
      </c>
      <c r="D376" s="4" t="s">
        <v>1948</v>
      </c>
      <c r="E376" s="2" t="s">
        <v>334</v>
      </c>
      <c r="F376" s="5" t="s">
        <v>331</v>
      </c>
    </row>
    <row r="377" spans="1:6" x14ac:dyDescent="0.25">
      <c r="A377" s="20">
        <v>1796</v>
      </c>
      <c r="B377" s="2" t="s">
        <v>390</v>
      </c>
      <c r="C377" s="4" t="s">
        <v>8</v>
      </c>
      <c r="D377" s="4" t="s">
        <v>1948</v>
      </c>
      <c r="E377" s="2" t="s">
        <v>335</v>
      </c>
      <c r="F377" s="5" t="s">
        <v>331</v>
      </c>
    </row>
    <row r="378" spans="1:6" x14ac:dyDescent="0.25">
      <c r="A378" s="20">
        <v>1796</v>
      </c>
      <c r="B378" s="2" t="s">
        <v>390</v>
      </c>
      <c r="C378" s="4" t="s">
        <v>8</v>
      </c>
      <c r="D378" s="4" t="s">
        <v>1948</v>
      </c>
      <c r="E378" s="2" t="s">
        <v>336</v>
      </c>
      <c r="F378" s="5" t="s">
        <v>331</v>
      </c>
    </row>
    <row r="379" spans="1:6" x14ac:dyDescent="0.25">
      <c r="A379" s="20">
        <v>1796</v>
      </c>
      <c r="B379" s="2" t="s">
        <v>390</v>
      </c>
      <c r="C379" s="4" t="s">
        <v>8</v>
      </c>
      <c r="D379" s="4" t="s">
        <v>1948</v>
      </c>
      <c r="E379" s="2" t="s">
        <v>337</v>
      </c>
      <c r="F379" s="5" t="s">
        <v>331</v>
      </c>
    </row>
    <row r="380" spans="1:6" x14ac:dyDescent="0.25">
      <c r="A380" s="20">
        <v>1796</v>
      </c>
      <c r="B380" s="2" t="s">
        <v>390</v>
      </c>
      <c r="C380" s="4" t="s">
        <v>8</v>
      </c>
      <c r="D380" s="4" t="s">
        <v>1948</v>
      </c>
      <c r="E380" s="2" t="s">
        <v>338</v>
      </c>
      <c r="F380" s="5" t="s">
        <v>331</v>
      </c>
    </row>
    <row r="381" spans="1:6" x14ac:dyDescent="0.25">
      <c r="A381" s="20">
        <v>1796</v>
      </c>
      <c r="B381" s="2" t="s">
        <v>390</v>
      </c>
      <c r="C381" s="4" t="s">
        <v>8</v>
      </c>
      <c r="D381" s="4" t="s">
        <v>1948</v>
      </c>
      <c r="E381" s="2" t="s">
        <v>339</v>
      </c>
      <c r="F381" s="5" t="s">
        <v>331</v>
      </c>
    </row>
    <row r="382" spans="1:6" x14ac:dyDescent="0.25">
      <c r="A382" s="20">
        <v>1796</v>
      </c>
      <c r="B382" s="2" t="s">
        <v>390</v>
      </c>
      <c r="C382" s="4" t="s">
        <v>8</v>
      </c>
      <c r="D382" s="4" t="s">
        <v>1948</v>
      </c>
      <c r="E382" s="2" t="s">
        <v>340</v>
      </c>
      <c r="F382" s="5" t="s">
        <v>341</v>
      </c>
    </row>
    <row r="383" spans="1:6" x14ac:dyDescent="0.25">
      <c r="A383" s="20">
        <v>1796</v>
      </c>
      <c r="B383" s="2" t="s">
        <v>390</v>
      </c>
      <c r="C383" s="4" t="s">
        <v>8</v>
      </c>
      <c r="D383" s="4" t="s">
        <v>1948</v>
      </c>
      <c r="E383" s="2" t="s">
        <v>342</v>
      </c>
      <c r="F383" s="5" t="s">
        <v>341</v>
      </c>
    </row>
    <row r="384" spans="1:6" x14ac:dyDescent="0.25">
      <c r="A384" s="20">
        <v>1796</v>
      </c>
      <c r="B384" s="2" t="s">
        <v>390</v>
      </c>
      <c r="C384" s="4" t="s">
        <v>8</v>
      </c>
      <c r="D384" s="4" t="s">
        <v>1948</v>
      </c>
      <c r="E384" s="2" t="s">
        <v>343</v>
      </c>
      <c r="F384" s="5" t="s">
        <v>341</v>
      </c>
    </row>
    <row r="385" spans="1:6" x14ac:dyDescent="0.25">
      <c r="A385" s="20">
        <v>1796</v>
      </c>
      <c r="B385" s="2" t="s">
        <v>390</v>
      </c>
      <c r="C385" s="4" t="s">
        <v>8</v>
      </c>
      <c r="D385" s="4" t="s">
        <v>1948</v>
      </c>
      <c r="E385" s="2" t="s">
        <v>344</v>
      </c>
      <c r="F385" s="5" t="s">
        <v>341</v>
      </c>
    </row>
    <row r="386" spans="1:6" x14ac:dyDescent="0.25">
      <c r="A386" s="20">
        <v>1796</v>
      </c>
      <c r="B386" s="2" t="s">
        <v>390</v>
      </c>
      <c r="C386" s="4" t="s">
        <v>8</v>
      </c>
      <c r="D386" s="4" t="s">
        <v>1948</v>
      </c>
      <c r="E386" s="2" t="s">
        <v>345</v>
      </c>
      <c r="F386" s="5" t="s">
        <v>341</v>
      </c>
    </row>
    <row r="387" spans="1:6" x14ac:dyDescent="0.25">
      <c r="A387" s="20">
        <v>1796</v>
      </c>
      <c r="B387" s="2" t="s">
        <v>390</v>
      </c>
      <c r="C387" s="4" t="s">
        <v>8</v>
      </c>
      <c r="D387" s="4" t="s">
        <v>1948</v>
      </c>
      <c r="E387" s="2" t="s">
        <v>346</v>
      </c>
      <c r="F387" s="5" t="s">
        <v>341</v>
      </c>
    </row>
    <row r="388" spans="1:6" x14ac:dyDescent="0.25">
      <c r="A388" s="20">
        <v>1796</v>
      </c>
      <c r="B388" s="2" t="s">
        <v>390</v>
      </c>
      <c r="C388" s="4" t="s">
        <v>8</v>
      </c>
      <c r="D388" s="4" t="s">
        <v>1948</v>
      </c>
      <c r="E388" s="2" t="s">
        <v>347</v>
      </c>
      <c r="F388" s="5" t="s">
        <v>341</v>
      </c>
    </row>
    <row r="389" spans="1:6" x14ac:dyDescent="0.25">
      <c r="A389" s="20">
        <v>1796</v>
      </c>
      <c r="B389" s="2" t="s">
        <v>390</v>
      </c>
      <c r="C389" s="4" t="s">
        <v>8</v>
      </c>
      <c r="D389" s="4" t="s">
        <v>1948</v>
      </c>
      <c r="E389" s="2" t="s">
        <v>348</v>
      </c>
      <c r="F389" s="5" t="s">
        <v>341</v>
      </c>
    </row>
    <row r="390" spans="1:6" x14ac:dyDescent="0.25">
      <c r="A390" s="20">
        <v>1796</v>
      </c>
      <c r="B390" s="2" t="s">
        <v>390</v>
      </c>
      <c r="C390" s="4" t="s">
        <v>8</v>
      </c>
      <c r="D390" s="4" t="s">
        <v>1948</v>
      </c>
      <c r="E390" s="2" t="s">
        <v>349</v>
      </c>
      <c r="F390" s="5" t="s">
        <v>341</v>
      </c>
    </row>
    <row r="391" spans="1:6" x14ac:dyDescent="0.25">
      <c r="A391" s="20">
        <v>1796</v>
      </c>
      <c r="B391" s="2" t="s">
        <v>390</v>
      </c>
      <c r="C391" s="4" t="s">
        <v>8</v>
      </c>
      <c r="D391" s="4" t="s">
        <v>1948</v>
      </c>
      <c r="E391" s="2" t="s">
        <v>350</v>
      </c>
      <c r="F391" s="5" t="s">
        <v>341</v>
      </c>
    </row>
    <row r="392" spans="1:6" x14ac:dyDescent="0.25">
      <c r="A392" s="20">
        <v>1796</v>
      </c>
      <c r="B392" s="2" t="s">
        <v>390</v>
      </c>
      <c r="C392" s="4" t="s">
        <v>8</v>
      </c>
      <c r="D392" s="4" t="s">
        <v>1948</v>
      </c>
      <c r="E392" s="2" t="s">
        <v>351</v>
      </c>
      <c r="F392" s="5" t="s">
        <v>341</v>
      </c>
    </row>
    <row r="393" spans="1:6" x14ac:dyDescent="0.25">
      <c r="A393" s="20">
        <v>1796</v>
      </c>
      <c r="B393" s="2" t="s">
        <v>390</v>
      </c>
      <c r="C393" s="4" t="s">
        <v>8</v>
      </c>
      <c r="D393" s="4" t="s">
        <v>1948</v>
      </c>
      <c r="E393" s="2" t="s">
        <v>352</v>
      </c>
      <c r="F393" s="5" t="s">
        <v>341</v>
      </c>
    </row>
    <row r="394" spans="1:6" x14ac:dyDescent="0.25">
      <c r="A394" s="20">
        <v>1796</v>
      </c>
      <c r="B394" s="2" t="s">
        <v>390</v>
      </c>
      <c r="C394" s="4" t="s">
        <v>8</v>
      </c>
      <c r="D394" s="4" t="s">
        <v>1948</v>
      </c>
      <c r="E394" s="2" t="s">
        <v>353</v>
      </c>
      <c r="F394" s="5" t="s">
        <v>331</v>
      </c>
    </row>
    <row r="395" spans="1:6" x14ac:dyDescent="0.25">
      <c r="A395" s="20">
        <v>1796</v>
      </c>
      <c r="B395" s="2" t="s">
        <v>390</v>
      </c>
      <c r="C395" s="4" t="s">
        <v>8</v>
      </c>
      <c r="D395" s="4" t="s">
        <v>1948</v>
      </c>
      <c r="E395" s="2" t="s">
        <v>354</v>
      </c>
      <c r="F395" s="5" t="s">
        <v>331</v>
      </c>
    </row>
    <row r="396" spans="1:6" x14ac:dyDescent="0.25">
      <c r="A396" s="20">
        <v>1796</v>
      </c>
      <c r="B396" s="2" t="s">
        <v>390</v>
      </c>
      <c r="C396" s="4" t="s">
        <v>8</v>
      </c>
      <c r="D396" s="4" t="s">
        <v>1948</v>
      </c>
      <c r="E396" s="2" t="s">
        <v>355</v>
      </c>
      <c r="F396" s="5" t="s">
        <v>331</v>
      </c>
    </row>
    <row r="397" spans="1:6" x14ac:dyDescent="0.25">
      <c r="A397" s="20">
        <v>1796</v>
      </c>
      <c r="B397" s="2" t="s">
        <v>390</v>
      </c>
      <c r="C397" s="4" t="s">
        <v>8</v>
      </c>
      <c r="D397" s="4" t="s">
        <v>1948</v>
      </c>
      <c r="E397" s="2" t="s">
        <v>356</v>
      </c>
      <c r="F397" s="5" t="s">
        <v>331</v>
      </c>
    </row>
    <row r="398" spans="1:6" x14ac:dyDescent="0.25">
      <c r="A398" s="20">
        <v>1796</v>
      </c>
      <c r="B398" s="2" t="s">
        <v>390</v>
      </c>
      <c r="C398" s="4" t="s">
        <v>8</v>
      </c>
      <c r="D398" s="4" t="s">
        <v>1948</v>
      </c>
      <c r="E398" s="2" t="s">
        <v>357</v>
      </c>
      <c r="F398" s="5" t="s">
        <v>331</v>
      </c>
    </row>
    <row r="399" spans="1:6" x14ac:dyDescent="0.25">
      <c r="A399" s="20">
        <v>1796</v>
      </c>
      <c r="B399" s="2" t="s">
        <v>390</v>
      </c>
      <c r="C399" s="4" t="s">
        <v>8</v>
      </c>
      <c r="D399" s="4" t="s">
        <v>1948</v>
      </c>
      <c r="E399" s="2" t="s">
        <v>358</v>
      </c>
      <c r="F399" s="5" t="s">
        <v>331</v>
      </c>
    </row>
    <row r="400" spans="1:6" x14ac:dyDescent="0.25">
      <c r="A400" s="20">
        <v>1796</v>
      </c>
      <c r="B400" s="2" t="s">
        <v>390</v>
      </c>
      <c r="C400" s="4" t="s">
        <v>8</v>
      </c>
      <c r="D400" s="4" t="s">
        <v>1948</v>
      </c>
      <c r="E400" s="2" t="s">
        <v>359</v>
      </c>
      <c r="F400" s="5" t="s">
        <v>331</v>
      </c>
    </row>
    <row r="401" spans="1:6" x14ac:dyDescent="0.25">
      <c r="A401" s="20">
        <v>1796</v>
      </c>
      <c r="B401" s="2" t="s">
        <v>390</v>
      </c>
      <c r="C401" s="4" t="s">
        <v>8</v>
      </c>
      <c r="D401" s="4" t="s">
        <v>1948</v>
      </c>
      <c r="E401" s="2" t="s">
        <v>360</v>
      </c>
      <c r="F401" s="5" t="s">
        <v>331</v>
      </c>
    </row>
    <row r="402" spans="1:6" x14ac:dyDescent="0.25">
      <c r="A402" s="20">
        <v>1796</v>
      </c>
      <c r="B402" s="2" t="s">
        <v>390</v>
      </c>
      <c r="C402" s="4" t="s">
        <v>8</v>
      </c>
      <c r="D402" s="4" t="s">
        <v>1948</v>
      </c>
      <c r="E402" s="2" t="s">
        <v>361</v>
      </c>
      <c r="F402" s="5" t="s">
        <v>331</v>
      </c>
    </row>
    <row r="403" spans="1:6" x14ac:dyDescent="0.25">
      <c r="A403" s="20">
        <v>1796</v>
      </c>
      <c r="B403" s="2" t="s">
        <v>390</v>
      </c>
      <c r="C403" s="4" t="s">
        <v>8</v>
      </c>
      <c r="D403" s="4" t="s">
        <v>1948</v>
      </c>
      <c r="E403" s="2" t="s">
        <v>362</v>
      </c>
      <c r="F403" s="5" t="s">
        <v>331</v>
      </c>
    </row>
    <row r="404" spans="1:6" x14ac:dyDescent="0.25">
      <c r="A404" s="20">
        <v>1796</v>
      </c>
      <c r="B404" s="2" t="s">
        <v>390</v>
      </c>
      <c r="C404" s="4" t="s">
        <v>8</v>
      </c>
      <c r="D404" s="4" t="s">
        <v>1948</v>
      </c>
      <c r="E404" s="2" t="s">
        <v>363</v>
      </c>
      <c r="F404" s="5" t="s">
        <v>331</v>
      </c>
    </row>
    <row r="405" spans="1:6" x14ac:dyDescent="0.25">
      <c r="A405" s="20">
        <v>1796</v>
      </c>
      <c r="B405" s="2" t="s">
        <v>390</v>
      </c>
      <c r="C405" s="4" t="s">
        <v>8</v>
      </c>
      <c r="D405" s="4" t="s">
        <v>1948</v>
      </c>
      <c r="E405" s="2" t="s">
        <v>344</v>
      </c>
      <c r="F405" s="5" t="s">
        <v>331</v>
      </c>
    </row>
    <row r="406" spans="1:6" x14ac:dyDescent="0.25">
      <c r="A406" s="20">
        <v>1796</v>
      </c>
      <c r="B406" s="2" t="s">
        <v>390</v>
      </c>
      <c r="C406" s="4" t="s">
        <v>8</v>
      </c>
      <c r="D406" s="4" t="s">
        <v>1948</v>
      </c>
      <c r="E406" s="2" t="s">
        <v>345</v>
      </c>
      <c r="F406" s="5" t="s">
        <v>331</v>
      </c>
    </row>
    <row r="407" spans="1:6" x14ac:dyDescent="0.25">
      <c r="A407" s="20">
        <v>1796</v>
      </c>
      <c r="B407" s="2" t="s">
        <v>390</v>
      </c>
      <c r="C407" s="4" t="s">
        <v>8</v>
      </c>
      <c r="D407" s="4" t="s">
        <v>1948</v>
      </c>
      <c r="E407" s="2" t="s">
        <v>346</v>
      </c>
      <c r="F407" s="5" t="s">
        <v>331</v>
      </c>
    </row>
    <row r="408" spans="1:6" x14ac:dyDescent="0.25">
      <c r="A408" s="20">
        <v>1796</v>
      </c>
      <c r="B408" s="2" t="s">
        <v>390</v>
      </c>
      <c r="C408" s="4" t="s">
        <v>8</v>
      </c>
      <c r="D408" s="4" t="s">
        <v>1948</v>
      </c>
      <c r="E408" s="2" t="s">
        <v>347</v>
      </c>
      <c r="F408" s="5" t="s">
        <v>331</v>
      </c>
    </row>
    <row r="409" spans="1:6" x14ac:dyDescent="0.25">
      <c r="A409" s="20">
        <v>1796</v>
      </c>
      <c r="B409" s="2" t="s">
        <v>390</v>
      </c>
      <c r="C409" s="4" t="s">
        <v>8</v>
      </c>
      <c r="D409" s="4" t="s">
        <v>1948</v>
      </c>
      <c r="E409" s="2" t="s">
        <v>364</v>
      </c>
      <c r="F409" s="5" t="s">
        <v>331</v>
      </c>
    </row>
    <row r="410" spans="1:6" x14ac:dyDescent="0.25">
      <c r="A410" s="20">
        <v>1796</v>
      </c>
      <c r="B410" s="2" t="s">
        <v>390</v>
      </c>
      <c r="C410" s="4" t="s">
        <v>8</v>
      </c>
      <c r="D410" s="4" t="s">
        <v>1948</v>
      </c>
      <c r="E410" s="2" t="s">
        <v>365</v>
      </c>
      <c r="F410" s="5" t="s">
        <v>331</v>
      </c>
    </row>
    <row r="411" spans="1:6" x14ac:dyDescent="0.25">
      <c r="A411" s="20">
        <v>1796</v>
      </c>
      <c r="B411" s="2" t="s">
        <v>390</v>
      </c>
      <c r="C411" s="4" t="s">
        <v>8</v>
      </c>
      <c r="D411" s="4" t="s">
        <v>1948</v>
      </c>
      <c r="E411" s="2" t="s">
        <v>366</v>
      </c>
      <c r="F411" s="5" t="s">
        <v>331</v>
      </c>
    </row>
    <row r="412" spans="1:6" x14ac:dyDescent="0.25">
      <c r="A412" s="20">
        <v>1796</v>
      </c>
      <c r="B412" s="2" t="s">
        <v>390</v>
      </c>
      <c r="C412" s="4" t="s">
        <v>8</v>
      </c>
      <c r="D412" s="4" t="s">
        <v>1948</v>
      </c>
      <c r="E412" s="2" t="s">
        <v>367</v>
      </c>
      <c r="F412" s="5" t="s">
        <v>331</v>
      </c>
    </row>
    <row r="413" spans="1:6" x14ac:dyDescent="0.25">
      <c r="A413" s="20">
        <v>1796</v>
      </c>
      <c r="B413" s="2" t="s">
        <v>390</v>
      </c>
      <c r="C413" s="4" t="s">
        <v>8</v>
      </c>
      <c r="D413" s="4" t="s">
        <v>1948</v>
      </c>
      <c r="E413" s="2" t="s">
        <v>368</v>
      </c>
      <c r="F413" s="5" t="s">
        <v>331</v>
      </c>
    </row>
    <row r="414" spans="1:6" x14ac:dyDescent="0.25">
      <c r="A414" s="20">
        <v>1796</v>
      </c>
      <c r="B414" s="2" t="s">
        <v>390</v>
      </c>
      <c r="C414" s="4" t="s">
        <v>8</v>
      </c>
      <c r="D414" s="4" t="s">
        <v>1948</v>
      </c>
      <c r="E414" s="2" t="s">
        <v>369</v>
      </c>
      <c r="F414" s="5" t="s">
        <v>331</v>
      </c>
    </row>
    <row r="415" spans="1:6" x14ac:dyDescent="0.25">
      <c r="A415" s="20">
        <v>1796</v>
      </c>
      <c r="B415" s="2" t="s">
        <v>390</v>
      </c>
      <c r="C415" s="4" t="s">
        <v>8</v>
      </c>
      <c r="D415" s="4" t="s">
        <v>1948</v>
      </c>
      <c r="E415" s="2" t="s">
        <v>370</v>
      </c>
      <c r="F415" s="5" t="s">
        <v>331</v>
      </c>
    </row>
    <row r="416" spans="1:6" x14ac:dyDescent="0.25">
      <c r="A416" s="20">
        <v>1796</v>
      </c>
      <c r="B416" s="2" t="s">
        <v>390</v>
      </c>
      <c r="C416" s="13" t="s">
        <v>8</v>
      </c>
      <c r="D416" s="14" t="s">
        <v>1948</v>
      </c>
      <c r="E416" s="2" t="s">
        <v>371</v>
      </c>
      <c r="F416" s="5" t="s">
        <v>372</v>
      </c>
    </row>
    <row r="417" spans="1:6" x14ac:dyDescent="0.25">
      <c r="A417" s="20">
        <v>1796</v>
      </c>
      <c r="B417" s="2" t="s">
        <v>390</v>
      </c>
      <c r="C417" s="13" t="s">
        <v>8</v>
      </c>
      <c r="D417" s="4" t="s">
        <v>1948</v>
      </c>
      <c r="E417" s="2" t="s">
        <v>373</v>
      </c>
      <c r="F417" s="5" t="s">
        <v>372</v>
      </c>
    </row>
    <row r="418" spans="1:6" x14ac:dyDescent="0.25">
      <c r="A418" s="20">
        <v>1796</v>
      </c>
      <c r="B418" s="2" t="s">
        <v>390</v>
      </c>
      <c r="C418" s="13" t="s">
        <v>8</v>
      </c>
      <c r="D418" s="4" t="s">
        <v>1948</v>
      </c>
      <c r="E418" s="2" t="s">
        <v>374</v>
      </c>
      <c r="F418" s="5" t="s">
        <v>372</v>
      </c>
    </row>
    <row r="419" spans="1:6" x14ac:dyDescent="0.25">
      <c r="A419" s="20">
        <v>1796</v>
      </c>
      <c r="B419" s="2" t="s">
        <v>390</v>
      </c>
      <c r="C419" s="13" t="s">
        <v>8</v>
      </c>
      <c r="D419" s="4" t="s">
        <v>1948</v>
      </c>
      <c r="E419" s="2" t="s">
        <v>375</v>
      </c>
      <c r="F419" s="5" t="s">
        <v>372</v>
      </c>
    </row>
    <row r="420" spans="1:6" x14ac:dyDescent="0.25">
      <c r="A420" s="20">
        <v>1796</v>
      </c>
      <c r="B420" s="2" t="s">
        <v>390</v>
      </c>
      <c r="C420" s="13" t="s">
        <v>8</v>
      </c>
      <c r="D420" s="4" t="s">
        <v>1948</v>
      </c>
      <c r="E420" s="2" t="s">
        <v>376</v>
      </c>
      <c r="F420" s="5" t="s">
        <v>372</v>
      </c>
    </row>
    <row r="421" spans="1:6" x14ac:dyDescent="0.25">
      <c r="A421" s="20">
        <v>1796</v>
      </c>
      <c r="B421" s="2" t="s">
        <v>390</v>
      </c>
      <c r="C421" s="13" t="s">
        <v>8</v>
      </c>
      <c r="D421" s="4" t="s">
        <v>1948</v>
      </c>
      <c r="E421" s="2" t="s">
        <v>377</v>
      </c>
      <c r="F421" s="5" t="s">
        <v>372</v>
      </c>
    </row>
    <row r="422" spans="1:6" x14ac:dyDescent="0.25">
      <c r="A422" s="20">
        <v>1796</v>
      </c>
      <c r="B422" s="2" t="s">
        <v>390</v>
      </c>
      <c r="C422" s="13" t="s">
        <v>8</v>
      </c>
      <c r="D422" s="4" t="s">
        <v>1948</v>
      </c>
      <c r="E422" s="2" t="s">
        <v>378</v>
      </c>
      <c r="F422" s="5" t="s">
        <v>372</v>
      </c>
    </row>
    <row r="423" spans="1:6" x14ac:dyDescent="0.25">
      <c r="A423" s="20">
        <v>1796</v>
      </c>
      <c r="B423" s="2" t="s">
        <v>390</v>
      </c>
      <c r="C423" s="13" t="s">
        <v>8</v>
      </c>
      <c r="D423" s="4" t="s">
        <v>1948</v>
      </c>
      <c r="E423" s="2" t="s">
        <v>379</v>
      </c>
      <c r="F423" s="5" t="s">
        <v>372</v>
      </c>
    </row>
    <row r="424" spans="1:6" x14ac:dyDescent="0.25">
      <c r="A424" s="20">
        <v>1796</v>
      </c>
      <c r="B424" s="2" t="s">
        <v>390</v>
      </c>
      <c r="C424" s="13" t="s">
        <v>8</v>
      </c>
      <c r="D424" s="4" t="s">
        <v>1948</v>
      </c>
      <c r="E424" s="2" t="s">
        <v>380</v>
      </c>
      <c r="F424" s="5" t="s">
        <v>372</v>
      </c>
    </row>
    <row r="425" spans="1:6" x14ac:dyDescent="0.25">
      <c r="A425" s="20">
        <v>1796</v>
      </c>
      <c r="B425" s="2" t="s">
        <v>390</v>
      </c>
      <c r="C425" s="13" t="s">
        <v>8</v>
      </c>
      <c r="D425" s="4" t="s">
        <v>1948</v>
      </c>
      <c r="E425" s="2" t="s">
        <v>381</v>
      </c>
      <c r="F425" s="5" t="s">
        <v>372</v>
      </c>
    </row>
    <row r="426" spans="1:6" x14ac:dyDescent="0.25">
      <c r="A426" s="20">
        <v>1796</v>
      </c>
      <c r="B426" s="2" t="s">
        <v>390</v>
      </c>
      <c r="C426" s="13" t="s">
        <v>8</v>
      </c>
      <c r="D426" s="4" t="s">
        <v>1948</v>
      </c>
      <c r="E426" s="2" t="s">
        <v>382</v>
      </c>
      <c r="F426" s="5" t="s">
        <v>372</v>
      </c>
    </row>
    <row r="427" spans="1:6" x14ac:dyDescent="0.25">
      <c r="A427" s="20">
        <v>1796</v>
      </c>
      <c r="B427" s="2" t="s">
        <v>390</v>
      </c>
      <c r="C427" s="13" t="s">
        <v>8</v>
      </c>
      <c r="D427" s="4" t="s">
        <v>1948</v>
      </c>
      <c r="E427" s="2" t="s">
        <v>383</v>
      </c>
      <c r="F427" s="5" t="s">
        <v>372</v>
      </c>
    </row>
    <row r="428" spans="1:6" x14ac:dyDescent="0.25">
      <c r="A428" s="20">
        <v>1796</v>
      </c>
      <c r="B428" s="2" t="s">
        <v>390</v>
      </c>
      <c r="C428" s="13" t="s">
        <v>8</v>
      </c>
      <c r="D428" s="4" t="s">
        <v>1948</v>
      </c>
      <c r="E428" s="2" t="s">
        <v>384</v>
      </c>
      <c r="F428" s="5" t="s">
        <v>372</v>
      </c>
    </row>
    <row r="429" spans="1:6" x14ac:dyDescent="0.25">
      <c r="A429" s="20">
        <v>1796</v>
      </c>
      <c r="B429" s="2" t="s">
        <v>390</v>
      </c>
      <c r="C429" s="13" t="s">
        <v>8</v>
      </c>
      <c r="D429" s="4" t="s">
        <v>1948</v>
      </c>
      <c r="E429" s="2" t="s">
        <v>385</v>
      </c>
      <c r="F429" s="5" t="s">
        <v>372</v>
      </c>
    </row>
    <row r="430" spans="1:6" x14ac:dyDescent="0.25">
      <c r="A430" s="20">
        <v>1796</v>
      </c>
      <c r="B430" s="2" t="s">
        <v>390</v>
      </c>
      <c r="C430" s="13" t="s">
        <v>8</v>
      </c>
      <c r="D430" s="4" t="s">
        <v>1948</v>
      </c>
      <c r="E430" s="2" t="s">
        <v>386</v>
      </c>
      <c r="F430" s="5" t="s">
        <v>331</v>
      </c>
    </row>
    <row r="431" spans="1:6" x14ac:dyDescent="0.25">
      <c r="A431" s="20">
        <v>1796</v>
      </c>
      <c r="B431" s="2" t="s">
        <v>390</v>
      </c>
      <c r="C431" s="13" t="s">
        <v>8</v>
      </c>
      <c r="D431" s="4" t="s">
        <v>1948</v>
      </c>
      <c r="E431" s="2" t="s">
        <v>387</v>
      </c>
      <c r="F431" s="5" t="s">
        <v>331</v>
      </c>
    </row>
    <row r="432" spans="1:6" x14ac:dyDescent="0.25">
      <c r="A432" s="20">
        <v>1796</v>
      </c>
      <c r="B432" s="2" t="s">
        <v>390</v>
      </c>
      <c r="C432" s="13" t="s">
        <v>8</v>
      </c>
      <c r="D432" s="4" t="s">
        <v>1948</v>
      </c>
      <c r="E432" s="2" t="s">
        <v>388</v>
      </c>
      <c r="F432" s="5" t="s">
        <v>331</v>
      </c>
    </row>
    <row r="433" spans="1:6" x14ac:dyDescent="0.25">
      <c r="A433" s="20">
        <v>1797</v>
      </c>
      <c r="B433" s="2" t="s">
        <v>391</v>
      </c>
      <c r="C433" s="4" t="s">
        <v>8</v>
      </c>
      <c r="D433" s="4" t="s">
        <v>1948</v>
      </c>
      <c r="E433" s="2" t="s">
        <v>325</v>
      </c>
      <c r="F433" s="5" t="s">
        <v>326</v>
      </c>
    </row>
    <row r="434" spans="1:6" x14ac:dyDescent="0.25">
      <c r="A434" s="20">
        <v>1797</v>
      </c>
      <c r="B434" s="2" t="s">
        <v>391</v>
      </c>
      <c r="C434" s="4" t="s">
        <v>8</v>
      </c>
      <c r="D434" s="4" t="s">
        <v>1948</v>
      </c>
      <c r="E434" s="2" t="s">
        <v>327</v>
      </c>
      <c r="F434" s="5" t="s">
        <v>326</v>
      </c>
    </row>
    <row r="435" spans="1:6" x14ac:dyDescent="0.25">
      <c r="A435" s="20">
        <v>1797</v>
      </c>
      <c r="B435" s="2" t="s">
        <v>391</v>
      </c>
      <c r="C435" s="4" t="s">
        <v>8</v>
      </c>
      <c r="D435" s="4" t="s">
        <v>1948</v>
      </c>
      <c r="E435" s="2" t="s">
        <v>328</v>
      </c>
      <c r="F435" s="5" t="s">
        <v>326</v>
      </c>
    </row>
    <row r="436" spans="1:6" x14ac:dyDescent="0.25">
      <c r="A436" s="20">
        <v>1797</v>
      </c>
      <c r="B436" s="2" t="s">
        <v>391</v>
      </c>
      <c r="C436" s="4" t="s">
        <v>8</v>
      </c>
      <c r="D436" s="4" t="s">
        <v>1948</v>
      </c>
      <c r="E436" s="2" t="s">
        <v>329</v>
      </c>
      <c r="F436" s="5" t="s">
        <v>326</v>
      </c>
    </row>
    <row r="437" spans="1:6" x14ac:dyDescent="0.25">
      <c r="A437" s="20">
        <v>1797</v>
      </c>
      <c r="B437" s="2" t="s">
        <v>391</v>
      </c>
      <c r="C437" s="4" t="s">
        <v>8</v>
      </c>
      <c r="D437" s="4" t="s">
        <v>1948</v>
      </c>
      <c r="E437" s="2" t="s">
        <v>330</v>
      </c>
      <c r="F437" s="5" t="s">
        <v>331</v>
      </c>
    </row>
    <row r="438" spans="1:6" x14ac:dyDescent="0.25">
      <c r="A438" s="20">
        <v>1797</v>
      </c>
      <c r="B438" s="2" t="s">
        <v>391</v>
      </c>
      <c r="C438" s="4" t="s">
        <v>8</v>
      </c>
      <c r="D438" s="4" t="s">
        <v>1948</v>
      </c>
      <c r="E438" s="2" t="s">
        <v>332</v>
      </c>
      <c r="F438" s="5" t="s">
        <v>331</v>
      </c>
    </row>
    <row r="439" spans="1:6" x14ac:dyDescent="0.25">
      <c r="A439" s="20">
        <v>1797</v>
      </c>
      <c r="B439" s="2" t="s">
        <v>391</v>
      </c>
      <c r="C439" s="4" t="s">
        <v>8</v>
      </c>
      <c r="D439" s="4" t="s">
        <v>1948</v>
      </c>
      <c r="E439" s="2" t="s">
        <v>333</v>
      </c>
      <c r="F439" s="5" t="s">
        <v>331</v>
      </c>
    </row>
    <row r="440" spans="1:6" x14ac:dyDescent="0.25">
      <c r="A440" s="20">
        <v>1797</v>
      </c>
      <c r="B440" s="2" t="s">
        <v>391</v>
      </c>
      <c r="C440" s="4" t="s">
        <v>8</v>
      </c>
      <c r="D440" s="4" t="s">
        <v>1948</v>
      </c>
      <c r="E440" s="2" t="s">
        <v>334</v>
      </c>
      <c r="F440" s="5" t="s">
        <v>331</v>
      </c>
    </row>
    <row r="441" spans="1:6" x14ac:dyDescent="0.25">
      <c r="A441" s="20">
        <v>1797</v>
      </c>
      <c r="B441" s="2" t="s">
        <v>391</v>
      </c>
      <c r="C441" s="4" t="s">
        <v>8</v>
      </c>
      <c r="D441" s="4" t="s">
        <v>1948</v>
      </c>
      <c r="E441" s="2" t="s">
        <v>335</v>
      </c>
      <c r="F441" s="5" t="s">
        <v>331</v>
      </c>
    </row>
    <row r="442" spans="1:6" x14ac:dyDescent="0.25">
      <c r="A442" s="20">
        <v>1797</v>
      </c>
      <c r="B442" s="2" t="s">
        <v>391</v>
      </c>
      <c r="C442" s="4" t="s">
        <v>8</v>
      </c>
      <c r="D442" s="4" t="s">
        <v>1948</v>
      </c>
      <c r="E442" s="2" t="s">
        <v>336</v>
      </c>
      <c r="F442" s="5" t="s">
        <v>331</v>
      </c>
    </row>
    <row r="443" spans="1:6" x14ac:dyDescent="0.25">
      <c r="A443" s="20">
        <v>1797</v>
      </c>
      <c r="B443" s="2" t="s">
        <v>391</v>
      </c>
      <c r="C443" s="4" t="s">
        <v>8</v>
      </c>
      <c r="D443" s="4" t="s">
        <v>1948</v>
      </c>
      <c r="E443" s="2" t="s">
        <v>337</v>
      </c>
      <c r="F443" s="5" t="s">
        <v>331</v>
      </c>
    </row>
    <row r="444" spans="1:6" x14ac:dyDescent="0.25">
      <c r="A444" s="20">
        <v>1797</v>
      </c>
      <c r="B444" s="2" t="s">
        <v>391</v>
      </c>
      <c r="C444" s="4" t="s">
        <v>8</v>
      </c>
      <c r="D444" s="4" t="s">
        <v>1948</v>
      </c>
      <c r="E444" s="2" t="s">
        <v>338</v>
      </c>
      <c r="F444" s="5" t="s">
        <v>331</v>
      </c>
    </row>
    <row r="445" spans="1:6" x14ac:dyDescent="0.25">
      <c r="A445" s="20">
        <v>1797</v>
      </c>
      <c r="B445" s="2" t="s">
        <v>391</v>
      </c>
      <c r="C445" s="4" t="s">
        <v>8</v>
      </c>
      <c r="D445" s="4" t="s">
        <v>1948</v>
      </c>
      <c r="E445" s="2" t="s">
        <v>339</v>
      </c>
      <c r="F445" s="5" t="s">
        <v>331</v>
      </c>
    </row>
    <row r="446" spans="1:6" x14ac:dyDescent="0.25">
      <c r="A446" s="20">
        <v>1797</v>
      </c>
      <c r="B446" s="2" t="s">
        <v>391</v>
      </c>
      <c r="C446" s="4" t="s">
        <v>8</v>
      </c>
      <c r="D446" s="4" t="s">
        <v>1948</v>
      </c>
      <c r="E446" s="2" t="s">
        <v>340</v>
      </c>
      <c r="F446" s="5" t="s">
        <v>341</v>
      </c>
    </row>
    <row r="447" spans="1:6" x14ac:dyDescent="0.25">
      <c r="A447" s="20">
        <v>1797</v>
      </c>
      <c r="B447" s="2" t="s">
        <v>391</v>
      </c>
      <c r="C447" s="4" t="s">
        <v>8</v>
      </c>
      <c r="D447" s="4" t="s">
        <v>1948</v>
      </c>
      <c r="E447" s="2" t="s">
        <v>342</v>
      </c>
      <c r="F447" s="5" t="s">
        <v>341</v>
      </c>
    </row>
    <row r="448" spans="1:6" x14ac:dyDescent="0.25">
      <c r="A448" s="20">
        <v>1797</v>
      </c>
      <c r="B448" s="2" t="s">
        <v>391</v>
      </c>
      <c r="C448" s="4" t="s">
        <v>8</v>
      </c>
      <c r="D448" s="4" t="s">
        <v>1948</v>
      </c>
      <c r="E448" s="2" t="s">
        <v>343</v>
      </c>
      <c r="F448" s="5" t="s">
        <v>341</v>
      </c>
    </row>
    <row r="449" spans="1:6" x14ac:dyDescent="0.25">
      <c r="A449" s="20">
        <v>1797</v>
      </c>
      <c r="B449" s="2" t="s">
        <v>391</v>
      </c>
      <c r="C449" s="4" t="s">
        <v>8</v>
      </c>
      <c r="D449" s="4" t="s">
        <v>1948</v>
      </c>
      <c r="E449" s="2" t="s">
        <v>344</v>
      </c>
      <c r="F449" s="5" t="s">
        <v>341</v>
      </c>
    </row>
    <row r="450" spans="1:6" x14ac:dyDescent="0.25">
      <c r="A450" s="20">
        <v>1797</v>
      </c>
      <c r="B450" s="2" t="s">
        <v>391</v>
      </c>
      <c r="C450" s="4" t="s">
        <v>8</v>
      </c>
      <c r="D450" s="4" t="s">
        <v>1948</v>
      </c>
      <c r="E450" s="2" t="s">
        <v>345</v>
      </c>
      <c r="F450" s="5" t="s">
        <v>341</v>
      </c>
    </row>
    <row r="451" spans="1:6" x14ac:dyDescent="0.25">
      <c r="A451" s="20">
        <v>1797</v>
      </c>
      <c r="B451" s="2" t="s">
        <v>391</v>
      </c>
      <c r="C451" s="4" t="s">
        <v>8</v>
      </c>
      <c r="D451" s="4" t="s">
        <v>1948</v>
      </c>
      <c r="E451" s="2" t="s">
        <v>346</v>
      </c>
      <c r="F451" s="5" t="s">
        <v>341</v>
      </c>
    </row>
    <row r="452" spans="1:6" x14ac:dyDescent="0.25">
      <c r="A452" s="20">
        <v>1797</v>
      </c>
      <c r="B452" s="2" t="s">
        <v>391</v>
      </c>
      <c r="C452" s="4" t="s">
        <v>8</v>
      </c>
      <c r="D452" s="4" t="s">
        <v>1948</v>
      </c>
      <c r="E452" s="2" t="s">
        <v>347</v>
      </c>
      <c r="F452" s="5" t="s">
        <v>341</v>
      </c>
    </row>
    <row r="453" spans="1:6" x14ac:dyDescent="0.25">
      <c r="A453" s="20">
        <v>1797</v>
      </c>
      <c r="B453" s="2" t="s">
        <v>391</v>
      </c>
      <c r="C453" s="4" t="s">
        <v>8</v>
      </c>
      <c r="D453" s="4" t="s">
        <v>1948</v>
      </c>
      <c r="E453" s="2" t="s">
        <v>348</v>
      </c>
      <c r="F453" s="5" t="s">
        <v>341</v>
      </c>
    </row>
    <row r="454" spans="1:6" x14ac:dyDescent="0.25">
      <c r="A454" s="20">
        <v>1797</v>
      </c>
      <c r="B454" s="2" t="s">
        <v>391</v>
      </c>
      <c r="C454" s="4" t="s">
        <v>8</v>
      </c>
      <c r="D454" s="4" t="s">
        <v>1948</v>
      </c>
      <c r="E454" s="2" t="s">
        <v>349</v>
      </c>
      <c r="F454" s="5" t="s">
        <v>341</v>
      </c>
    </row>
    <row r="455" spans="1:6" x14ac:dyDescent="0.25">
      <c r="A455" s="20">
        <v>1797</v>
      </c>
      <c r="B455" s="2" t="s">
        <v>391</v>
      </c>
      <c r="C455" s="4" t="s">
        <v>8</v>
      </c>
      <c r="D455" s="4" t="s">
        <v>1948</v>
      </c>
      <c r="E455" s="2" t="s">
        <v>350</v>
      </c>
      <c r="F455" s="5" t="s">
        <v>341</v>
      </c>
    </row>
    <row r="456" spans="1:6" x14ac:dyDescent="0.25">
      <c r="A456" s="20">
        <v>1797</v>
      </c>
      <c r="B456" s="2" t="s">
        <v>391</v>
      </c>
      <c r="C456" s="4" t="s">
        <v>8</v>
      </c>
      <c r="D456" s="4" t="s">
        <v>1948</v>
      </c>
      <c r="E456" s="2" t="s">
        <v>351</v>
      </c>
      <c r="F456" s="5" t="s">
        <v>341</v>
      </c>
    </row>
    <row r="457" spans="1:6" x14ac:dyDescent="0.25">
      <c r="A457" s="20">
        <v>1797</v>
      </c>
      <c r="B457" s="2" t="s">
        <v>391</v>
      </c>
      <c r="C457" s="4" t="s">
        <v>8</v>
      </c>
      <c r="D457" s="4" t="s">
        <v>1948</v>
      </c>
      <c r="E457" s="2" t="s">
        <v>352</v>
      </c>
      <c r="F457" s="5" t="s">
        <v>341</v>
      </c>
    </row>
    <row r="458" spans="1:6" x14ac:dyDescent="0.25">
      <c r="A458" s="20">
        <v>1797</v>
      </c>
      <c r="B458" s="2" t="s">
        <v>391</v>
      </c>
      <c r="C458" s="4" t="s">
        <v>8</v>
      </c>
      <c r="D458" s="4" t="s">
        <v>1948</v>
      </c>
      <c r="E458" s="2" t="s">
        <v>353</v>
      </c>
      <c r="F458" s="5" t="s">
        <v>331</v>
      </c>
    </row>
    <row r="459" spans="1:6" x14ac:dyDescent="0.25">
      <c r="A459" s="20">
        <v>1797</v>
      </c>
      <c r="B459" s="2" t="s">
        <v>391</v>
      </c>
      <c r="C459" s="4" t="s">
        <v>8</v>
      </c>
      <c r="D459" s="4" t="s">
        <v>1948</v>
      </c>
      <c r="E459" s="2" t="s">
        <v>354</v>
      </c>
      <c r="F459" s="5" t="s">
        <v>331</v>
      </c>
    </row>
    <row r="460" spans="1:6" x14ac:dyDescent="0.25">
      <c r="A460" s="20">
        <v>1797</v>
      </c>
      <c r="B460" s="2" t="s">
        <v>391</v>
      </c>
      <c r="C460" s="4" t="s">
        <v>8</v>
      </c>
      <c r="D460" s="4" t="s">
        <v>1948</v>
      </c>
      <c r="E460" s="2" t="s">
        <v>355</v>
      </c>
      <c r="F460" s="5" t="s">
        <v>331</v>
      </c>
    </row>
    <row r="461" spans="1:6" x14ac:dyDescent="0.25">
      <c r="A461" s="20">
        <v>1797</v>
      </c>
      <c r="B461" s="2" t="s">
        <v>391</v>
      </c>
      <c r="C461" s="4" t="s">
        <v>8</v>
      </c>
      <c r="D461" s="4" t="s">
        <v>1948</v>
      </c>
      <c r="E461" s="2" t="s">
        <v>356</v>
      </c>
      <c r="F461" s="5" t="s">
        <v>331</v>
      </c>
    </row>
    <row r="462" spans="1:6" x14ac:dyDescent="0.25">
      <c r="A462" s="20">
        <v>1797</v>
      </c>
      <c r="B462" s="2" t="s">
        <v>391</v>
      </c>
      <c r="C462" s="4" t="s">
        <v>8</v>
      </c>
      <c r="D462" s="4" t="s">
        <v>1948</v>
      </c>
      <c r="E462" s="2" t="s">
        <v>357</v>
      </c>
      <c r="F462" s="5" t="s">
        <v>331</v>
      </c>
    </row>
    <row r="463" spans="1:6" x14ac:dyDescent="0.25">
      <c r="A463" s="20">
        <v>1797</v>
      </c>
      <c r="B463" s="2" t="s">
        <v>391</v>
      </c>
      <c r="C463" s="4" t="s">
        <v>8</v>
      </c>
      <c r="D463" s="4" t="s">
        <v>1948</v>
      </c>
      <c r="E463" s="2" t="s">
        <v>358</v>
      </c>
      <c r="F463" s="5" t="s">
        <v>331</v>
      </c>
    </row>
    <row r="464" spans="1:6" x14ac:dyDescent="0.25">
      <c r="A464" s="20">
        <v>1797</v>
      </c>
      <c r="B464" s="2" t="s">
        <v>391</v>
      </c>
      <c r="C464" s="4" t="s">
        <v>8</v>
      </c>
      <c r="D464" s="4" t="s">
        <v>1948</v>
      </c>
      <c r="E464" s="2" t="s">
        <v>359</v>
      </c>
      <c r="F464" s="5" t="s">
        <v>331</v>
      </c>
    </row>
    <row r="465" spans="1:6" x14ac:dyDescent="0.25">
      <c r="A465" s="20">
        <v>1797</v>
      </c>
      <c r="B465" s="2" t="s">
        <v>391</v>
      </c>
      <c r="C465" s="4" t="s">
        <v>8</v>
      </c>
      <c r="D465" s="4" t="s">
        <v>1948</v>
      </c>
      <c r="E465" s="2" t="s">
        <v>360</v>
      </c>
      <c r="F465" s="5" t="s">
        <v>331</v>
      </c>
    </row>
    <row r="466" spans="1:6" x14ac:dyDescent="0.25">
      <c r="A466" s="20">
        <v>1797</v>
      </c>
      <c r="B466" s="2" t="s">
        <v>391</v>
      </c>
      <c r="C466" s="4" t="s">
        <v>8</v>
      </c>
      <c r="D466" s="4" t="s">
        <v>1948</v>
      </c>
      <c r="E466" s="2" t="s">
        <v>361</v>
      </c>
      <c r="F466" s="5" t="s">
        <v>331</v>
      </c>
    </row>
    <row r="467" spans="1:6" x14ac:dyDescent="0.25">
      <c r="A467" s="20">
        <v>1797</v>
      </c>
      <c r="B467" s="2" t="s">
        <v>391</v>
      </c>
      <c r="C467" s="4" t="s">
        <v>8</v>
      </c>
      <c r="D467" s="4" t="s">
        <v>1948</v>
      </c>
      <c r="E467" s="2" t="s">
        <v>362</v>
      </c>
      <c r="F467" s="5" t="s">
        <v>331</v>
      </c>
    </row>
    <row r="468" spans="1:6" x14ac:dyDescent="0.25">
      <c r="A468" s="20">
        <v>1797</v>
      </c>
      <c r="B468" s="2" t="s">
        <v>391</v>
      </c>
      <c r="C468" s="4" t="s">
        <v>8</v>
      </c>
      <c r="D468" s="4" t="s">
        <v>1948</v>
      </c>
      <c r="E468" s="2" t="s">
        <v>363</v>
      </c>
      <c r="F468" s="5" t="s">
        <v>331</v>
      </c>
    </row>
    <row r="469" spans="1:6" x14ac:dyDescent="0.25">
      <c r="A469" s="20">
        <v>1797</v>
      </c>
      <c r="B469" s="2" t="s">
        <v>391</v>
      </c>
      <c r="C469" s="4" t="s">
        <v>8</v>
      </c>
      <c r="D469" s="4" t="s">
        <v>1948</v>
      </c>
      <c r="E469" s="2" t="s">
        <v>344</v>
      </c>
      <c r="F469" s="5" t="s">
        <v>331</v>
      </c>
    </row>
    <row r="470" spans="1:6" x14ac:dyDescent="0.25">
      <c r="A470" s="20">
        <v>1797</v>
      </c>
      <c r="B470" s="2" t="s">
        <v>391</v>
      </c>
      <c r="C470" s="4" t="s">
        <v>8</v>
      </c>
      <c r="D470" s="4" t="s">
        <v>1948</v>
      </c>
      <c r="E470" s="2" t="s">
        <v>345</v>
      </c>
      <c r="F470" s="5" t="s">
        <v>331</v>
      </c>
    </row>
    <row r="471" spans="1:6" x14ac:dyDescent="0.25">
      <c r="A471" s="20">
        <v>1797</v>
      </c>
      <c r="B471" s="2" t="s">
        <v>391</v>
      </c>
      <c r="C471" s="4" t="s">
        <v>8</v>
      </c>
      <c r="D471" s="4" t="s">
        <v>1948</v>
      </c>
      <c r="E471" s="2" t="s">
        <v>346</v>
      </c>
      <c r="F471" s="5" t="s">
        <v>331</v>
      </c>
    </row>
    <row r="472" spans="1:6" x14ac:dyDescent="0.25">
      <c r="A472" s="20">
        <v>1797</v>
      </c>
      <c r="B472" s="2" t="s">
        <v>391</v>
      </c>
      <c r="C472" s="4" t="s">
        <v>8</v>
      </c>
      <c r="D472" s="4" t="s">
        <v>1948</v>
      </c>
      <c r="E472" s="2" t="s">
        <v>347</v>
      </c>
      <c r="F472" s="5" t="s">
        <v>331</v>
      </c>
    </row>
    <row r="473" spans="1:6" x14ac:dyDescent="0.25">
      <c r="A473" s="20">
        <v>1797</v>
      </c>
      <c r="B473" s="2" t="s">
        <v>391</v>
      </c>
      <c r="C473" s="4" t="s">
        <v>8</v>
      </c>
      <c r="D473" s="4" t="s">
        <v>1948</v>
      </c>
      <c r="E473" s="2" t="s">
        <v>364</v>
      </c>
      <c r="F473" s="5" t="s">
        <v>331</v>
      </c>
    </row>
    <row r="474" spans="1:6" x14ac:dyDescent="0.25">
      <c r="A474" s="20">
        <v>1797</v>
      </c>
      <c r="B474" s="2" t="s">
        <v>391</v>
      </c>
      <c r="C474" s="4" t="s">
        <v>8</v>
      </c>
      <c r="D474" s="4" t="s">
        <v>1948</v>
      </c>
      <c r="E474" s="2" t="s">
        <v>365</v>
      </c>
      <c r="F474" s="5" t="s">
        <v>331</v>
      </c>
    </row>
    <row r="475" spans="1:6" x14ac:dyDescent="0.25">
      <c r="A475" s="20">
        <v>1797</v>
      </c>
      <c r="B475" s="2" t="s">
        <v>391</v>
      </c>
      <c r="C475" s="4" t="s">
        <v>8</v>
      </c>
      <c r="D475" s="4" t="s">
        <v>1948</v>
      </c>
      <c r="E475" s="2" t="s">
        <v>366</v>
      </c>
      <c r="F475" s="5" t="s">
        <v>331</v>
      </c>
    </row>
    <row r="476" spans="1:6" x14ac:dyDescent="0.25">
      <c r="A476" s="20">
        <v>1797</v>
      </c>
      <c r="B476" s="2" t="s">
        <v>391</v>
      </c>
      <c r="C476" s="4" t="s">
        <v>8</v>
      </c>
      <c r="D476" s="4" t="s">
        <v>1948</v>
      </c>
      <c r="E476" s="2" t="s">
        <v>367</v>
      </c>
      <c r="F476" s="5" t="s">
        <v>331</v>
      </c>
    </row>
    <row r="477" spans="1:6" x14ac:dyDescent="0.25">
      <c r="A477" s="20">
        <v>1797</v>
      </c>
      <c r="B477" s="2" t="s">
        <v>391</v>
      </c>
      <c r="C477" s="4" t="s">
        <v>8</v>
      </c>
      <c r="D477" s="4" t="s">
        <v>1948</v>
      </c>
      <c r="E477" s="2" t="s">
        <v>368</v>
      </c>
      <c r="F477" s="5" t="s">
        <v>331</v>
      </c>
    </row>
    <row r="478" spans="1:6" x14ac:dyDescent="0.25">
      <c r="A478" s="20">
        <v>1797</v>
      </c>
      <c r="B478" s="2" t="s">
        <v>391</v>
      </c>
      <c r="C478" s="4" t="s">
        <v>8</v>
      </c>
      <c r="D478" s="4" t="s">
        <v>1948</v>
      </c>
      <c r="E478" s="2" t="s">
        <v>369</v>
      </c>
      <c r="F478" s="5" t="s">
        <v>331</v>
      </c>
    </row>
    <row r="479" spans="1:6" x14ac:dyDescent="0.25">
      <c r="A479" s="20">
        <v>1797</v>
      </c>
      <c r="B479" s="2" t="s">
        <v>391</v>
      </c>
      <c r="C479" s="4" t="s">
        <v>8</v>
      </c>
      <c r="D479" s="4" t="s">
        <v>1948</v>
      </c>
      <c r="E479" s="2" t="s">
        <v>370</v>
      </c>
      <c r="F479" s="5" t="s">
        <v>331</v>
      </c>
    </row>
    <row r="480" spans="1:6" x14ac:dyDescent="0.25">
      <c r="A480" s="20">
        <v>1797</v>
      </c>
      <c r="B480" s="2" t="s">
        <v>391</v>
      </c>
      <c r="C480" s="13" t="s">
        <v>8</v>
      </c>
      <c r="D480" s="14" t="s">
        <v>1948</v>
      </c>
      <c r="E480" s="2" t="s">
        <v>371</v>
      </c>
      <c r="F480" s="5" t="s">
        <v>372</v>
      </c>
    </row>
    <row r="481" spans="1:6" x14ac:dyDescent="0.25">
      <c r="A481" s="20">
        <v>1797</v>
      </c>
      <c r="B481" s="2" t="s">
        <v>391</v>
      </c>
      <c r="C481" s="13" t="s">
        <v>8</v>
      </c>
      <c r="D481" s="4" t="s">
        <v>1948</v>
      </c>
      <c r="E481" s="2" t="s">
        <v>373</v>
      </c>
      <c r="F481" s="5" t="s">
        <v>372</v>
      </c>
    </row>
    <row r="482" spans="1:6" x14ac:dyDescent="0.25">
      <c r="A482" s="20">
        <v>1797</v>
      </c>
      <c r="B482" s="2" t="s">
        <v>391</v>
      </c>
      <c r="C482" s="13" t="s">
        <v>8</v>
      </c>
      <c r="D482" s="4" t="s">
        <v>1948</v>
      </c>
      <c r="E482" s="2" t="s">
        <v>374</v>
      </c>
      <c r="F482" s="5" t="s">
        <v>372</v>
      </c>
    </row>
    <row r="483" spans="1:6" x14ac:dyDescent="0.25">
      <c r="A483" s="20">
        <v>1797</v>
      </c>
      <c r="B483" s="2" t="s">
        <v>391</v>
      </c>
      <c r="C483" s="13" t="s">
        <v>8</v>
      </c>
      <c r="D483" s="4" t="s">
        <v>1948</v>
      </c>
      <c r="E483" s="2" t="s">
        <v>375</v>
      </c>
      <c r="F483" s="5" t="s">
        <v>372</v>
      </c>
    </row>
    <row r="484" spans="1:6" x14ac:dyDescent="0.25">
      <c r="A484" s="20">
        <v>1797</v>
      </c>
      <c r="B484" s="2" t="s">
        <v>391</v>
      </c>
      <c r="C484" s="13" t="s">
        <v>8</v>
      </c>
      <c r="D484" s="4" t="s">
        <v>1948</v>
      </c>
      <c r="E484" s="2" t="s">
        <v>376</v>
      </c>
      <c r="F484" s="5" t="s">
        <v>372</v>
      </c>
    </row>
    <row r="485" spans="1:6" x14ac:dyDescent="0.25">
      <c r="A485" s="20">
        <v>1797</v>
      </c>
      <c r="B485" s="2" t="s">
        <v>391</v>
      </c>
      <c r="C485" s="13" t="s">
        <v>8</v>
      </c>
      <c r="D485" s="4" t="s">
        <v>1948</v>
      </c>
      <c r="E485" s="2" t="s">
        <v>377</v>
      </c>
      <c r="F485" s="5" t="s">
        <v>372</v>
      </c>
    </row>
    <row r="486" spans="1:6" x14ac:dyDescent="0.25">
      <c r="A486" s="20">
        <v>1797</v>
      </c>
      <c r="B486" s="2" t="s">
        <v>391</v>
      </c>
      <c r="C486" s="13" t="s">
        <v>8</v>
      </c>
      <c r="D486" s="4" t="s">
        <v>1948</v>
      </c>
      <c r="E486" s="2" t="s">
        <v>378</v>
      </c>
      <c r="F486" s="5" t="s">
        <v>372</v>
      </c>
    </row>
    <row r="487" spans="1:6" x14ac:dyDescent="0.25">
      <c r="A487" s="20">
        <v>1797</v>
      </c>
      <c r="B487" s="2" t="s">
        <v>391</v>
      </c>
      <c r="C487" s="13" t="s">
        <v>8</v>
      </c>
      <c r="D487" s="4" t="s">
        <v>1948</v>
      </c>
      <c r="E487" s="2" t="s">
        <v>379</v>
      </c>
      <c r="F487" s="5" t="s">
        <v>372</v>
      </c>
    </row>
    <row r="488" spans="1:6" x14ac:dyDescent="0.25">
      <c r="A488" s="20">
        <v>1797</v>
      </c>
      <c r="B488" s="2" t="s">
        <v>391</v>
      </c>
      <c r="C488" s="13" t="s">
        <v>8</v>
      </c>
      <c r="D488" s="4" t="s">
        <v>1948</v>
      </c>
      <c r="E488" s="2" t="s">
        <v>380</v>
      </c>
      <c r="F488" s="5" t="s">
        <v>372</v>
      </c>
    </row>
    <row r="489" spans="1:6" x14ac:dyDescent="0.25">
      <c r="A489" s="20">
        <v>1797</v>
      </c>
      <c r="B489" s="2" t="s">
        <v>391</v>
      </c>
      <c r="C489" s="13" t="s">
        <v>8</v>
      </c>
      <c r="D489" s="4" t="s">
        <v>1948</v>
      </c>
      <c r="E489" s="2" t="s">
        <v>381</v>
      </c>
      <c r="F489" s="5" t="s">
        <v>372</v>
      </c>
    </row>
    <row r="490" spans="1:6" x14ac:dyDescent="0.25">
      <c r="A490" s="20">
        <v>1797</v>
      </c>
      <c r="B490" s="2" t="s">
        <v>391</v>
      </c>
      <c r="C490" s="13" t="s">
        <v>8</v>
      </c>
      <c r="D490" s="4" t="s">
        <v>1948</v>
      </c>
      <c r="E490" s="2" t="s">
        <v>382</v>
      </c>
      <c r="F490" s="5" t="s">
        <v>372</v>
      </c>
    </row>
    <row r="491" spans="1:6" x14ac:dyDescent="0.25">
      <c r="A491" s="20">
        <v>1797</v>
      </c>
      <c r="B491" s="2" t="s">
        <v>391</v>
      </c>
      <c r="C491" s="13" t="s">
        <v>8</v>
      </c>
      <c r="D491" s="4" t="s">
        <v>1948</v>
      </c>
      <c r="E491" s="2" t="s">
        <v>383</v>
      </c>
      <c r="F491" s="5" t="s">
        <v>372</v>
      </c>
    </row>
    <row r="492" spans="1:6" x14ac:dyDescent="0.25">
      <c r="A492" s="20">
        <v>1797</v>
      </c>
      <c r="B492" s="2" t="s">
        <v>391</v>
      </c>
      <c r="C492" s="13" t="s">
        <v>8</v>
      </c>
      <c r="D492" s="4" t="s">
        <v>1948</v>
      </c>
      <c r="E492" s="2" t="s">
        <v>384</v>
      </c>
      <c r="F492" s="5" t="s">
        <v>372</v>
      </c>
    </row>
    <row r="493" spans="1:6" x14ac:dyDescent="0.25">
      <c r="A493" s="20">
        <v>1797</v>
      </c>
      <c r="B493" s="2" t="s">
        <v>391</v>
      </c>
      <c r="C493" s="13" t="s">
        <v>8</v>
      </c>
      <c r="D493" s="4" t="s">
        <v>1948</v>
      </c>
      <c r="E493" s="2" t="s">
        <v>385</v>
      </c>
      <c r="F493" s="5" t="s">
        <v>372</v>
      </c>
    </row>
    <row r="494" spans="1:6" x14ac:dyDescent="0.25">
      <c r="A494" s="20">
        <v>1797</v>
      </c>
      <c r="B494" s="2" t="s">
        <v>391</v>
      </c>
      <c r="C494" s="13" t="s">
        <v>8</v>
      </c>
      <c r="D494" s="4" t="s">
        <v>1948</v>
      </c>
      <c r="E494" s="2" t="s">
        <v>386</v>
      </c>
      <c r="F494" s="5" t="s">
        <v>331</v>
      </c>
    </row>
    <row r="495" spans="1:6" x14ac:dyDescent="0.25">
      <c r="A495" s="20">
        <v>1797</v>
      </c>
      <c r="B495" s="2" t="s">
        <v>391</v>
      </c>
      <c r="C495" s="13" t="s">
        <v>8</v>
      </c>
      <c r="D495" s="4" t="s">
        <v>1948</v>
      </c>
      <c r="E495" s="2" t="s">
        <v>387</v>
      </c>
      <c r="F495" s="5" t="s">
        <v>331</v>
      </c>
    </row>
    <row r="496" spans="1:6" x14ac:dyDescent="0.25">
      <c r="A496" s="20">
        <v>1797</v>
      </c>
      <c r="B496" s="2" t="s">
        <v>391</v>
      </c>
      <c r="C496" s="13" t="s">
        <v>8</v>
      </c>
      <c r="D496" s="4" t="s">
        <v>1948</v>
      </c>
      <c r="E496" s="2" t="s">
        <v>388</v>
      </c>
      <c r="F496" s="5" t="s">
        <v>331</v>
      </c>
    </row>
    <row r="497" spans="1:6" x14ac:dyDescent="0.25">
      <c r="A497" s="20">
        <v>1799</v>
      </c>
      <c r="B497" s="2" t="s">
        <v>392</v>
      </c>
      <c r="C497" s="8" t="s">
        <v>8</v>
      </c>
      <c r="D497" s="8" t="s">
        <v>1948</v>
      </c>
      <c r="E497" s="13" t="s">
        <v>632</v>
      </c>
      <c r="F497" s="6" t="s">
        <v>313</v>
      </c>
    </row>
    <row r="498" spans="1:6" x14ac:dyDescent="0.25">
      <c r="A498" s="20">
        <v>1800</v>
      </c>
      <c r="B498" s="2" t="s">
        <v>393</v>
      </c>
      <c r="C498" s="8" t="s">
        <v>8</v>
      </c>
      <c r="D498" s="8" t="s">
        <v>1948</v>
      </c>
      <c r="E498" s="13" t="s">
        <v>632</v>
      </c>
      <c r="F498" s="6" t="s">
        <v>313</v>
      </c>
    </row>
    <row r="499" spans="1:6" x14ac:dyDescent="0.25">
      <c r="A499" s="20">
        <v>1801</v>
      </c>
      <c r="B499" s="2" t="s">
        <v>394</v>
      </c>
      <c r="C499" s="8" t="s">
        <v>8</v>
      </c>
      <c r="D499" s="8" t="s">
        <v>1948</v>
      </c>
      <c r="E499" s="13" t="s">
        <v>632</v>
      </c>
      <c r="F499" s="6" t="s">
        <v>313</v>
      </c>
    </row>
    <row r="500" spans="1:6" x14ac:dyDescent="0.25">
      <c r="A500" s="20"/>
      <c r="B500" s="4" t="s">
        <v>228</v>
      </c>
      <c r="C500" s="8" t="s">
        <v>8</v>
      </c>
      <c r="D500" s="4" t="s">
        <v>1948</v>
      </c>
      <c r="E500" s="13" t="s">
        <v>632</v>
      </c>
      <c r="F500" s="7" t="s">
        <v>395</v>
      </c>
    </row>
    <row r="501" spans="1:6" x14ac:dyDescent="0.25">
      <c r="A501" s="20">
        <v>1841</v>
      </c>
      <c r="B501" s="2" t="s">
        <v>396</v>
      </c>
      <c r="C501" s="8" t="s">
        <v>8</v>
      </c>
      <c r="D501" s="4" t="s">
        <v>1948</v>
      </c>
      <c r="E501" s="13"/>
      <c r="F501" s="2"/>
    </row>
    <row r="502" spans="1:6" x14ac:dyDescent="0.25">
      <c r="A502" s="20">
        <v>1842</v>
      </c>
      <c r="B502" s="2" t="s">
        <v>397</v>
      </c>
      <c r="C502" s="8" t="s">
        <v>8</v>
      </c>
      <c r="D502" s="4" t="s">
        <v>1948</v>
      </c>
      <c r="E502" s="13"/>
      <c r="F502" s="2"/>
    </row>
    <row r="503" spans="1:6" x14ac:dyDescent="0.25">
      <c r="A503" s="20">
        <v>1844</v>
      </c>
      <c r="B503" s="2" t="s">
        <v>398</v>
      </c>
      <c r="C503" s="8" t="s">
        <v>8</v>
      </c>
      <c r="D503" s="2"/>
      <c r="E503" s="13" t="s">
        <v>632</v>
      </c>
      <c r="F503" s="7" t="s">
        <v>399</v>
      </c>
    </row>
    <row r="504" spans="1:6" x14ac:dyDescent="0.25">
      <c r="A504" s="20">
        <v>1845</v>
      </c>
      <c r="B504" s="2" t="s">
        <v>400</v>
      </c>
      <c r="C504" s="8" t="s">
        <v>8</v>
      </c>
      <c r="D504" s="2"/>
      <c r="E504" s="13" t="s">
        <v>632</v>
      </c>
      <c r="F504" s="7" t="s">
        <v>399</v>
      </c>
    </row>
    <row r="505" spans="1:6" x14ac:dyDescent="0.25">
      <c r="A505" s="20">
        <v>1846</v>
      </c>
      <c r="B505" s="2" t="s">
        <v>401</v>
      </c>
      <c r="C505" s="8" t="s">
        <v>8</v>
      </c>
      <c r="D505" s="2"/>
      <c r="E505" s="13" t="s">
        <v>632</v>
      </c>
      <c r="F505" s="7" t="s">
        <v>399</v>
      </c>
    </row>
    <row r="506" spans="1:6" x14ac:dyDescent="0.25">
      <c r="A506" s="20"/>
      <c r="B506" s="4" t="s">
        <v>402</v>
      </c>
      <c r="C506" s="4" t="s">
        <v>8</v>
      </c>
      <c r="D506" s="4" t="s">
        <v>1948</v>
      </c>
      <c r="E506" s="13"/>
      <c r="F506" s="2"/>
    </row>
    <row r="507" spans="1:6" x14ac:dyDescent="0.25">
      <c r="A507" s="20">
        <v>1847</v>
      </c>
      <c r="B507" s="2" t="s">
        <v>403</v>
      </c>
      <c r="C507" s="8" t="s">
        <v>8</v>
      </c>
      <c r="D507" s="4" t="s">
        <v>1948</v>
      </c>
      <c r="E507" s="13"/>
      <c r="F507" s="2"/>
    </row>
    <row r="508" spans="1:6" x14ac:dyDescent="0.25">
      <c r="A508" s="20">
        <v>1848</v>
      </c>
      <c r="B508" s="2" t="s">
        <v>404</v>
      </c>
      <c r="C508" s="8" t="s">
        <v>8</v>
      </c>
      <c r="D508" s="4" t="s">
        <v>1948</v>
      </c>
      <c r="E508" s="13"/>
      <c r="F508" s="2"/>
    </row>
    <row r="509" spans="1:6" x14ac:dyDescent="0.25">
      <c r="A509" s="20">
        <v>1851</v>
      </c>
      <c r="B509" s="2" t="s">
        <v>405</v>
      </c>
      <c r="C509" s="8" t="s">
        <v>8</v>
      </c>
      <c r="D509" s="4" t="s">
        <v>1948</v>
      </c>
      <c r="E509" s="13" t="s">
        <v>632</v>
      </c>
      <c r="F509" s="7" t="s">
        <v>406</v>
      </c>
    </row>
    <row r="510" spans="1:6" x14ac:dyDescent="0.25">
      <c r="A510" s="20">
        <v>1854</v>
      </c>
      <c r="B510" s="2" t="s">
        <v>407</v>
      </c>
      <c r="C510" s="8" t="s">
        <v>8</v>
      </c>
      <c r="D510" s="4" t="s">
        <v>1948</v>
      </c>
      <c r="E510" s="13" t="s">
        <v>632</v>
      </c>
      <c r="F510" s="7" t="s">
        <v>408</v>
      </c>
    </row>
    <row r="511" spans="1:6" x14ac:dyDescent="0.25">
      <c r="A511" s="20">
        <v>1874</v>
      </c>
      <c r="B511" s="2" t="s">
        <v>409</v>
      </c>
      <c r="C511" s="8" t="s">
        <v>8</v>
      </c>
      <c r="D511" s="4" t="s">
        <v>1948</v>
      </c>
      <c r="E511" s="13" t="s">
        <v>632</v>
      </c>
      <c r="F511" s="7" t="s">
        <v>410</v>
      </c>
    </row>
    <row r="512" spans="1:6" x14ac:dyDescent="0.25">
      <c r="A512" s="20">
        <v>1875</v>
      </c>
      <c r="B512" s="2" t="s">
        <v>411</v>
      </c>
      <c r="C512" s="8" t="s">
        <v>8</v>
      </c>
      <c r="D512" s="4" t="s">
        <v>1948</v>
      </c>
      <c r="E512" s="13" t="s">
        <v>632</v>
      </c>
      <c r="F512" s="7" t="s">
        <v>410</v>
      </c>
    </row>
    <row r="513" spans="1:6" x14ac:dyDescent="0.25">
      <c r="A513" s="20">
        <v>1883</v>
      </c>
      <c r="B513" s="2" t="s">
        <v>412</v>
      </c>
      <c r="C513" s="8" t="s">
        <v>8</v>
      </c>
      <c r="D513" s="4" t="s">
        <v>1948</v>
      </c>
      <c r="E513" s="13" t="s">
        <v>632</v>
      </c>
      <c r="F513" s="7" t="s">
        <v>413</v>
      </c>
    </row>
    <row r="514" spans="1:6" x14ac:dyDescent="0.25">
      <c r="A514" s="20">
        <v>1885</v>
      </c>
      <c r="B514" s="2" t="s">
        <v>414</v>
      </c>
      <c r="C514" s="8" t="s">
        <v>8</v>
      </c>
      <c r="D514" s="13" t="s">
        <v>1948</v>
      </c>
      <c r="E514" s="13" t="s">
        <v>632</v>
      </c>
      <c r="F514" s="7" t="s">
        <v>313</v>
      </c>
    </row>
    <row r="515" spans="1:6" x14ac:dyDescent="0.25">
      <c r="A515" s="20">
        <v>1886</v>
      </c>
      <c r="B515" s="2" t="s">
        <v>415</v>
      </c>
      <c r="C515" s="8" t="s">
        <v>8</v>
      </c>
      <c r="D515" s="4" t="s">
        <v>1948</v>
      </c>
      <c r="E515" s="13" t="s">
        <v>632</v>
      </c>
      <c r="F515" s="7" t="s">
        <v>313</v>
      </c>
    </row>
    <row r="516" spans="1:6" x14ac:dyDescent="0.25">
      <c r="A516" s="20">
        <v>1889</v>
      </c>
      <c r="B516" s="4" t="s">
        <v>416</v>
      </c>
      <c r="C516" s="8" t="s">
        <v>8</v>
      </c>
      <c r="D516" s="4" t="s">
        <v>1948</v>
      </c>
      <c r="E516" s="13" t="s">
        <v>632</v>
      </c>
      <c r="F516" s="7" t="s">
        <v>417</v>
      </c>
    </row>
    <row r="517" spans="1:6" x14ac:dyDescent="0.25">
      <c r="A517" s="20">
        <v>1910</v>
      </c>
      <c r="B517" s="2" t="s">
        <v>418</v>
      </c>
      <c r="C517" s="8" t="s">
        <v>8</v>
      </c>
      <c r="D517" s="4" t="s">
        <v>1949</v>
      </c>
      <c r="E517" s="13" t="s">
        <v>632</v>
      </c>
      <c r="F517" s="7" t="s">
        <v>419</v>
      </c>
    </row>
    <row r="518" spans="1:6" x14ac:dyDescent="0.25">
      <c r="A518" s="20">
        <v>1912</v>
      </c>
      <c r="B518" s="2" t="s">
        <v>420</v>
      </c>
      <c r="C518" s="8" t="s">
        <v>8</v>
      </c>
      <c r="D518" s="4"/>
      <c r="E518" s="13" t="s">
        <v>632</v>
      </c>
      <c r="F518" s="7" t="s">
        <v>408</v>
      </c>
    </row>
    <row r="519" spans="1:6" x14ac:dyDescent="0.25">
      <c r="A519" s="20">
        <v>1917</v>
      </c>
      <c r="B519" s="2" t="s">
        <v>421</v>
      </c>
      <c r="C519" s="8" t="s">
        <v>8</v>
      </c>
      <c r="D519" s="4" t="s">
        <v>1948</v>
      </c>
      <c r="E519" s="13" t="s">
        <v>632</v>
      </c>
      <c r="F519" s="15" t="s">
        <v>422</v>
      </c>
    </row>
    <row r="520" spans="1:6" x14ac:dyDescent="0.25">
      <c r="A520" s="20">
        <v>1918</v>
      </c>
      <c r="B520" s="2" t="s">
        <v>423</v>
      </c>
      <c r="C520" s="8" t="s">
        <v>8</v>
      </c>
      <c r="D520" s="4" t="s">
        <v>1948</v>
      </c>
      <c r="E520" s="13" t="s">
        <v>632</v>
      </c>
      <c r="F520" s="15" t="s">
        <v>422</v>
      </c>
    </row>
    <row r="521" spans="1:6" x14ac:dyDescent="0.25">
      <c r="A521" s="20">
        <v>1919</v>
      </c>
      <c r="B521" s="2" t="s">
        <v>424</v>
      </c>
      <c r="C521" s="8" t="s">
        <v>8</v>
      </c>
      <c r="D521" s="4" t="s">
        <v>1948</v>
      </c>
      <c r="E521" s="13" t="s">
        <v>632</v>
      </c>
      <c r="F521" s="7" t="s">
        <v>425</v>
      </c>
    </row>
    <row r="522" spans="1:6" x14ac:dyDescent="0.25">
      <c r="A522" s="20">
        <v>1924</v>
      </c>
      <c r="B522" s="2" t="s">
        <v>426</v>
      </c>
      <c r="C522" s="8" t="s">
        <v>8</v>
      </c>
      <c r="D522" s="4" t="s">
        <v>1948</v>
      </c>
      <c r="E522" s="13" t="s">
        <v>632</v>
      </c>
      <c r="F522" s="7" t="s">
        <v>427</v>
      </c>
    </row>
    <row r="523" spans="1:6" x14ac:dyDescent="0.25">
      <c r="A523" s="20">
        <v>1925</v>
      </c>
      <c r="B523" s="2" t="s">
        <v>428</v>
      </c>
      <c r="C523" s="8" t="s">
        <v>8</v>
      </c>
      <c r="D523" s="4" t="s">
        <v>1948</v>
      </c>
      <c r="E523" s="13" t="s">
        <v>632</v>
      </c>
      <c r="F523" s="7" t="s">
        <v>427</v>
      </c>
    </row>
    <row r="524" spans="1:6" x14ac:dyDescent="0.25">
      <c r="A524" s="20">
        <v>1928</v>
      </c>
      <c r="B524" s="2" t="s">
        <v>429</v>
      </c>
      <c r="C524" s="8" t="s">
        <v>8</v>
      </c>
      <c r="D524" s="4" t="s">
        <v>1948</v>
      </c>
      <c r="E524" s="13" t="s">
        <v>632</v>
      </c>
      <c r="F524" s="7" t="s">
        <v>427</v>
      </c>
    </row>
    <row r="525" spans="1:6" x14ac:dyDescent="0.25">
      <c r="A525" s="20">
        <v>1934</v>
      </c>
      <c r="B525" s="2" t="s">
        <v>430</v>
      </c>
      <c r="C525" s="8" t="s">
        <v>8</v>
      </c>
      <c r="D525" s="4" t="s">
        <v>1949</v>
      </c>
      <c r="E525" s="13" t="s">
        <v>632</v>
      </c>
      <c r="F525" s="7" t="s">
        <v>431</v>
      </c>
    </row>
    <row r="526" spans="1:6" x14ac:dyDescent="0.25">
      <c r="A526" s="20">
        <v>1935</v>
      </c>
      <c r="B526" s="2" t="s">
        <v>432</v>
      </c>
      <c r="C526" s="8" t="s">
        <v>8</v>
      </c>
      <c r="D526" s="4" t="s">
        <v>1948</v>
      </c>
      <c r="E526" s="13" t="s">
        <v>632</v>
      </c>
      <c r="F526" s="7" t="s">
        <v>433</v>
      </c>
    </row>
    <row r="527" spans="1:6" ht="15.75" customHeight="1" x14ac:dyDescent="0.25">
      <c r="A527" s="20">
        <v>1940</v>
      </c>
      <c r="B527" s="2" t="s">
        <v>434</v>
      </c>
      <c r="C527" s="4" t="s">
        <v>8</v>
      </c>
      <c r="D527" s="4" t="s">
        <v>1948</v>
      </c>
      <c r="E527" s="13" t="s">
        <v>632</v>
      </c>
      <c r="F527" s="5" t="s">
        <v>435</v>
      </c>
    </row>
    <row r="528" spans="1:6" ht="15.75" customHeight="1" x14ac:dyDescent="0.25">
      <c r="A528" s="20">
        <v>1943</v>
      </c>
      <c r="B528" s="2" t="s">
        <v>436</v>
      </c>
      <c r="C528" s="8" t="s">
        <v>8</v>
      </c>
      <c r="D528" s="4" t="s">
        <v>632</v>
      </c>
      <c r="E528" s="13" t="s">
        <v>632</v>
      </c>
      <c r="F528" s="2"/>
    </row>
    <row r="529" spans="1:6" x14ac:dyDescent="0.25">
      <c r="A529" s="20">
        <v>1946</v>
      </c>
      <c r="B529" s="2" t="s">
        <v>437</v>
      </c>
      <c r="C529" s="8" t="s">
        <v>8</v>
      </c>
      <c r="D529" s="4" t="s">
        <v>1948</v>
      </c>
      <c r="E529" s="13" t="s">
        <v>632</v>
      </c>
      <c r="F529" s="7" t="s">
        <v>438</v>
      </c>
    </row>
    <row r="530" spans="1:6" x14ac:dyDescent="0.25">
      <c r="A530" s="20">
        <v>1951</v>
      </c>
      <c r="B530" s="2" t="s">
        <v>439</v>
      </c>
      <c r="C530" s="8" t="s">
        <v>8</v>
      </c>
      <c r="D530" s="4" t="s">
        <v>1948</v>
      </c>
      <c r="E530" s="13" t="s">
        <v>632</v>
      </c>
      <c r="F530" s="7" t="s">
        <v>440</v>
      </c>
    </row>
    <row r="531" spans="1:6" x14ac:dyDescent="0.25">
      <c r="A531" s="20">
        <v>1952</v>
      </c>
      <c r="B531" s="2" t="s">
        <v>441</v>
      </c>
      <c r="C531" s="8" t="s">
        <v>8</v>
      </c>
      <c r="D531" s="4" t="s">
        <v>1948</v>
      </c>
      <c r="E531" s="13" t="s">
        <v>632</v>
      </c>
      <c r="F531" s="7" t="s">
        <v>440</v>
      </c>
    </row>
    <row r="532" spans="1:6" x14ac:dyDescent="0.25">
      <c r="A532" s="20"/>
      <c r="B532" s="4" t="s">
        <v>442</v>
      </c>
      <c r="C532" s="8" t="s">
        <v>8</v>
      </c>
      <c r="D532" s="4" t="s">
        <v>1948</v>
      </c>
      <c r="E532" s="13" t="s">
        <v>632</v>
      </c>
      <c r="F532" s="7" t="s">
        <v>443</v>
      </c>
    </row>
    <row r="533" spans="1:6" x14ac:dyDescent="0.25">
      <c r="A533" s="20">
        <v>1969</v>
      </c>
      <c r="B533" s="2" t="s">
        <v>444</v>
      </c>
      <c r="C533" s="8" t="s">
        <v>8</v>
      </c>
      <c r="D533" s="4" t="s">
        <v>1948</v>
      </c>
      <c r="E533" s="13" t="s">
        <v>632</v>
      </c>
      <c r="F533" s="7" t="s">
        <v>445</v>
      </c>
    </row>
    <row r="534" spans="1:6" x14ac:dyDescent="0.25">
      <c r="A534" s="20">
        <v>1970</v>
      </c>
      <c r="B534" s="2" t="s">
        <v>446</v>
      </c>
      <c r="C534" s="8" t="s">
        <v>8</v>
      </c>
      <c r="D534" s="4" t="s">
        <v>1948</v>
      </c>
      <c r="E534" s="13" t="s">
        <v>632</v>
      </c>
      <c r="F534" s="7" t="s">
        <v>445</v>
      </c>
    </row>
    <row r="535" spans="1:6" x14ac:dyDescent="0.25">
      <c r="A535" s="20">
        <v>1979</v>
      </c>
      <c r="B535" s="2" t="s">
        <v>447</v>
      </c>
      <c r="C535" s="8" t="s">
        <v>8</v>
      </c>
      <c r="D535" s="4" t="s">
        <v>1948</v>
      </c>
      <c r="E535" s="13" t="s">
        <v>632</v>
      </c>
      <c r="F535" s="7" t="s">
        <v>448</v>
      </c>
    </row>
    <row r="536" spans="1:6" x14ac:dyDescent="0.25">
      <c r="A536" s="20">
        <v>1984</v>
      </c>
      <c r="B536" s="2" t="s">
        <v>449</v>
      </c>
      <c r="C536" s="8" t="s">
        <v>8</v>
      </c>
      <c r="D536" s="4" t="s">
        <v>1948</v>
      </c>
      <c r="E536" s="13" t="s">
        <v>632</v>
      </c>
      <c r="F536" s="7" t="s">
        <v>450</v>
      </c>
    </row>
    <row r="537" spans="1:6" x14ac:dyDescent="0.25">
      <c r="A537" s="20">
        <v>1985</v>
      </c>
      <c r="B537" s="2" t="s">
        <v>451</v>
      </c>
      <c r="C537" s="8" t="s">
        <v>8</v>
      </c>
      <c r="D537" s="4" t="s">
        <v>1948</v>
      </c>
      <c r="E537" s="13"/>
      <c r="F537" s="10"/>
    </row>
    <row r="538" spans="1:6" x14ac:dyDescent="0.25">
      <c r="A538" s="20">
        <v>2000</v>
      </c>
      <c r="B538" s="2" t="s">
        <v>452</v>
      </c>
      <c r="C538" s="8" t="s">
        <v>8</v>
      </c>
      <c r="D538" s="4" t="s">
        <v>1948</v>
      </c>
      <c r="E538" s="13" t="s">
        <v>632</v>
      </c>
      <c r="F538" s="7" t="s">
        <v>453</v>
      </c>
    </row>
    <row r="539" spans="1:6" x14ac:dyDescent="0.25">
      <c r="A539" s="20">
        <v>2001</v>
      </c>
      <c r="B539" s="2" t="s">
        <v>454</v>
      </c>
      <c r="C539" s="8" t="s">
        <v>8</v>
      </c>
      <c r="D539" s="4" t="s">
        <v>1948</v>
      </c>
      <c r="E539" s="13" t="s">
        <v>632</v>
      </c>
      <c r="F539" s="7" t="s">
        <v>455</v>
      </c>
    </row>
    <row r="540" spans="1:6" x14ac:dyDescent="0.25">
      <c r="A540" s="20">
        <v>2002</v>
      </c>
      <c r="B540" s="2" t="s">
        <v>456</v>
      </c>
      <c r="C540" s="8" t="s">
        <v>8</v>
      </c>
      <c r="D540" s="4" t="s">
        <v>1948</v>
      </c>
      <c r="E540" s="13" t="s">
        <v>632</v>
      </c>
      <c r="F540" s="7" t="s">
        <v>455</v>
      </c>
    </row>
    <row r="541" spans="1:6" x14ac:dyDescent="0.25">
      <c r="A541" s="20">
        <v>2005</v>
      </c>
      <c r="B541" s="2" t="s">
        <v>457</v>
      </c>
      <c r="C541" s="4" t="s">
        <v>8</v>
      </c>
      <c r="D541" s="4" t="s">
        <v>1948</v>
      </c>
      <c r="E541" s="13" t="s">
        <v>632</v>
      </c>
      <c r="F541" s="2"/>
    </row>
    <row r="542" spans="1:6" x14ac:dyDescent="0.25">
      <c r="A542" s="20">
        <v>2013</v>
      </c>
      <c r="B542" s="2" t="s">
        <v>458</v>
      </c>
      <c r="C542" s="8" t="s">
        <v>8</v>
      </c>
      <c r="D542" s="4" t="s">
        <v>1948</v>
      </c>
      <c r="E542" s="13" t="s">
        <v>632</v>
      </c>
      <c r="F542" s="7" t="s">
        <v>459</v>
      </c>
    </row>
    <row r="543" spans="1:6" x14ac:dyDescent="0.25">
      <c r="A543" s="20">
        <v>2018</v>
      </c>
      <c r="B543" s="2" t="s">
        <v>460</v>
      </c>
      <c r="C543" s="8" t="s">
        <v>8</v>
      </c>
      <c r="D543" s="4" t="s">
        <v>1948</v>
      </c>
      <c r="E543" s="13" t="s">
        <v>632</v>
      </c>
      <c r="F543" s="7" t="s">
        <v>461</v>
      </c>
    </row>
    <row r="544" spans="1:6" x14ac:dyDescent="0.25">
      <c r="A544" s="20">
        <v>2019</v>
      </c>
      <c r="B544" s="2" t="s">
        <v>462</v>
      </c>
      <c r="C544" s="8" t="s">
        <v>8</v>
      </c>
      <c r="D544" s="4" t="s">
        <v>1948</v>
      </c>
      <c r="E544" s="13" t="s">
        <v>632</v>
      </c>
      <c r="F544" s="7" t="s">
        <v>461</v>
      </c>
    </row>
    <row r="545" spans="1:6" x14ac:dyDescent="0.25">
      <c r="A545" s="20">
        <v>2020</v>
      </c>
      <c r="B545" s="2" t="s">
        <v>463</v>
      </c>
      <c r="C545" s="8" t="s">
        <v>8</v>
      </c>
      <c r="D545" s="4" t="s">
        <v>1948</v>
      </c>
      <c r="E545" s="13" t="s">
        <v>632</v>
      </c>
      <c r="F545" s="7" t="s">
        <v>464</v>
      </c>
    </row>
    <row r="546" spans="1:6" x14ac:dyDescent="0.25">
      <c r="A546" s="20">
        <v>2021</v>
      </c>
      <c r="B546" s="2" t="s">
        <v>465</v>
      </c>
      <c r="C546" s="8" t="s">
        <v>8</v>
      </c>
      <c r="D546" s="4" t="s">
        <v>1948</v>
      </c>
      <c r="E546" s="13" t="s">
        <v>632</v>
      </c>
      <c r="F546" s="7" t="s">
        <v>466</v>
      </c>
    </row>
    <row r="547" spans="1:6" x14ac:dyDescent="0.25">
      <c r="A547" s="20">
        <v>2028</v>
      </c>
      <c r="B547" s="2" t="s">
        <v>467</v>
      </c>
      <c r="C547" s="8" t="s">
        <v>8</v>
      </c>
      <c r="D547" s="4" t="s">
        <v>1948</v>
      </c>
      <c r="E547" s="13"/>
      <c r="F547" s="2"/>
    </row>
    <row r="548" spans="1:6" x14ac:dyDescent="0.25">
      <c r="A548" s="20">
        <v>2029</v>
      </c>
      <c r="B548" s="2" t="s">
        <v>468</v>
      </c>
      <c r="C548" s="8" t="s">
        <v>8</v>
      </c>
      <c r="D548" s="4" t="s">
        <v>1948</v>
      </c>
      <c r="E548" s="13" t="s">
        <v>632</v>
      </c>
      <c r="F548" s="5" t="s">
        <v>469</v>
      </c>
    </row>
    <row r="549" spans="1:6" x14ac:dyDescent="0.25">
      <c r="A549" s="20">
        <v>2030</v>
      </c>
      <c r="B549" s="2" t="s">
        <v>470</v>
      </c>
      <c r="C549" s="8" t="s">
        <v>8</v>
      </c>
      <c r="D549" s="4" t="s">
        <v>1948</v>
      </c>
      <c r="E549" s="13" t="s">
        <v>632</v>
      </c>
      <c r="F549" s="7" t="s">
        <v>471</v>
      </c>
    </row>
    <row r="550" spans="1:6" x14ac:dyDescent="0.25">
      <c r="A550" s="20">
        <v>2031</v>
      </c>
      <c r="B550" s="2" t="s">
        <v>472</v>
      </c>
      <c r="C550" s="8" t="s">
        <v>8</v>
      </c>
      <c r="D550" s="4" t="s">
        <v>1948</v>
      </c>
      <c r="E550" s="13" t="s">
        <v>632</v>
      </c>
      <c r="F550" s="7" t="s">
        <v>471</v>
      </c>
    </row>
    <row r="551" spans="1:6" x14ac:dyDescent="0.25">
      <c r="A551" s="20">
        <v>2037</v>
      </c>
      <c r="B551" s="2" t="s">
        <v>473</v>
      </c>
      <c r="C551" s="8" t="s">
        <v>8</v>
      </c>
      <c r="D551" s="4" t="s">
        <v>1948</v>
      </c>
      <c r="E551" s="13" t="s">
        <v>632</v>
      </c>
      <c r="F551" s="7" t="s">
        <v>474</v>
      </c>
    </row>
    <row r="552" spans="1:6" x14ac:dyDescent="0.25">
      <c r="A552" s="20">
        <v>2038</v>
      </c>
      <c r="B552" s="2" t="s">
        <v>475</v>
      </c>
      <c r="C552" s="8" t="s">
        <v>8</v>
      </c>
      <c r="D552" s="4" t="s">
        <v>1948</v>
      </c>
      <c r="E552" s="13" t="s">
        <v>632</v>
      </c>
      <c r="F552" s="7" t="s">
        <v>474</v>
      </c>
    </row>
    <row r="553" spans="1:6" x14ac:dyDescent="0.25">
      <c r="A553" s="20">
        <v>2045</v>
      </c>
      <c r="B553" s="2" t="s">
        <v>476</v>
      </c>
      <c r="C553" s="8" t="s">
        <v>8</v>
      </c>
      <c r="D553" s="4" t="s">
        <v>1948</v>
      </c>
      <c r="E553" s="13" t="s">
        <v>632</v>
      </c>
      <c r="F553" s="7" t="s">
        <v>477</v>
      </c>
    </row>
    <row r="554" spans="1:6" x14ac:dyDescent="0.25">
      <c r="A554" s="20">
        <v>2046</v>
      </c>
      <c r="B554" s="2" t="s">
        <v>478</v>
      </c>
      <c r="C554" s="4" t="s">
        <v>8</v>
      </c>
      <c r="D554" s="4" t="s">
        <v>1948</v>
      </c>
      <c r="E554" s="13" t="s">
        <v>632</v>
      </c>
      <c r="F554" s="5" t="s">
        <v>479</v>
      </c>
    </row>
    <row r="555" spans="1:6" x14ac:dyDescent="0.25">
      <c r="A555" s="20">
        <v>2053</v>
      </c>
      <c r="B555" s="2" t="s">
        <v>480</v>
      </c>
      <c r="C555" s="8" t="s">
        <v>8</v>
      </c>
      <c r="D555" s="4" t="s">
        <v>1948</v>
      </c>
      <c r="E555" s="13"/>
      <c r="F555" s="2"/>
    </row>
    <row r="556" spans="1:6" x14ac:dyDescent="0.25">
      <c r="A556" s="20">
        <v>2061</v>
      </c>
      <c r="B556" s="2" t="s">
        <v>481</v>
      </c>
      <c r="C556" s="8" t="s">
        <v>8</v>
      </c>
      <c r="D556" s="4" t="s">
        <v>1948</v>
      </c>
      <c r="E556" s="13" t="s">
        <v>632</v>
      </c>
      <c r="F556" s="7" t="s">
        <v>482</v>
      </c>
    </row>
    <row r="557" spans="1:6" x14ac:dyDescent="0.25">
      <c r="A557" s="20">
        <v>2062</v>
      </c>
      <c r="B557" s="2" t="s">
        <v>483</v>
      </c>
      <c r="C557" s="8" t="s">
        <v>8</v>
      </c>
      <c r="D557" s="4" t="s">
        <v>1948</v>
      </c>
      <c r="E557" s="13" t="s">
        <v>632</v>
      </c>
      <c r="F557" s="7" t="s">
        <v>482</v>
      </c>
    </row>
    <row r="558" spans="1:6" x14ac:dyDescent="0.25">
      <c r="A558" s="20">
        <v>2063</v>
      </c>
      <c r="B558" s="2" t="s">
        <v>484</v>
      </c>
      <c r="C558" s="8" t="s">
        <v>8</v>
      </c>
      <c r="D558" s="4" t="s">
        <v>1948</v>
      </c>
      <c r="E558" s="13" t="s">
        <v>632</v>
      </c>
      <c r="F558" s="7" t="s">
        <v>485</v>
      </c>
    </row>
    <row r="559" spans="1:6" x14ac:dyDescent="0.25">
      <c r="A559" s="20">
        <v>2067</v>
      </c>
      <c r="B559" s="2" t="s">
        <v>486</v>
      </c>
      <c r="C559" s="8" t="s">
        <v>8</v>
      </c>
      <c r="D559" s="4" t="s">
        <v>1949</v>
      </c>
      <c r="E559" s="13" t="s">
        <v>632</v>
      </c>
      <c r="F559" s="7" t="s">
        <v>487</v>
      </c>
    </row>
    <row r="560" spans="1:6" x14ac:dyDescent="0.25">
      <c r="A560" s="20"/>
      <c r="B560" s="4" t="s">
        <v>488</v>
      </c>
      <c r="C560" s="8" t="s">
        <v>8</v>
      </c>
      <c r="D560" s="4" t="s">
        <v>632</v>
      </c>
      <c r="E560" s="13" t="s">
        <v>632</v>
      </c>
      <c r="F560" s="2"/>
    </row>
    <row r="561" spans="1:6" x14ac:dyDescent="0.25">
      <c r="A561" s="20">
        <v>2078</v>
      </c>
      <c r="B561" s="2" t="s">
        <v>489</v>
      </c>
      <c r="C561" s="8" t="s">
        <v>8</v>
      </c>
      <c r="D561" s="4" t="s">
        <v>1948</v>
      </c>
      <c r="E561" s="13" t="s">
        <v>632</v>
      </c>
      <c r="F561" s="7" t="s">
        <v>490</v>
      </c>
    </row>
    <row r="562" spans="1:6" x14ac:dyDescent="0.25">
      <c r="A562" s="20">
        <v>2097</v>
      </c>
      <c r="B562" s="2" t="s">
        <v>491</v>
      </c>
      <c r="C562" s="8" t="s">
        <v>8</v>
      </c>
      <c r="D562" s="2"/>
      <c r="E562" s="13" t="s">
        <v>632</v>
      </c>
      <c r="F562" s="7" t="s">
        <v>492</v>
      </c>
    </row>
    <row r="563" spans="1:6" x14ac:dyDescent="0.25">
      <c r="A563" s="20">
        <v>2098</v>
      </c>
      <c r="B563" s="2" t="s">
        <v>493</v>
      </c>
      <c r="C563" s="8" t="s">
        <v>8</v>
      </c>
      <c r="D563" s="4" t="s">
        <v>1948</v>
      </c>
      <c r="E563" s="13"/>
      <c r="F563" s="2"/>
    </row>
    <row r="564" spans="1:6" x14ac:dyDescent="0.25">
      <c r="A564" s="20">
        <v>2101</v>
      </c>
      <c r="B564" s="2" t="s">
        <v>494</v>
      </c>
      <c r="C564" s="8" t="s">
        <v>8</v>
      </c>
      <c r="D564" s="4" t="s">
        <v>1948</v>
      </c>
      <c r="E564" s="13" t="s">
        <v>632</v>
      </c>
      <c r="F564" s="7" t="s">
        <v>495</v>
      </c>
    </row>
    <row r="565" spans="1:6" x14ac:dyDescent="0.25">
      <c r="A565" s="20">
        <v>2110</v>
      </c>
      <c r="B565" s="2" t="s">
        <v>496</v>
      </c>
      <c r="C565" s="8" t="s">
        <v>8</v>
      </c>
      <c r="D565" s="4" t="s">
        <v>1949</v>
      </c>
      <c r="E565" s="13"/>
      <c r="F565" s="2"/>
    </row>
    <row r="566" spans="1:6" x14ac:dyDescent="0.25">
      <c r="A566" s="20">
        <v>2111</v>
      </c>
      <c r="B566" s="2" t="s">
        <v>497</v>
      </c>
      <c r="C566" s="8" t="s">
        <v>8</v>
      </c>
      <c r="D566" s="4" t="s">
        <v>1949</v>
      </c>
      <c r="E566" s="13"/>
      <c r="F566" s="2"/>
    </row>
    <row r="567" spans="1:6" x14ac:dyDescent="0.25">
      <c r="A567" s="20">
        <v>2113</v>
      </c>
      <c r="B567" s="2" t="s">
        <v>498</v>
      </c>
      <c r="C567" s="8" t="s">
        <v>8</v>
      </c>
      <c r="D567" s="4" t="s">
        <v>1948</v>
      </c>
      <c r="E567" s="13" t="s">
        <v>632</v>
      </c>
      <c r="F567" s="7" t="s">
        <v>499</v>
      </c>
    </row>
    <row r="568" spans="1:6" x14ac:dyDescent="0.25">
      <c r="A568" s="20">
        <v>2119</v>
      </c>
      <c r="B568" s="2" t="s">
        <v>500</v>
      </c>
      <c r="C568" s="8" t="s">
        <v>8</v>
      </c>
      <c r="D568" s="4" t="s">
        <v>1948</v>
      </c>
      <c r="E568" s="13" t="s">
        <v>632</v>
      </c>
      <c r="F568" s="7" t="s">
        <v>485</v>
      </c>
    </row>
    <row r="569" spans="1:6" x14ac:dyDescent="0.25">
      <c r="A569" s="20">
        <v>2124</v>
      </c>
      <c r="B569" s="2" t="s">
        <v>501</v>
      </c>
      <c r="C569" s="8" t="s">
        <v>8</v>
      </c>
      <c r="D569" s="2"/>
      <c r="E569" s="13" t="s">
        <v>632</v>
      </c>
      <c r="F569" s="7" t="s">
        <v>502</v>
      </c>
    </row>
    <row r="570" spans="1:6" x14ac:dyDescent="0.25">
      <c r="A570" s="20">
        <v>2125</v>
      </c>
      <c r="B570" s="2" t="s">
        <v>503</v>
      </c>
      <c r="C570" s="8" t="s">
        <v>8</v>
      </c>
      <c r="D570" s="2"/>
      <c r="E570" s="13" t="s">
        <v>632</v>
      </c>
      <c r="F570" s="7" t="s">
        <v>502</v>
      </c>
    </row>
    <row r="571" spans="1:6" x14ac:dyDescent="0.25">
      <c r="A571" s="20">
        <v>2126</v>
      </c>
      <c r="B571" s="2" t="s">
        <v>504</v>
      </c>
      <c r="C571" s="8" t="s">
        <v>8</v>
      </c>
      <c r="D571" s="2"/>
      <c r="E571" s="13" t="s">
        <v>632</v>
      </c>
      <c r="F571" s="7" t="s">
        <v>502</v>
      </c>
    </row>
    <row r="572" spans="1:6" x14ac:dyDescent="0.25">
      <c r="A572" s="20">
        <v>2135</v>
      </c>
      <c r="B572" s="2" t="s">
        <v>505</v>
      </c>
      <c r="C572" s="8" t="s">
        <v>8</v>
      </c>
      <c r="D572" s="4" t="s">
        <v>1948</v>
      </c>
      <c r="E572" s="13" t="s">
        <v>632</v>
      </c>
      <c r="F572" s="7" t="s">
        <v>506</v>
      </c>
    </row>
    <row r="573" spans="1:6" ht="15.75" customHeight="1" x14ac:dyDescent="0.25">
      <c r="A573" s="20">
        <v>2145</v>
      </c>
      <c r="B573" s="2" t="s">
        <v>507</v>
      </c>
      <c r="C573" s="8" t="s">
        <v>8</v>
      </c>
      <c r="D573" s="4" t="s">
        <v>1948</v>
      </c>
      <c r="E573" s="13" t="s">
        <v>632</v>
      </c>
      <c r="F573" s="7" t="s">
        <v>508</v>
      </c>
    </row>
    <row r="574" spans="1:6" ht="17.25" customHeight="1" x14ac:dyDescent="0.25">
      <c r="A574" s="20">
        <v>2151</v>
      </c>
      <c r="B574" s="2" t="s">
        <v>509</v>
      </c>
      <c r="C574" s="8" t="s">
        <v>8</v>
      </c>
      <c r="D574" s="4" t="s">
        <v>1948</v>
      </c>
      <c r="E574" s="13" t="s">
        <v>632</v>
      </c>
      <c r="F574" s="7" t="s">
        <v>510</v>
      </c>
    </row>
    <row r="575" spans="1:6" ht="17.25" customHeight="1" x14ac:dyDescent="0.25">
      <c r="A575" s="20">
        <v>2155</v>
      </c>
      <c r="B575" s="2" t="s">
        <v>511</v>
      </c>
      <c r="C575" s="8" t="s">
        <v>8</v>
      </c>
      <c r="D575" s="4" t="s">
        <v>1948</v>
      </c>
      <c r="E575" s="13" t="s">
        <v>632</v>
      </c>
      <c r="F575" s="7" t="s">
        <v>512</v>
      </c>
    </row>
    <row r="576" spans="1:6" x14ac:dyDescent="0.25">
      <c r="A576" s="20">
        <v>2156</v>
      </c>
      <c r="B576" s="2" t="s">
        <v>513</v>
      </c>
      <c r="C576" s="8" t="s">
        <v>8</v>
      </c>
      <c r="D576" s="4" t="s">
        <v>1948</v>
      </c>
      <c r="E576" s="13" t="s">
        <v>632</v>
      </c>
      <c r="F576" s="7" t="s">
        <v>512</v>
      </c>
    </row>
    <row r="577" spans="1:6" x14ac:dyDescent="0.25">
      <c r="A577" s="20">
        <v>2157</v>
      </c>
      <c r="B577" s="2" t="s">
        <v>514</v>
      </c>
      <c r="C577" s="8" t="s">
        <v>8</v>
      </c>
      <c r="D577" s="4" t="s">
        <v>1948</v>
      </c>
      <c r="E577" s="13" t="s">
        <v>632</v>
      </c>
      <c r="F577" s="7" t="s">
        <v>515</v>
      </c>
    </row>
    <row r="578" spans="1:6" x14ac:dyDescent="0.25">
      <c r="A578" s="20">
        <v>2159</v>
      </c>
      <c r="B578" s="2" t="s">
        <v>516</v>
      </c>
      <c r="C578" s="8" t="s">
        <v>8</v>
      </c>
      <c r="D578" s="4" t="s">
        <v>632</v>
      </c>
      <c r="E578" s="13" t="s">
        <v>632</v>
      </c>
      <c r="F578" s="2"/>
    </row>
    <row r="579" spans="1:6" x14ac:dyDescent="0.25">
      <c r="A579" s="20">
        <v>2166</v>
      </c>
      <c r="B579" s="2" t="s">
        <v>517</v>
      </c>
      <c r="C579" s="8" t="s">
        <v>8</v>
      </c>
      <c r="D579" s="4" t="s">
        <v>1948</v>
      </c>
      <c r="E579" s="13" t="s">
        <v>632</v>
      </c>
      <c r="F579" s="7" t="s">
        <v>518</v>
      </c>
    </row>
    <row r="580" spans="1:6" x14ac:dyDescent="0.25">
      <c r="A580" s="20">
        <v>2167</v>
      </c>
      <c r="B580" s="2" t="s">
        <v>519</v>
      </c>
      <c r="C580" s="8" t="s">
        <v>8</v>
      </c>
      <c r="D580" s="4" t="s">
        <v>1948</v>
      </c>
      <c r="E580" s="13" t="s">
        <v>632</v>
      </c>
      <c r="F580" s="7" t="s">
        <v>518</v>
      </c>
    </row>
    <row r="581" spans="1:6" x14ac:dyDescent="0.25">
      <c r="A581" s="20">
        <v>2168</v>
      </c>
      <c r="B581" s="2" t="s">
        <v>520</v>
      </c>
      <c r="C581" s="8" t="s">
        <v>8</v>
      </c>
      <c r="D581" s="4" t="s">
        <v>1948</v>
      </c>
      <c r="E581" s="13" t="s">
        <v>632</v>
      </c>
      <c r="F581" s="7" t="s">
        <v>521</v>
      </c>
    </row>
    <row r="582" spans="1:6" x14ac:dyDescent="0.25">
      <c r="A582" s="20">
        <v>2169</v>
      </c>
      <c r="B582" s="2" t="s">
        <v>522</v>
      </c>
      <c r="C582" s="8" t="s">
        <v>8</v>
      </c>
      <c r="D582" s="4" t="s">
        <v>1948</v>
      </c>
      <c r="E582" s="13" t="s">
        <v>632</v>
      </c>
      <c r="F582" s="7" t="s">
        <v>521</v>
      </c>
    </row>
    <row r="583" spans="1:6" x14ac:dyDescent="0.25">
      <c r="A583" s="20">
        <v>2170</v>
      </c>
      <c r="B583" s="2" t="s">
        <v>523</v>
      </c>
      <c r="C583" s="8" t="s">
        <v>8</v>
      </c>
      <c r="D583" s="4" t="s">
        <v>1948</v>
      </c>
      <c r="E583" s="13" t="s">
        <v>632</v>
      </c>
      <c r="F583" s="7" t="s">
        <v>524</v>
      </c>
    </row>
    <row r="584" spans="1:6" x14ac:dyDescent="0.25">
      <c r="A584" s="20"/>
      <c r="B584" s="4" t="s">
        <v>525</v>
      </c>
      <c r="C584" s="8" t="s">
        <v>8</v>
      </c>
      <c r="D584" s="4" t="s">
        <v>1949</v>
      </c>
      <c r="E584" s="13" t="s">
        <v>632</v>
      </c>
      <c r="F584" s="7" t="s">
        <v>526</v>
      </c>
    </row>
    <row r="585" spans="1:6" x14ac:dyDescent="0.25">
      <c r="A585" s="20">
        <v>2184</v>
      </c>
      <c r="B585" s="2" t="s">
        <v>527</v>
      </c>
      <c r="C585" s="8" t="s">
        <v>8</v>
      </c>
      <c r="D585" s="4" t="s">
        <v>1948</v>
      </c>
      <c r="E585" s="13" t="s">
        <v>632</v>
      </c>
      <c r="F585" s="7" t="s">
        <v>528</v>
      </c>
    </row>
    <row r="586" spans="1:6" x14ac:dyDescent="0.25">
      <c r="A586" s="20">
        <v>2185</v>
      </c>
      <c r="B586" s="2" t="s">
        <v>529</v>
      </c>
      <c r="C586" s="8" t="s">
        <v>8</v>
      </c>
      <c r="D586" s="4" t="s">
        <v>1948</v>
      </c>
      <c r="E586" s="13" t="s">
        <v>632</v>
      </c>
      <c r="F586" s="7" t="s">
        <v>528</v>
      </c>
    </row>
    <row r="587" spans="1:6" x14ac:dyDescent="0.25">
      <c r="A587" s="20">
        <v>2190</v>
      </c>
      <c r="B587" s="2" t="s">
        <v>530</v>
      </c>
      <c r="C587" s="8" t="s">
        <v>8</v>
      </c>
      <c r="D587" s="4" t="s">
        <v>1948</v>
      </c>
      <c r="E587" s="13" t="s">
        <v>632</v>
      </c>
      <c r="F587" s="7" t="s">
        <v>531</v>
      </c>
    </row>
    <row r="588" spans="1:6" x14ac:dyDescent="0.25">
      <c r="A588" s="20">
        <v>2193</v>
      </c>
      <c r="B588" s="2" t="s">
        <v>532</v>
      </c>
      <c r="C588" s="8" t="s">
        <v>8</v>
      </c>
      <c r="D588" s="4" t="s">
        <v>632</v>
      </c>
      <c r="E588" s="13" t="s">
        <v>632</v>
      </c>
      <c r="F588" s="2"/>
    </row>
    <row r="589" spans="1:6" x14ac:dyDescent="0.25">
      <c r="A589" s="20">
        <v>2213</v>
      </c>
      <c r="B589" s="2" t="s">
        <v>533</v>
      </c>
      <c r="C589" s="8" t="s">
        <v>8</v>
      </c>
      <c r="D589" s="4" t="s">
        <v>1948</v>
      </c>
      <c r="E589" s="13" t="s">
        <v>632</v>
      </c>
      <c r="F589" s="7" t="s">
        <v>534</v>
      </c>
    </row>
    <row r="590" spans="1:6" x14ac:dyDescent="0.25">
      <c r="A590" s="20">
        <v>2223</v>
      </c>
      <c r="B590" s="2" t="s">
        <v>535</v>
      </c>
      <c r="C590" s="8" t="s">
        <v>8</v>
      </c>
      <c r="D590" s="4" t="s">
        <v>1948</v>
      </c>
      <c r="E590" s="13" t="s">
        <v>632</v>
      </c>
      <c r="F590" s="7" t="s">
        <v>536</v>
      </c>
    </row>
    <row r="591" spans="1:6" x14ac:dyDescent="0.25">
      <c r="A591" s="20">
        <v>2227</v>
      </c>
      <c r="B591" s="2" t="s">
        <v>537</v>
      </c>
      <c r="C591" s="8" t="s">
        <v>8</v>
      </c>
      <c r="D591" s="4" t="s">
        <v>1948</v>
      </c>
      <c r="E591" s="13" t="s">
        <v>632</v>
      </c>
      <c r="F591" s="7" t="s">
        <v>538</v>
      </c>
    </row>
    <row r="592" spans="1:6" x14ac:dyDescent="0.25">
      <c r="A592" s="20">
        <v>2230</v>
      </c>
      <c r="B592" s="2" t="s">
        <v>539</v>
      </c>
      <c r="C592" s="8" t="s">
        <v>8</v>
      </c>
      <c r="D592" s="4" t="s">
        <v>1948</v>
      </c>
      <c r="E592" s="13" t="s">
        <v>632</v>
      </c>
      <c r="F592" s="7" t="s">
        <v>540</v>
      </c>
    </row>
    <row r="593" spans="1:6" x14ac:dyDescent="0.25">
      <c r="A593" s="20">
        <v>2231</v>
      </c>
      <c r="B593" s="2" t="s">
        <v>541</v>
      </c>
      <c r="C593" s="8" t="s">
        <v>8</v>
      </c>
      <c r="D593" s="4" t="s">
        <v>1948</v>
      </c>
      <c r="E593" s="13"/>
      <c r="F593" s="2"/>
    </row>
    <row r="594" spans="1:6" x14ac:dyDescent="0.25">
      <c r="A594" s="20">
        <v>2239</v>
      </c>
      <c r="B594" s="2" t="s">
        <v>542</v>
      </c>
      <c r="C594" s="8" t="s">
        <v>8</v>
      </c>
      <c r="D594" s="2"/>
      <c r="E594" s="13" t="s">
        <v>632</v>
      </c>
      <c r="F594" s="7" t="s">
        <v>543</v>
      </c>
    </row>
    <row r="595" spans="1:6" x14ac:dyDescent="0.25">
      <c r="A595" s="20">
        <v>2243</v>
      </c>
      <c r="B595" s="2" t="s">
        <v>544</v>
      </c>
      <c r="C595" s="8" t="s">
        <v>8</v>
      </c>
      <c r="D595" s="4" t="s">
        <v>1948</v>
      </c>
      <c r="E595" s="13" t="s">
        <v>632</v>
      </c>
      <c r="F595" s="7" t="s">
        <v>545</v>
      </c>
    </row>
    <row r="596" spans="1:6" x14ac:dyDescent="0.25">
      <c r="A596" s="20">
        <v>2246</v>
      </c>
      <c r="B596" s="2" t="s">
        <v>546</v>
      </c>
      <c r="C596" s="8" t="s">
        <v>8</v>
      </c>
      <c r="D596" s="4" t="s">
        <v>1948</v>
      </c>
      <c r="E596" s="13"/>
      <c r="F596" s="2"/>
    </row>
    <row r="597" spans="1:6" x14ac:dyDescent="0.25">
      <c r="A597" s="20">
        <v>2253</v>
      </c>
      <c r="B597" s="2" t="s">
        <v>547</v>
      </c>
      <c r="C597" s="8" t="s">
        <v>8</v>
      </c>
      <c r="D597" s="4" t="s">
        <v>1948</v>
      </c>
      <c r="E597" s="13" t="s">
        <v>632</v>
      </c>
      <c r="F597" s="7" t="s">
        <v>548</v>
      </c>
    </row>
    <row r="598" spans="1:6" x14ac:dyDescent="0.25">
      <c r="A598" s="20">
        <v>2266</v>
      </c>
      <c r="B598" s="2" t="s">
        <v>549</v>
      </c>
      <c r="C598" s="8" t="s">
        <v>8</v>
      </c>
      <c r="D598" s="4" t="s">
        <v>1949</v>
      </c>
      <c r="E598" s="13" t="s">
        <v>632</v>
      </c>
      <c r="F598" s="7" t="s">
        <v>550</v>
      </c>
    </row>
    <row r="599" spans="1:6" x14ac:dyDescent="0.25">
      <c r="A599" s="20">
        <v>2267</v>
      </c>
      <c r="B599" s="2" t="s">
        <v>551</v>
      </c>
      <c r="C599" s="8" t="s">
        <v>8</v>
      </c>
      <c r="D599" s="4" t="s">
        <v>1949</v>
      </c>
      <c r="E599" s="13" t="s">
        <v>632</v>
      </c>
      <c r="F599" s="7" t="s">
        <v>550</v>
      </c>
    </row>
    <row r="600" spans="1:6" x14ac:dyDescent="0.25">
      <c r="A600" s="20">
        <v>2272</v>
      </c>
      <c r="B600" s="2" t="s">
        <v>552</v>
      </c>
      <c r="C600" s="8" t="s">
        <v>8</v>
      </c>
      <c r="D600" s="4" t="s">
        <v>1948</v>
      </c>
      <c r="E600" s="13" t="s">
        <v>632</v>
      </c>
      <c r="F600" s="7" t="s">
        <v>553</v>
      </c>
    </row>
    <row r="601" spans="1:6" x14ac:dyDescent="0.25">
      <c r="A601" s="20">
        <v>2282</v>
      </c>
      <c r="B601" s="2" t="s">
        <v>554</v>
      </c>
      <c r="C601" s="8" t="s">
        <v>8</v>
      </c>
      <c r="D601" s="4" t="s">
        <v>1948</v>
      </c>
      <c r="E601" s="13" t="s">
        <v>632</v>
      </c>
      <c r="F601" s="7" t="s">
        <v>555</v>
      </c>
    </row>
    <row r="602" spans="1:6" x14ac:dyDescent="0.25">
      <c r="A602" s="20">
        <v>2286</v>
      </c>
      <c r="B602" s="2" t="s">
        <v>556</v>
      </c>
      <c r="C602" s="8" t="s">
        <v>8</v>
      </c>
      <c r="D602" s="4" t="s">
        <v>1948</v>
      </c>
      <c r="E602" s="13" t="s">
        <v>632</v>
      </c>
      <c r="F602" s="7" t="s">
        <v>557</v>
      </c>
    </row>
    <row r="603" spans="1:6" x14ac:dyDescent="0.25">
      <c r="A603" s="20">
        <v>2287</v>
      </c>
      <c r="B603" s="2" t="s">
        <v>558</v>
      </c>
      <c r="C603" s="8" t="s">
        <v>8</v>
      </c>
      <c r="D603" s="4" t="s">
        <v>632</v>
      </c>
      <c r="E603" s="13" t="s">
        <v>632</v>
      </c>
      <c r="F603" s="2"/>
    </row>
    <row r="604" spans="1:6" x14ac:dyDescent="0.25">
      <c r="A604" s="20">
        <v>2289</v>
      </c>
      <c r="B604" s="2" t="s">
        <v>559</v>
      </c>
      <c r="C604" s="8" t="s">
        <v>8</v>
      </c>
      <c r="D604" s="4" t="s">
        <v>632</v>
      </c>
      <c r="E604" s="13" t="s">
        <v>632</v>
      </c>
      <c r="F604" s="2"/>
    </row>
    <row r="605" spans="1:6" x14ac:dyDescent="0.25">
      <c r="A605" s="20">
        <v>2290</v>
      </c>
      <c r="B605" s="2" t="s">
        <v>560</v>
      </c>
      <c r="C605" s="8" t="s">
        <v>8</v>
      </c>
      <c r="D605" s="4" t="s">
        <v>1948</v>
      </c>
      <c r="E605" s="13" t="s">
        <v>632</v>
      </c>
      <c r="F605" s="7" t="s">
        <v>561</v>
      </c>
    </row>
    <row r="606" spans="1:6" x14ac:dyDescent="0.25">
      <c r="A606" s="20"/>
      <c r="B606" s="4" t="s">
        <v>562</v>
      </c>
      <c r="C606" s="8" t="s">
        <v>8</v>
      </c>
      <c r="D606" s="4" t="s">
        <v>1948</v>
      </c>
      <c r="E606" s="13" t="s">
        <v>632</v>
      </c>
      <c r="F606" s="7" t="s">
        <v>563</v>
      </c>
    </row>
    <row r="607" spans="1:6" x14ac:dyDescent="0.25">
      <c r="A607" s="20">
        <v>2297</v>
      </c>
      <c r="B607" s="2" t="s">
        <v>564</v>
      </c>
      <c r="C607" s="8" t="s">
        <v>8</v>
      </c>
      <c r="D607" s="4" t="s">
        <v>1948</v>
      </c>
      <c r="E607" s="13" t="s">
        <v>632</v>
      </c>
      <c r="F607" s="7" t="s">
        <v>565</v>
      </c>
    </row>
    <row r="608" spans="1:6" x14ac:dyDescent="0.25">
      <c r="A608" s="20">
        <v>2298</v>
      </c>
      <c r="B608" s="2" t="s">
        <v>566</v>
      </c>
      <c r="C608" s="8" t="s">
        <v>8</v>
      </c>
      <c r="D608" s="4" t="s">
        <v>1948</v>
      </c>
      <c r="E608" s="13" t="s">
        <v>632</v>
      </c>
      <c r="F608" s="7" t="s">
        <v>565</v>
      </c>
    </row>
    <row r="609" spans="1:6" x14ac:dyDescent="0.25">
      <c r="A609" s="20">
        <v>2299</v>
      </c>
      <c r="B609" s="2" t="s">
        <v>567</v>
      </c>
      <c r="C609" s="8" t="s">
        <v>8</v>
      </c>
      <c r="D609" s="4" t="s">
        <v>1948</v>
      </c>
      <c r="E609" s="13" t="s">
        <v>632</v>
      </c>
      <c r="F609" s="7" t="s">
        <v>565</v>
      </c>
    </row>
    <row r="610" spans="1:6" x14ac:dyDescent="0.25">
      <c r="A610" s="20">
        <v>2301</v>
      </c>
      <c r="B610" s="2" t="s">
        <v>568</v>
      </c>
      <c r="C610" s="8" t="s">
        <v>8</v>
      </c>
      <c r="D610" s="4" t="s">
        <v>1948</v>
      </c>
      <c r="E610" s="13" t="s">
        <v>632</v>
      </c>
      <c r="F610" s="7" t="s">
        <v>569</v>
      </c>
    </row>
    <row r="611" spans="1:6" x14ac:dyDescent="0.25">
      <c r="A611" s="20">
        <v>2307</v>
      </c>
      <c r="B611" s="2" t="s">
        <v>570</v>
      </c>
      <c r="C611" s="8" t="s">
        <v>8</v>
      </c>
      <c r="D611" s="4" t="s">
        <v>1949</v>
      </c>
      <c r="E611" s="13"/>
      <c r="F611" s="2"/>
    </row>
    <row r="612" spans="1:6" x14ac:dyDescent="0.25">
      <c r="A612" s="20">
        <v>2314</v>
      </c>
      <c r="B612" s="2" t="s">
        <v>571</v>
      </c>
      <c r="C612" s="8" t="s">
        <v>8</v>
      </c>
      <c r="D612" s="4" t="s">
        <v>1948</v>
      </c>
      <c r="E612" s="13" t="s">
        <v>632</v>
      </c>
      <c r="F612" s="7" t="s">
        <v>572</v>
      </c>
    </row>
    <row r="613" spans="1:6" x14ac:dyDescent="0.25">
      <c r="A613" s="20">
        <v>2315</v>
      </c>
      <c r="B613" s="2" t="s">
        <v>573</v>
      </c>
      <c r="C613" s="8" t="s">
        <v>8</v>
      </c>
      <c r="D613" s="4" t="s">
        <v>1948</v>
      </c>
      <c r="E613" s="13" t="s">
        <v>632</v>
      </c>
      <c r="F613" s="7" t="s">
        <v>572</v>
      </c>
    </row>
    <row r="614" spans="1:6" x14ac:dyDescent="0.25">
      <c r="A614" s="20">
        <v>2335</v>
      </c>
      <c r="B614" s="2" t="s">
        <v>574</v>
      </c>
      <c r="C614" s="4" t="s">
        <v>8</v>
      </c>
      <c r="D614" s="4" t="s">
        <v>1948</v>
      </c>
      <c r="E614" s="13"/>
      <c r="F614" s="2"/>
    </row>
    <row r="615" spans="1:6" x14ac:dyDescent="0.25">
      <c r="A615" s="20">
        <v>2338</v>
      </c>
      <c r="B615" s="2" t="s">
        <v>575</v>
      </c>
      <c r="C615" s="13" t="s">
        <v>8</v>
      </c>
      <c r="D615" s="4" t="s">
        <v>1948</v>
      </c>
      <c r="E615" s="13" t="s">
        <v>632</v>
      </c>
      <c r="F615" s="7" t="s">
        <v>576</v>
      </c>
    </row>
    <row r="616" spans="1:6" x14ac:dyDescent="0.25">
      <c r="A616" s="20">
        <v>2349</v>
      </c>
      <c r="B616" s="2" t="s">
        <v>577</v>
      </c>
      <c r="C616" s="13" t="s">
        <v>8</v>
      </c>
      <c r="D616" s="4" t="s">
        <v>1948</v>
      </c>
      <c r="E616" s="13" t="s">
        <v>632</v>
      </c>
      <c r="F616" s="7" t="s">
        <v>578</v>
      </c>
    </row>
    <row r="617" spans="1:6" x14ac:dyDescent="0.25">
      <c r="A617" s="20"/>
      <c r="B617" s="4" t="s">
        <v>579</v>
      </c>
      <c r="C617" s="13" t="s">
        <v>8</v>
      </c>
      <c r="D617" s="4" t="s">
        <v>1949</v>
      </c>
      <c r="E617" s="13" t="s">
        <v>632</v>
      </c>
      <c r="F617" s="7" t="s">
        <v>580</v>
      </c>
    </row>
    <row r="618" spans="1:6" x14ac:dyDescent="0.25">
      <c r="A618" s="20">
        <v>2352</v>
      </c>
      <c r="B618" s="2" t="s">
        <v>581</v>
      </c>
      <c r="C618" s="4" t="s">
        <v>8</v>
      </c>
      <c r="D618" s="4" t="s">
        <v>1948</v>
      </c>
      <c r="E618" s="13" t="s">
        <v>632</v>
      </c>
      <c r="F618" s="5" t="s">
        <v>582</v>
      </c>
    </row>
    <row r="619" spans="1:6" x14ac:dyDescent="0.25">
      <c r="A619" s="20">
        <v>2353</v>
      </c>
      <c r="B619" s="2" t="s">
        <v>583</v>
      </c>
      <c r="C619" s="4" t="s">
        <v>8</v>
      </c>
      <c r="D619" s="4" t="s">
        <v>1948</v>
      </c>
      <c r="E619" s="13" t="s">
        <v>632</v>
      </c>
      <c r="F619" s="5" t="s">
        <v>582</v>
      </c>
    </row>
    <row r="620" spans="1:6" x14ac:dyDescent="0.25">
      <c r="A620" s="20">
        <v>2357</v>
      </c>
      <c r="B620" s="2" t="s">
        <v>584</v>
      </c>
      <c r="C620" s="4" t="s">
        <v>8</v>
      </c>
      <c r="D620" s="4" t="s">
        <v>1948</v>
      </c>
      <c r="E620" s="13" t="s">
        <v>632</v>
      </c>
      <c r="F620" s="5" t="s">
        <v>585</v>
      </c>
    </row>
    <row r="621" spans="1:6" x14ac:dyDescent="0.25">
      <c r="A621" s="20">
        <v>2364</v>
      </c>
      <c r="B621" s="2" t="s">
        <v>586</v>
      </c>
      <c r="C621" s="4" t="s">
        <v>8</v>
      </c>
      <c r="D621" s="4" t="s">
        <v>1948</v>
      </c>
      <c r="E621" s="13" t="s">
        <v>632</v>
      </c>
      <c r="F621" s="5" t="s">
        <v>587</v>
      </c>
    </row>
    <row r="622" spans="1:6" x14ac:dyDescent="0.25">
      <c r="A622" s="20">
        <v>2365</v>
      </c>
      <c r="B622" s="2" t="s">
        <v>588</v>
      </c>
      <c r="C622" s="4" t="s">
        <v>8</v>
      </c>
      <c r="D622" s="4" t="s">
        <v>1948</v>
      </c>
      <c r="E622" s="13" t="s">
        <v>632</v>
      </c>
      <c r="F622" s="5" t="s">
        <v>587</v>
      </c>
    </row>
    <row r="623" spans="1:6" x14ac:dyDescent="0.25">
      <c r="A623" s="20">
        <v>2366</v>
      </c>
      <c r="B623" s="2" t="s">
        <v>589</v>
      </c>
      <c r="C623" s="4" t="s">
        <v>8</v>
      </c>
      <c r="D623" s="4" t="s">
        <v>1948</v>
      </c>
      <c r="E623" s="13"/>
      <c r="F623" s="2"/>
    </row>
    <row r="624" spans="1:6" x14ac:dyDescent="0.25">
      <c r="A624" s="20">
        <v>2376</v>
      </c>
      <c r="B624" s="2" t="s">
        <v>590</v>
      </c>
      <c r="C624" s="4" t="s">
        <v>8</v>
      </c>
      <c r="D624" s="4" t="s">
        <v>1948</v>
      </c>
      <c r="E624" s="13" t="s">
        <v>632</v>
      </c>
      <c r="F624" s="5" t="s">
        <v>591</v>
      </c>
    </row>
    <row r="625" spans="1:6" x14ac:dyDescent="0.25">
      <c r="A625" s="20">
        <v>2378</v>
      </c>
      <c r="B625" s="2" t="s">
        <v>592</v>
      </c>
      <c r="C625" s="4" t="s">
        <v>8</v>
      </c>
      <c r="D625" s="4" t="s">
        <v>1948</v>
      </c>
      <c r="E625" s="13" t="s">
        <v>632</v>
      </c>
      <c r="F625" s="5" t="s">
        <v>593</v>
      </c>
    </row>
    <row r="626" spans="1:6" x14ac:dyDescent="0.25">
      <c r="A626" s="20">
        <v>2380</v>
      </c>
      <c r="B626" s="2" t="s">
        <v>594</v>
      </c>
      <c r="C626" s="4" t="s">
        <v>8</v>
      </c>
      <c r="D626" s="4" t="s">
        <v>1948</v>
      </c>
      <c r="E626" s="13"/>
      <c r="F626" s="4"/>
    </row>
    <row r="627" spans="1:6" x14ac:dyDescent="0.25">
      <c r="A627" s="20">
        <v>2381</v>
      </c>
      <c r="B627" s="2" t="s">
        <v>595</v>
      </c>
      <c r="C627" s="4" t="s">
        <v>8</v>
      </c>
      <c r="D627" s="4" t="s">
        <v>1948</v>
      </c>
      <c r="E627" s="13"/>
      <c r="F627" s="4"/>
    </row>
    <row r="628" spans="1:6" x14ac:dyDescent="0.25">
      <c r="A628" s="20">
        <v>2394</v>
      </c>
      <c r="B628" s="2" t="s">
        <v>596</v>
      </c>
      <c r="C628" s="4" t="s">
        <v>8</v>
      </c>
      <c r="D628" s="4" t="s">
        <v>1948</v>
      </c>
      <c r="E628" s="13" t="s">
        <v>632</v>
      </c>
      <c r="F628" s="5" t="s">
        <v>597</v>
      </c>
    </row>
    <row r="629" spans="1:6" ht="16.5" customHeight="1" x14ac:dyDescent="0.25">
      <c r="A629" s="20">
        <v>2398</v>
      </c>
      <c r="B629" s="2" t="s">
        <v>598</v>
      </c>
      <c r="C629" s="4" t="s">
        <v>8</v>
      </c>
      <c r="D629" s="4" t="s">
        <v>1948</v>
      </c>
      <c r="E629" s="13" t="s">
        <v>632</v>
      </c>
      <c r="F629" s="5" t="s">
        <v>599</v>
      </c>
    </row>
    <row r="630" spans="1:6" ht="16.5" customHeight="1" x14ac:dyDescent="0.25">
      <c r="A630" s="20">
        <v>2399</v>
      </c>
      <c r="B630" s="2" t="s">
        <v>600</v>
      </c>
      <c r="C630" s="4" t="s">
        <v>8</v>
      </c>
      <c r="D630" s="4" t="s">
        <v>1948</v>
      </c>
      <c r="E630" s="13" t="s">
        <v>632</v>
      </c>
      <c r="F630" s="5" t="s">
        <v>601</v>
      </c>
    </row>
    <row r="631" spans="1:6" ht="17.25" customHeight="1" x14ac:dyDescent="0.25">
      <c r="A631" s="20">
        <v>2406</v>
      </c>
      <c r="B631" s="2" t="s">
        <v>602</v>
      </c>
      <c r="C631" s="4" t="s">
        <v>8</v>
      </c>
      <c r="D631" s="4" t="s">
        <v>1948</v>
      </c>
      <c r="E631" s="13" t="s">
        <v>632</v>
      </c>
      <c r="F631" s="5" t="s">
        <v>603</v>
      </c>
    </row>
    <row r="632" spans="1:6" ht="17.25" customHeight="1" x14ac:dyDescent="0.25">
      <c r="A632" s="20">
        <v>2411</v>
      </c>
      <c r="B632" s="2" t="s">
        <v>604</v>
      </c>
      <c r="C632" s="4" t="s">
        <v>8</v>
      </c>
      <c r="D632" s="4" t="s">
        <v>1948</v>
      </c>
      <c r="E632" s="13"/>
      <c r="F632" s="2"/>
    </row>
    <row r="633" spans="1:6" x14ac:dyDescent="0.25">
      <c r="A633" s="20">
        <v>2421</v>
      </c>
      <c r="B633" s="2" t="s">
        <v>605</v>
      </c>
      <c r="C633" s="4" t="s">
        <v>8</v>
      </c>
      <c r="D633" s="4" t="s">
        <v>1948</v>
      </c>
      <c r="E633" s="13"/>
      <c r="F633" s="2"/>
    </row>
    <row r="634" spans="1:6" x14ac:dyDescent="0.25">
      <c r="A634" s="20"/>
      <c r="B634" s="4" t="s">
        <v>606</v>
      </c>
      <c r="C634" s="4" t="s">
        <v>8</v>
      </c>
      <c r="D634" s="4" t="s">
        <v>1948</v>
      </c>
      <c r="E634" s="13" t="s">
        <v>632</v>
      </c>
      <c r="F634" s="5" t="s">
        <v>607</v>
      </c>
    </row>
    <row r="635" spans="1:6" x14ac:dyDescent="0.25">
      <c r="A635" s="20">
        <v>2429</v>
      </c>
      <c r="B635" s="2" t="s">
        <v>608</v>
      </c>
      <c r="C635" s="4" t="s">
        <v>8</v>
      </c>
      <c r="D635" s="4" t="s">
        <v>1948</v>
      </c>
      <c r="E635" s="13"/>
      <c r="F635" s="2"/>
    </row>
    <row r="636" spans="1:6" x14ac:dyDescent="0.25">
      <c r="A636" s="20">
        <v>2433</v>
      </c>
      <c r="B636" s="2" t="s">
        <v>609</v>
      </c>
      <c r="C636" s="4" t="s">
        <v>8</v>
      </c>
      <c r="D636" s="4" t="s">
        <v>1948</v>
      </c>
      <c r="E636" s="13" t="s">
        <v>632</v>
      </c>
      <c r="F636" s="5" t="s">
        <v>610</v>
      </c>
    </row>
    <row r="637" spans="1:6" x14ac:dyDescent="0.25">
      <c r="A637" s="20">
        <v>2434</v>
      </c>
      <c r="B637" s="2" t="s">
        <v>611</v>
      </c>
      <c r="C637" s="4" t="s">
        <v>8</v>
      </c>
      <c r="D637" s="4" t="s">
        <v>1948</v>
      </c>
      <c r="E637" s="13" t="s">
        <v>632</v>
      </c>
      <c r="F637" s="5" t="s">
        <v>612</v>
      </c>
    </row>
    <row r="638" spans="1:6" x14ac:dyDescent="0.25">
      <c r="A638" s="20">
        <v>2436</v>
      </c>
      <c r="B638" s="2" t="s">
        <v>613</v>
      </c>
      <c r="C638" s="4" t="s">
        <v>8</v>
      </c>
      <c r="D638" s="4" t="s">
        <v>1948</v>
      </c>
      <c r="E638" s="13"/>
      <c r="F638" s="2"/>
    </row>
    <row r="639" spans="1:6" x14ac:dyDescent="0.25">
      <c r="A639" s="20">
        <v>2443</v>
      </c>
      <c r="B639" s="2" t="s">
        <v>614</v>
      </c>
      <c r="C639" s="4" t="s">
        <v>8</v>
      </c>
      <c r="D639" s="4" t="s">
        <v>1948</v>
      </c>
      <c r="E639" s="13" t="s">
        <v>632</v>
      </c>
      <c r="F639" s="5" t="s">
        <v>615</v>
      </c>
    </row>
    <row r="640" spans="1:6" x14ac:dyDescent="0.25">
      <c r="A640" s="20">
        <v>2448</v>
      </c>
      <c r="B640" s="2" t="s">
        <v>616</v>
      </c>
      <c r="C640" s="4" t="s">
        <v>8</v>
      </c>
      <c r="D640" s="2"/>
      <c r="E640" s="13"/>
      <c r="F640" s="2"/>
    </row>
    <row r="641" spans="1:6" x14ac:dyDescent="0.25">
      <c r="A641" s="20">
        <v>2454</v>
      </c>
      <c r="B641" s="2" t="s">
        <v>617</v>
      </c>
      <c r="C641" s="4" t="s">
        <v>8</v>
      </c>
      <c r="D641" s="4" t="s">
        <v>1948</v>
      </c>
      <c r="E641" s="13" t="s">
        <v>632</v>
      </c>
      <c r="F641" s="5" t="s">
        <v>618</v>
      </c>
    </row>
    <row r="642" spans="1:6" x14ac:dyDescent="0.25">
      <c r="A642" s="20">
        <v>2465</v>
      </c>
      <c r="B642" s="2" t="s">
        <v>619</v>
      </c>
      <c r="C642" s="4" t="s">
        <v>8</v>
      </c>
      <c r="D642" s="4" t="s">
        <v>1948</v>
      </c>
      <c r="E642" s="13" t="s">
        <v>632</v>
      </c>
      <c r="F642" s="5" t="s">
        <v>620</v>
      </c>
    </row>
    <row r="643" spans="1:6" x14ac:dyDescent="0.25">
      <c r="A643" s="20">
        <v>2481</v>
      </c>
      <c r="B643" s="2" t="s">
        <v>621</v>
      </c>
      <c r="C643" s="4" t="s">
        <v>8</v>
      </c>
      <c r="D643" s="4" t="s">
        <v>1948</v>
      </c>
      <c r="E643" s="13" t="s">
        <v>632</v>
      </c>
      <c r="F643" s="5" t="s">
        <v>372</v>
      </c>
    </row>
    <row r="644" spans="1:6" x14ac:dyDescent="0.25">
      <c r="A644" s="20">
        <v>2482</v>
      </c>
      <c r="B644" s="2" t="s">
        <v>622</v>
      </c>
      <c r="C644" s="4" t="s">
        <v>8</v>
      </c>
      <c r="D644" s="4" t="s">
        <v>1948</v>
      </c>
      <c r="E644" s="13" t="s">
        <v>632</v>
      </c>
      <c r="F644" s="5" t="s">
        <v>372</v>
      </c>
    </row>
    <row r="645" spans="1:6" x14ac:dyDescent="0.25">
      <c r="A645" s="20">
        <v>2495</v>
      </c>
      <c r="B645" s="2" t="s">
        <v>623</v>
      </c>
      <c r="C645" s="2" t="s">
        <v>8</v>
      </c>
      <c r="D645" s="2" t="s">
        <v>1948</v>
      </c>
      <c r="E645" s="13" t="s">
        <v>632</v>
      </c>
      <c r="F645" s="3" t="str">
        <f>HYPERLINK("http://info.digichart.com/drummond-certified","http://info.digichart.com/drummond-certified")</f>
        <v>http://info.digichart.com/drummond-certified</v>
      </c>
    </row>
    <row r="646" spans="1:6" x14ac:dyDescent="0.25">
      <c r="A646" s="20">
        <v>2504</v>
      </c>
      <c r="B646" s="2" t="s">
        <v>624</v>
      </c>
      <c r="C646" s="4" t="s">
        <v>8</v>
      </c>
      <c r="D646" s="4" t="s">
        <v>1948</v>
      </c>
      <c r="E646" s="13" t="s">
        <v>632</v>
      </c>
      <c r="F646" s="5" t="s">
        <v>625</v>
      </c>
    </row>
    <row r="647" spans="1:6" x14ac:dyDescent="0.25">
      <c r="A647" s="20">
        <v>2505</v>
      </c>
      <c r="B647" s="2" t="s">
        <v>626</v>
      </c>
      <c r="C647" s="4" t="s">
        <v>8</v>
      </c>
      <c r="D647" s="4" t="s">
        <v>1948</v>
      </c>
      <c r="E647" s="13" t="s">
        <v>632</v>
      </c>
      <c r="F647" s="5" t="s">
        <v>625</v>
      </c>
    </row>
    <row r="648" spans="1:6" x14ac:dyDescent="0.25">
      <c r="A648" s="20">
        <v>2515</v>
      </c>
      <c r="B648" s="2" t="s">
        <v>627</v>
      </c>
      <c r="C648" s="4" t="s">
        <v>8</v>
      </c>
      <c r="D648" s="4" t="s">
        <v>1948</v>
      </c>
      <c r="E648" s="13"/>
      <c r="F648" s="2"/>
    </row>
    <row r="649" spans="1:6" x14ac:dyDescent="0.25">
      <c r="A649" s="20">
        <v>2545</v>
      </c>
      <c r="B649" s="2" t="s">
        <v>628</v>
      </c>
      <c r="C649" s="4" t="s">
        <v>8</v>
      </c>
      <c r="D649" s="4" t="s">
        <v>1948</v>
      </c>
      <c r="E649" s="13" t="s">
        <v>632</v>
      </c>
      <c r="F649" s="7" t="s">
        <v>629</v>
      </c>
    </row>
    <row r="650" spans="1:6" x14ac:dyDescent="0.25">
      <c r="A650" s="20">
        <v>2546</v>
      </c>
      <c r="B650" s="2" t="s">
        <v>630</v>
      </c>
      <c r="C650" s="13" t="s">
        <v>8</v>
      </c>
      <c r="D650" s="13" t="s">
        <v>1948</v>
      </c>
      <c r="E650" s="13" t="s">
        <v>632</v>
      </c>
      <c r="F650" s="7" t="s">
        <v>629</v>
      </c>
    </row>
    <row r="658" spans="3:3" ht="15" customHeight="1" x14ac:dyDescent="0.25">
      <c r="C658">
        <f>COUNTIF(A2:C650,"Drummond Group")</f>
        <v>649</v>
      </c>
    </row>
  </sheetData>
  <hyperlinks>
    <hyperlink ref="F3" r:id="rId1" location="disclosure-statement" display="http://www.advancedmd.com/products/electronic-health-records - disclosure-statement"/>
    <hyperlink ref="F4" r:id="rId2" display="http://www.alert-online.com/news/company/alert-ehr-v264-is-2014-edition-certified"/>
    <hyperlink ref="F7" r:id="rId3" display="http://www.acmeware.com/meaningful-use-for-eligible-hospitals.aspx"/>
    <hyperlink ref="F8" r:id="rId4" display="http://www.acmeware.com/meaningful-use-for-eligible-hospitals.aspx"/>
    <hyperlink ref="F9" r:id="rId5" display="http://www.acmeware.com/meaningful-use-for-eligible-providers.aspx"/>
    <hyperlink ref="F10" r:id="rId6" display="http://www.acmeware.com/meaningful-use-for-eligible-hospitals.aspx"/>
    <hyperlink ref="F11" r:id="rId7" display="http://www.acmeware.com/meaningful-use-for-eligible-providers.aspx"/>
    <hyperlink ref="F16" r:id="rId8" display="http://www.allscripts.com/terms-of-use/documents"/>
    <hyperlink ref="F17" r:id="rId9" display="http://www.allscripts.com/terms-of-use/documents"/>
    <hyperlink ref="F19" r:id="rId10" display="http://www.americanmedicalsolution.com/AMS/HeliosEMR.aspx"/>
    <hyperlink ref="F20" r:id="rId11" display="http://www.amritamedical.com/drummondCert.html"/>
    <hyperlink ref="F22" r:id="rId12" display="http://www.antheliohealth.com/engage.html"/>
    <hyperlink ref="F23" r:id="rId13" display="http://www.antheliohealth.com/patient-pulse.html"/>
    <hyperlink ref="F24" r:id="rId14" display="http://www.antheliohealth.com/patient-pulse.html"/>
    <hyperlink ref="F25" r:id="rId15" display="https://www.arw.in/blog/cozeva-certified-2014-modular-ehr-drummond-group"/>
    <hyperlink ref="F26" r:id="rId16" display="https://aretehs.com/ehr.html"/>
    <hyperlink ref="F27" r:id="rId17" display="http://aspyra.com/cyberlab-meaningful-use/"/>
    <hyperlink ref="F28" r:id="rId18" display="http://atlasmedical.com/products/labworks/"/>
    <hyperlink ref="F29" r:id="rId19" display="http://www.azaleahealth.com/resources/industry-topics/meaningful-use/"/>
    <hyperlink ref="F31" r:id="rId20" display="http://www.oncochart.com/meaningful-use/"/>
    <hyperlink ref="F32" r:id="rId21" display="http://www.businet.com/transparency.htm"/>
    <hyperlink ref="F33" r:id="rId22" display="http://www.odonline.net/pricing-information/"/>
    <hyperlink ref="F34" r:id="rId23" display="http://cmredis.com/solutions-service/meaningful-use-2014/"/>
    <hyperlink ref="F37" r:id="rId24" display="http://www.carecloud.com/meaningful-use-certified-ehr/"/>
    <hyperlink ref="F38" r:id="rId25" display="http://careevolution.com/technology-mu.html"/>
    <hyperlink ref="F39" r:id="rId26" display="http://www.caresync.com/ccm/index.php"/>
    <hyperlink ref="F40" r:id="rId27" display="http://blog.carepaths.com/features/onc-certification/"/>
    <hyperlink ref="F45" r:id="rId28" display="http://www.chartlogic.com/certifications/"/>
    <hyperlink ref="F46" r:id="rId29" display="http://www.citiustech.com/solutions/bi-clinical_13.1_ONC-Mandatory-Disclosure-Statement.aspx"/>
    <hyperlink ref="F47" r:id="rId30" display="http://www.citiustech.com/solutions/bi-clinical_15.7_NZ_ONC-Mandatory-Disclosure-Statement.aspx"/>
    <hyperlink ref="F48" r:id="rId31" display="http://www.citiustech.com/solutions/bi-clinical_15.7_NZ_ONC-Mandatory-Disclosure-Statement.aspx"/>
    <hyperlink ref="F49" r:id="rId32" display="http://www.citiustech.com/solutions/bi-clinical_13.1_ONC-Mandatory-Disclosure-Statement.aspx"/>
    <hyperlink ref="F50" r:id="rId33" display="http://www.citiustech.com/solutions/cq-iq_ONC-Mandatory-Disclosure-Statement"/>
    <hyperlink ref="F51" r:id="rId34" display="http://www.citiustech.com/solutions/cq-iq_ONC-Mandatory-Disclosure-Statement"/>
    <hyperlink ref="F52" r:id="rId35" display="http://web.claimtrak.com/legal-notice/"/>
    <hyperlink ref="F53" r:id="rId36" display="https://www.claimpower.com/emr-cert.htm"/>
    <hyperlink ref="F55" r:id="rId37" display="http://www.clinicmax.com/Complete_Ambulatory_EHR.html"/>
    <hyperlink ref="F57" r:id="rId38" display="http://www.clinigence.com/meaningful-use-disclosure"/>
    <hyperlink ref="F58" r:id="rId39" display="http://clinixmd.com/ehr/clinixmd-receives-onc-acb-2014-edition-certification/"/>
    <hyperlink ref="F59" r:id="rId40" display="http://cocentrix.com/platform/electronic-health-record/"/>
    <hyperlink ref="F61" r:id="rId41" display="http://codonix.com/"/>
    <hyperlink ref="F62" r:id="rId42" display="http://esphealth.org/redmine/"/>
    <hyperlink ref="F65" r:id="rId43" display="http://www.compulinkadvantage.com/about-compulink/certification/"/>
    <hyperlink ref="F67" r:id="rId44" display="http://www.coresolutionsinc.com/wp-content/uploads/2013/08/Complete-MU-2-Certification-Press-Release.pdf"/>
    <hyperlink ref="F68" r:id="rId45" display="http://www.coresolutionsinc.com/wp-content/uploads/2013/08/Complete-MU-2-Certification-Press-Release.pdf"/>
    <hyperlink ref="F69" r:id="rId46" display="http://corepointhealth.com/onc-certified"/>
    <hyperlink ref="F71" r:id="rId47" display="http://www.criterions.com/"/>
    <hyperlink ref="F72" r:id="rId48" display="http://www.criterions.com/"/>
    <hyperlink ref="F73" r:id="rId49" display="http://www.cubehealthcare.com/drummond-certification"/>
    <hyperlink ref="F79" r:id="rId50" display="http://mdsuite.com/meaningful-use-disclosure/"/>
    <hyperlink ref="F80" r:id="rId51" display="http://datalinksoftware.com/products-emr-trinity"/>
    <hyperlink ref="F81" r:id="rId52" display="http://dawsystems.com/emr.html"/>
    <hyperlink ref="F82" r:id="rId53"/>
    <hyperlink ref="F83" r:id="rId54"/>
    <hyperlink ref="F84" r:id="rId55"/>
    <hyperlink ref="F85" r:id="rId56"/>
    <hyperlink ref="F86" r:id="rId57"/>
    <hyperlink ref="F87" r:id="rId58"/>
    <hyperlink ref="F88" r:id="rId59"/>
    <hyperlink ref="F89" r:id="rId60"/>
    <hyperlink ref="F90" r:id="rId61"/>
    <hyperlink ref="F91" r:id="rId62"/>
    <hyperlink ref="F92" r:id="rId63"/>
    <hyperlink ref="F93" r:id="rId64"/>
    <hyperlink ref="F94" r:id="rId65"/>
    <hyperlink ref="F95" r:id="rId66" location="fully-certified"/>
    <hyperlink ref="F96" r:id="rId67"/>
    <hyperlink ref="F97" r:id="rId68"/>
    <hyperlink ref="F98" r:id="rId69"/>
    <hyperlink ref="F99" r:id="rId70"/>
    <hyperlink ref="F101" r:id="rId71"/>
    <hyperlink ref="F102" r:id="rId72"/>
    <hyperlink ref="F104" r:id="rId73"/>
    <hyperlink ref="F105" r:id="rId74"/>
    <hyperlink ref="F106" r:id="rId75"/>
    <hyperlink ref="F107" r:id="rId76"/>
    <hyperlink ref="F108" r:id="rId77"/>
    <hyperlink ref="F109" r:id="rId78"/>
    <hyperlink ref="F110" r:id="rId79"/>
    <hyperlink ref="F111" r:id="rId80"/>
    <hyperlink ref="F112" r:id="rId81"/>
    <hyperlink ref="F113" r:id="rId82"/>
    <hyperlink ref="F115" r:id="rId83"/>
    <hyperlink ref="F117" r:id="rId84"/>
    <hyperlink ref="F120" r:id="rId85"/>
    <hyperlink ref="F123" r:id="rId86"/>
    <hyperlink ref="F124" r:id="rId87"/>
    <hyperlink ref="F125" r:id="rId88"/>
    <hyperlink ref="F126" r:id="rId89" location="tabs/tab691E86107CB648E1A3FCD53A15BE9530"/>
    <hyperlink ref="F127" r:id="rId90" location="tabs/tab691E86107CB648E1A3FCD53A15BE9530"/>
    <hyperlink ref="F128" r:id="rId91" location="tabs/tab691E86107CB648E1A3FCD53A15BE9530"/>
    <hyperlink ref="F129" r:id="rId92" location="tabs/tab691E86107CB648E1A3FCD53A15BE9530"/>
    <hyperlink ref="F130" r:id="rId93" location="tabs/tab691E86107CB648E1A3FCD53A15BE9530"/>
    <hyperlink ref="F131" r:id="rId94" location="tabs/tab691E86107CB648E1A3FCD53A15BE9530"/>
    <hyperlink ref="F132" r:id="rId95" location="tabs/tab691E86107CB648E1A3FCD53A15BE9530"/>
    <hyperlink ref="F133" r:id="rId96"/>
    <hyperlink ref="F134" r:id="rId97"/>
    <hyperlink ref="F135" r:id="rId98"/>
    <hyperlink ref="F136" r:id="rId99"/>
    <hyperlink ref="F139" r:id="rId100"/>
    <hyperlink ref="F140" r:id="rId101"/>
    <hyperlink ref="F141" r:id="rId102"/>
    <hyperlink ref="F142" r:id="rId103"/>
    <hyperlink ref="F143" r:id="rId104"/>
    <hyperlink ref="F144" r:id="rId105"/>
    <hyperlink ref="F145" r:id="rId106"/>
    <hyperlink ref="F146" r:id="rId107"/>
    <hyperlink ref="F147" r:id="rId108"/>
    <hyperlink ref="F148" r:id="rId109"/>
    <hyperlink ref="F138" r:id="rId110"/>
    <hyperlink ref="F149" r:id="rId111"/>
    <hyperlink ref="F150" r:id="rId112"/>
    <hyperlink ref="F151" r:id="rId113"/>
    <hyperlink ref="F152" r:id="rId114"/>
    <hyperlink ref="F153" r:id="rId115"/>
    <hyperlink ref="F154" r:id="rId116"/>
    <hyperlink ref="F155" r:id="rId117"/>
    <hyperlink ref="F156" r:id="rId118"/>
    <hyperlink ref="F157" r:id="rId119"/>
    <hyperlink ref="F158" r:id="rId120"/>
    <hyperlink ref="F159" r:id="rId121"/>
    <hyperlink ref="F160" r:id="rId122"/>
    <hyperlink ref="F161" r:id="rId123"/>
    <hyperlink ref="F162" r:id="rId124"/>
    <hyperlink ref="F163" r:id="rId125"/>
    <hyperlink ref="F164" r:id="rId126"/>
    <hyperlink ref="F165" r:id="rId127"/>
    <hyperlink ref="F166" r:id="rId128"/>
    <hyperlink ref="F167" r:id="rId129"/>
    <hyperlink ref="F168" r:id="rId130"/>
    <hyperlink ref="F169" r:id="rId131"/>
    <hyperlink ref="F170" r:id="rId132"/>
    <hyperlink ref="F171" r:id="rId133"/>
    <hyperlink ref="F172" r:id="rId134"/>
    <hyperlink ref="F173" r:id="rId135"/>
    <hyperlink ref="F174" r:id="rId136"/>
    <hyperlink ref="F175" r:id="rId137"/>
    <hyperlink ref="F180" r:id="rId138"/>
    <hyperlink ref="F181" r:id="rId139"/>
    <hyperlink ref="F182" r:id="rId140"/>
    <hyperlink ref="F183" r:id="rId141"/>
    <hyperlink ref="F184" r:id="rId142"/>
    <hyperlink ref="F185" r:id="rId143"/>
    <hyperlink ref="F186" r:id="rId144"/>
    <hyperlink ref="F187" r:id="rId145"/>
    <hyperlink ref="F188" r:id="rId146"/>
    <hyperlink ref="F189" r:id="rId147"/>
    <hyperlink ref="F190" r:id="rId148"/>
    <hyperlink ref="F191" r:id="rId149"/>
    <hyperlink ref="F192" r:id="rId150"/>
    <hyperlink ref="F193" r:id="rId151"/>
    <hyperlink ref="F194" r:id="rId152"/>
    <hyperlink ref="F195" r:id="rId153"/>
    <hyperlink ref="F196" r:id="rId154"/>
    <hyperlink ref="F197" r:id="rId155"/>
    <hyperlink ref="F199" r:id="rId156"/>
    <hyperlink ref="F200" r:id="rId157"/>
    <hyperlink ref="F201" r:id="rId158"/>
    <hyperlink ref="F202" r:id="rId159"/>
    <hyperlink ref="F203" r:id="rId160"/>
    <hyperlink ref="F204" r:id="rId161"/>
    <hyperlink ref="F205" r:id="rId162"/>
    <hyperlink ref="F208" r:id="rId163"/>
    <hyperlink ref="F209" r:id="rId164"/>
    <hyperlink ref="F210" r:id="rId165"/>
    <hyperlink ref="F211" r:id="rId166"/>
    <hyperlink ref="F212" r:id="rId167"/>
    <hyperlink ref="F213" r:id="rId168"/>
    <hyperlink ref="F217" r:id="rId169"/>
    <hyperlink ref="F218" r:id="rId170"/>
    <hyperlink ref="F219" r:id="rId171"/>
    <hyperlink ref="F220" r:id="rId172"/>
    <hyperlink ref="F222" r:id="rId173"/>
    <hyperlink ref="F223" r:id="rId174"/>
    <hyperlink ref="F224" r:id="rId175"/>
    <hyperlink ref="F225" r:id="rId176"/>
    <hyperlink ref="F228" r:id="rId177"/>
    <hyperlink ref="F231" r:id="rId178"/>
    <hyperlink ref="F232" r:id="rId179"/>
    <hyperlink ref="F234" r:id="rId180"/>
    <hyperlink ref="F235" r:id="rId181"/>
    <hyperlink ref="F237" r:id="rId182"/>
    <hyperlink ref="F238" r:id="rId183"/>
    <hyperlink ref="F239" r:id="rId184"/>
    <hyperlink ref="F240" r:id="rId185"/>
    <hyperlink ref="F241" r:id="rId186"/>
    <hyperlink ref="F242" r:id="rId187"/>
    <hyperlink ref="F243" r:id="rId188"/>
    <hyperlink ref="F244" r:id="rId189"/>
    <hyperlink ref="F245" r:id="rId190"/>
    <hyperlink ref="F246" r:id="rId191"/>
    <hyperlink ref="F247" r:id="rId192"/>
    <hyperlink ref="F248" r:id="rId193"/>
    <hyperlink ref="F249" r:id="rId194"/>
    <hyperlink ref="F250" r:id="rId195"/>
    <hyperlink ref="F251" r:id="rId196"/>
    <hyperlink ref="F252" r:id="rId197"/>
    <hyperlink ref="F253" r:id="rId198"/>
    <hyperlink ref="F254" r:id="rId199"/>
    <hyperlink ref="F255" r:id="rId200"/>
    <hyperlink ref="F256" r:id="rId201"/>
    <hyperlink ref="F257" r:id="rId202"/>
    <hyperlink ref="F258" r:id="rId203"/>
    <hyperlink ref="F259" r:id="rId204"/>
    <hyperlink ref="F260" r:id="rId205"/>
    <hyperlink ref="F261" r:id="rId206"/>
    <hyperlink ref="F262" r:id="rId207"/>
    <hyperlink ref="F263" r:id="rId208"/>
    <hyperlink ref="F264" r:id="rId209"/>
    <hyperlink ref="F265" r:id="rId210"/>
    <hyperlink ref="F266" r:id="rId211"/>
    <hyperlink ref="F267" r:id="rId212"/>
    <hyperlink ref="F268" r:id="rId213"/>
    <hyperlink ref="F269" r:id="rId214"/>
    <hyperlink ref="F270" r:id="rId215"/>
    <hyperlink ref="F271" r:id="rId216"/>
    <hyperlink ref="F272" r:id="rId217"/>
    <hyperlink ref="F273" r:id="rId218"/>
    <hyperlink ref="F274" r:id="rId219"/>
    <hyperlink ref="F275" r:id="rId220"/>
    <hyperlink ref="F276" r:id="rId221"/>
    <hyperlink ref="F277" r:id="rId222"/>
    <hyperlink ref="F278" r:id="rId223"/>
    <hyperlink ref="F279" r:id="rId224"/>
    <hyperlink ref="F280" r:id="rId225"/>
    <hyperlink ref="F281" r:id="rId226"/>
    <hyperlink ref="F282" r:id="rId227"/>
    <hyperlink ref="F283" r:id="rId228"/>
    <hyperlink ref="F284" r:id="rId229"/>
    <hyperlink ref="F285" r:id="rId230"/>
    <hyperlink ref="F286" r:id="rId231"/>
    <hyperlink ref="F287" r:id="rId232"/>
    <hyperlink ref="F288" r:id="rId233"/>
    <hyperlink ref="F289" r:id="rId234"/>
    <hyperlink ref="F290" r:id="rId235"/>
    <hyperlink ref="F291" r:id="rId236"/>
    <hyperlink ref="F292" r:id="rId237"/>
    <hyperlink ref="F293" r:id="rId238"/>
    <hyperlink ref="F294" r:id="rId239"/>
    <hyperlink ref="F295" r:id="rId240"/>
    <hyperlink ref="F296" r:id="rId241"/>
    <hyperlink ref="F297" r:id="rId242"/>
    <hyperlink ref="F298" r:id="rId243"/>
    <hyperlink ref="F299" r:id="rId244"/>
    <hyperlink ref="F300" r:id="rId245"/>
    <hyperlink ref="F301" r:id="rId246"/>
    <hyperlink ref="F302" r:id="rId247"/>
    <hyperlink ref="F303" r:id="rId248"/>
    <hyperlink ref="F304" r:id="rId249"/>
    <hyperlink ref="F305" r:id="rId250"/>
    <hyperlink ref="F306" r:id="rId251"/>
    <hyperlink ref="F307" r:id="rId252"/>
    <hyperlink ref="F308" r:id="rId253"/>
    <hyperlink ref="F309" r:id="rId254"/>
    <hyperlink ref="F310" r:id="rId255"/>
    <hyperlink ref="F311" r:id="rId256"/>
    <hyperlink ref="F312" r:id="rId257"/>
    <hyperlink ref="F313" r:id="rId258"/>
    <hyperlink ref="F314" r:id="rId259"/>
    <hyperlink ref="F315" r:id="rId260"/>
    <hyperlink ref="F316" r:id="rId261"/>
    <hyperlink ref="F317" r:id="rId262"/>
    <hyperlink ref="F318" r:id="rId263"/>
    <hyperlink ref="F319" r:id="rId264"/>
    <hyperlink ref="F320" r:id="rId265"/>
    <hyperlink ref="F321" r:id="rId266"/>
    <hyperlink ref="F322" r:id="rId267"/>
    <hyperlink ref="F323" r:id="rId268"/>
    <hyperlink ref="F324" r:id="rId269"/>
    <hyperlink ref="F325" r:id="rId270"/>
    <hyperlink ref="F326" r:id="rId271"/>
    <hyperlink ref="F327" r:id="rId272"/>
    <hyperlink ref="F328" r:id="rId273"/>
    <hyperlink ref="F329" r:id="rId274"/>
    <hyperlink ref="F330" r:id="rId275"/>
    <hyperlink ref="F331" r:id="rId276"/>
    <hyperlink ref="F332" r:id="rId277"/>
    <hyperlink ref="F333" r:id="rId278"/>
    <hyperlink ref="F334" r:id="rId279"/>
    <hyperlink ref="F335" r:id="rId280"/>
    <hyperlink ref="F336" r:id="rId281"/>
    <hyperlink ref="F337" r:id="rId282"/>
    <hyperlink ref="F338" r:id="rId283"/>
    <hyperlink ref="F339" r:id="rId284"/>
    <hyperlink ref="F340" r:id="rId285"/>
    <hyperlink ref="F341" r:id="rId286"/>
    <hyperlink ref="F342" r:id="rId287"/>
    <hyperlink ref="F343" r:id="rId288"/>
    <hyperlink ref="F344" r:id="rId289"/>
    <hyperlink ref="F345" r:id="rId290"/>
    <hyperlink ref="F346" r:id="rId291"/>
    <hyperlink ref="F347" r:id="rId292"/>
    <hyperlink ref="F348" r:id="rId293"/>
    <hyperlink ref="F349" r:id="rId294"/>
    <hyperlink ref="F350" r:id="rId295"/>
    <hyperlink ref="F351" r:id="rId296"/>
    <hyperlink ref="F352" r:id="rId297"/>
    <hyperlink ref="F353" r:id="rId298"/>
    <hyperlink ref="F354" r:id="rId299"/>
    <hyperlink ref="F355" r:id="rId300"/>
    <hyperlink ref="F356" r:id="rId301"/>
    <hyperlink ref="F357" r:id="rId302"/>
    <hyperlink ref="F358" r:id="rId303"/>
    <hyperlink ref="F359" r:id="rId304"/>
    <hyperlink ref="F360" r:id="rId305"/>
    <hyperlink ref="F361" r:id="rId306"/>
    <hyperlink ref="F362" r:id="rId307"/>
    <hyperlink ref="F363" r:id="rId308"/>
    <hyperlink ref="F364" r:id="rId309"/>
    <hyperlink ref="F365" r:id="rId310"/>
    <hyperlink ref="F366" r:id="rId311"/>
    <hyperlink ref="F367" r:id="rId312"/>
    <hyperlink ref="F368" r:id="rId313"/>
    <hyperlink ref="F369" r:id="rId314"/>
    <hyperlink ref="F370" r:id="rId315"/>
    <hyperlink ref="F371" r:id="rId316"/>
    <hyperlink ref="F372" r:id="rId317"/>
    <hyperlink ref="F373" r:id="rId318"/>
    <hyperlink ref="F374" r:id="rId319"/>
    <hyperlink ref="F375" r:id="rId320"/>
    <hyperlink ref="F376" r:id="rId321"/>
    <hyperlink ref="F377" r:id="rId322"/>
    <hyperlink ref="F378" r:id="rId323"/>
    <hyperlink ref="F379" r:id="rId324"/>
    <hyperlink ref="F380" r:id="rId325"/>
    <hyperlink ref="F381" r:id="rId326"/>
    <hyperlink ref="F382" r:id="rId327"/>
    <hyperlink ref="F383" r:id="rId328"/>
    <hyperlink ref="F384" r:id="rId329"/>
    <hyperlink ref="F385" r:id="rId330"/>
    <hyperlink ref="F386" r:id="rId331"/>
    <hyperlink ref="F387" r:id="rId332"/>
    <hyperlink ref="F388" r:id="rId333"/>
    <hyperlink ref="F389" r:id="rId334"/>
    <hyperlink ref="F390" r:id="rId335"/>
    <hyperlink ref="F391" r:id="rId336"/>
    <hyperlink ref="F392" r:id="rId337"/>
    <hyperlink ref="F393" r:id="rId338"/>
    <hyperlink ref="F394" r:id="rId339"/>
    <hyperlink ref="F395" r:id="rId340"/>
    <hyperlink ref="F396" r:id="rId341"/>
    <hyperlink ref="F397" r:id="rId342"/>
    <hyperlink ref="F398" r:id="rId343"/>
    <hyperlink ref="F399" r:id="rId344"/>
    <hyperlink ref="F400" r:id="rId345"/>
    <hyperlink ref="F401" r:id="rId346"/>
    <hyperlink ref="F402" r:id="rId347"/>
    <hyperlink ref="F403" r:id="rId348"/>
    <hyperlink ref="F404" r:id="rId349"/>
    <hyperlink ref="F405" r:id="rId350"/>
    <hyperlink ref="F406" r:id="rId351"/>
    <hyperlink ref="F407" r:id="rId352"/>
    <hyperlink ref="F408" r:id="rId353"/>
    <hyperlink ref="F409" r:id="rId354"/>
    <hyperlink ref="F410" r:id="rId355"/>
    <hyperlink ref="F411" r:id="rId356"/>
    <hyperlink ref="F412" r:id="rId357"/>
    <hyperlink ref="F413" r:id="rId358"/>
    <hyperlink ref="F414" r:id="rId359"/>
    <hyperlink ref="F415" r:id="rId360"/>
    <hyperlink ref="F416" r:id="rId361"/>
    <hyperlink ref="F417" r:id="rId362"/>
    <hyperlink ref="F418" r:id="rId363"/>
    <hyperlink ref="F419" r:id="rId364"/>
    <hyperlink ref="F420" r:id="rId365"/>
    <hyperlink ref="F421" r:id="rId366"/>
    <hyperlink ref="F422" r:id="rId367"/>
    <hyperlink ref="F423" r:id="rId368"/>
    <hyperlink ref="F424" r:id="rId369"/>
    <hyperlink ref="F425" r:id="rId370"/>
    <hyperlink ref="F426" r:id="rId371"/>
    <hyperlink ref="F427" r:id="rId372"/>
    <hyperlink ref="F428" r:id="rId373"/>
    <hyperlink ref="F429" r:id="rId374"/>
    <hyperlink ref="F430" r:id="rId375"/>
    <hyperlink ref="F431" r:id="rId376"/>
    <hyperlink ref="F432" r:id="rId377"/>
    <hyperlink ref="F433" r:id="rId378"/>
    <hyperlink ref="F434" r:id="rId379"/>
    <hyperlink ref="F435" r:id="rId380"/>
    <hyperlink ref="F436" r:id="rId381"/>
    <hyperlink ref="F437" r:id="rId382"/>
    <hyperlink ref="F438" r:id="rId383"/>
    <hyperlink ref="F439" r:id="rId384"/>
    <hyperlink ref="F440" r:id="rId385"/>
    <hyperlink ref="F441" r:id="rId386"/>
    <hyperlink ref="F442" r:id="rId387"/>
    <hyperlink ref="F443" r:id="rId388"/>
    <hyperlink ref="F444" r:id="rId389"/>
    <hyperlink ref="F445" r:id="rId390"/>
    <hyperlink ref="F446" r:id="rId391"/>
    <hyperlink ref="F447" r:id="rId392"/>
    <hyperlink ref="F448" r:id="rId393"/>
    <hyperlink ref="F449" r:id="rId394"/>
    <hyperlink ref="F450" r:id="rId395"/>
    <hyperlink ref="F451" r:id="rId396"/>
    <hyperlink ref="F452" r:id="rId397"/>
    <hyperlink ref="F453" r:id="rId398"/>
    <hyperlink ref="F454" r:id="rId399"/>
    <hyperlink ref="F455" r:id="rId400"/>
    <hyperlink ref="F456" r:id="rId401"/>
    <hyperlink ref="F457" r:id="rId402"/>
    <hyperlink ref="F458" r:id="rId403"/>
    <hyperlink ref="F459" r:id="rId404"/>
    <hyperlink ref="F460" r:id="rId405"/>
    <hyperlink ref="F461" r:id="rId406"/>
    <hyperlink ref="F462" r:id="rId407"/>
    <hyperlink ref="F463" r:id="rId408"/>
    <hyperlink ref="F464" r:id="rId409"/>
    <hyperlink ref="F465" r:id="rId410"/>
    <hyperlink ref="F466" r:id="rId411"/>
    <hyperlink ref="F467" r:id="rId412"/>
    <hyperlink ref="F468" r:id="rId413"/>
    <hyperlink ref="F469" r:id="rId414"/>
    <hyperlink ref="F470" r:id="rId415"/>
    <hyperlink ref="F471" r:id="rId416"/>
    <hyperlink ref="F472" r:id="rId417"/>
    <hyperlink ref="F473" r:id="rId418"/>
    <hyperlink ref="F474" r:id="rId419"/>
    <hyperlink ref="F475" r:id="rId420"/>
    <hyperlink ref="F476" r:id="rId421"/>
    <hyperlink ref="F477" r:id="rId422"/>
    <hyperlink ref="F478" r:id="rId423"/>
    <hyperlink ref="F479" r:id="rId424"/>
    <hyperlink ref="F480" r:id="rId425"/>
    <hyperlink ref="F481" r:id="rId426"/>
    <hyperlink ref="F482" r:id="rId427"/>
    <hyperlink ref="F483" r:id="rId428"/>
    <hyperlink ref="F484" r:id="rId429"/>
    <hyperlink ref="F485" r:id="rId430"/>
    <hyperlink ref="F486" r:id="rId431"/>
    <hyperlink ref="F487" r:id="rId432"/>
    <hyperlink ref="F488" r:id="rId433"/>
    <hyperlink ref="F489" r:id="rId434"/>
    <hyperlink ref="F490" r:id="rId435"/>
    <hyperlink ref="F491" r:id="rId436"/>
    <hyperlink ref="F492" r:id="rId437"/>
    <hyperlink ref="F493" r:id="rId438"/>
    <hyperlink ref="F494" r:id="rId439"/>
    <hyperlink ref="F495" r:id="rId440"/>
    <hyperlink ref="F496" r:id="rId441"/>
    <hyperlink ref="F497" r:id="rId442"/>
    <hyperlink ref="F498" r:id="rId443"/>
    <hyperlink ref="F499" r:id="rId444"/>
    <hyperlink ref="F500" r:id="rId445"/>
    <hyperlink ref="F503" r:id="rId446"/>
    <hyperlink ref="F504" r:id="rId447"/>
    <hyperlink ref="F505" r:id="rId448"/>
    <hyperlink ref="F509" r:id="rId449"/>
    <hyperlink ref="F510" r:id="rId450"/>
    <hyperlink ref="F511" r:id="rId451"/>
    <hyperlink ref="F512" r:id="rId452"/>
    <hyperlink ref="F513" r:id="rId453"/>
    <hyperlink ref="F515" r:id="rId454"/>
    <hyperlink ref="F516" r:id="rId455"/>
    <hyperlink ref="F517" r:id="rId456"/>
    <hyperlink ref="F518" r:id="rId457"/>
    <hyperlink ref="F519" r:id="rId458"/>
    <hyperlink ref="F520" r:id="rId459"/>
    <hyperlink ref="F521" r:id="rId460"/>
    <hyperlink ref="F522" r:id="rId461" location="MergeRIS"/>
    <hyperlink ref="F523" r:id="rId462" location="MergeRIS"/>
    <hyperlink ref="F524" r:id="rId463" location="MergeRIS"/>
    <hyperlink ref="F525" r:id="rId464" location="Drummond"/>
    <hyperlink ref="F526" r:id="rId465"/>
    <hyperlink ref="F527" r:id="rId466"/>
    <hyperlink ref="F529" r:id="rId467"/>
    <hyperlink ref="F530" r:id="rId468"/>
    <hyperlink ref="F531" r:id="rId469"/>
    <hyperlink ref="F532" r:id="rId470"/>
    <hyperlink ref="F533" r:id="rId471"/>
    <hyperlink ref="F534" r:id="rId472"/>
    <hyperlink ref="F535" r:id="rId473"/>
    <hyperlink ref="F536" r:id="rId474"/>
    <hyperlink ref="F538" r:id="rId475"/>
    <hyperlink ref="F539" r:id="rId476"/>
    <hyperlink ref="F540" r:id="rId477"/>
    <hyperlink ref="F542" r:id="rId478" location="certification"/>
    <hyperlink ref="F543" r:id="rId479"/>
    <hyperlink ref="F544" r:id="rId480"/>
    <hyperlink ref="F545" r:id="rId481"/>
    <hyperlink ref="F546" r:id="rId482"/>
    <hyperlink ref="F548" r:id="rId483"/>
    <hyperlink ref="F549" r:id="rId484"/>
    <hyperlink ref="F550" r:id="rId485"/>
    <hyperlink ref="F551" r:id="rId486"/>
    <hyperlink ref="F552" r:id="rId487"/>
    <hyperlink ref="F553" r:id="rId488"/>
    <hyperlink ref="F554" r:id="rId489"/>
    <hyperlink ref="F556" r:id="rId490"/>
    <hyperlink ref="F557" r:id="rId491"/>
    <hyperlink ref="F558" r:id="rId492"/>
    <hyperlink ref="F559" r:id="rId493" location="fDrummond"/>
    <hyperlink ref="F561" r:id="rId494"/>
    <hyperlink ref="F562" r:id="rId495"/>
    <hyperlink ref="F564" r:id="rId496"/>
    <hyperlink ref="F567" r:id="rId497"/>
    <hyperlink ref="F568" r:id="rId498"/>
    <hyperlink ref="F569" r:id="rId499"/>
    <hyperlink ref="F570" r:id="rId500"/>
    <hyperlink ref="F571" r:id="rId501"/>
    <hyperlink ref="F572" r:id="rId502"/>
    <hyperlink ref="F573" r:id="rId503"/>
    <hyperlink ref="F574" r:id="rId504"/>
    <hyperlink ref="F575" r:id="rId505"/>
    <hyperlink ref="F576" r:id="rId506"/>
    <hyperlink ref="F577" r:id="rId507"/>
    <hyperlink ref="F579" r:id="rId508"/>
    <hyperlink ref="F580" r:id="rId509"/>
    <hyperlink ref="F581" r:id="rId510"/>
    <hyperlink ref="F582" r:id="rId511"/>
    <hyperlink ref="F583" r:id="rId512"/>
    <hyperlink ref="F584" r:id="rId513"/>
    <hyperlink ref="F585" r:id="rId514"/>
    <hyperlink ref="F586" r:id="rId515"/>
    <hyperlink ref="F587" r:id="rId516"/>
    <hyperlink ref="F589" r:id="rId517"/>
    <hyperlink ref="F590" r:id="rId518"/>
    <hyperlink ref="F591" r:id="rId519"/>
    <hyperlink ref="F592" r:id="rId520"/>
    <hyperlink ref="F594" r:id="rId521"/>
    <hyperlink ref="F595" r:id="rId522"/>
    <hyperlink ref="F597" r:id="rId523"/>
    <hyperlink ref="F598" r:id="rId524"/>
    <hyperlink ref="F599" r:id="rId525"/>
    <hyperlink ref="F600" r:id="rId526"/>
    <hyperlink ref="F601" r:id="rId527"/>
    <hyperlink ref="F602" r:id="rId528"/>
    <hyperlink ref="F605" r:id="rId529"/>
    <hyperlink ref="F606" r:id="rId530"/>
    <hyperlink ref="F607" r:id="rId531"/>
    <hyperlink ref="F608" r:id="rId532"/>
    <hyperlink ref="F609" r:id="rId533"/>
    <hyperlink ref="F610" r:id="rId534"/>
    <hyperlink ref="F612" r:id="rId535"/>
    <hyperlink ref="F613" r:id="rId536"/>
    <hyperlink ref="F615" r:id="rId537"/>
    <hyperlink ref="F616" r:id="rId538"/>
    <hyperlink ref="F617" r:id="rId539"/>
    <hyperlink ref="F618" r:id="rId540"/>
    <hyperlink ref="F619" r:id="rId541"/>
    <hyperlink ref="F620" r:id="rId542"/>
    <hyperlink ref="F621" r:id="rId543"/>
    <hyperlink ref="F622" r:id="rId544"/>
    <hyperlink ref="F624" r:id="rId545"/>
    <hyperlink ref="F625" r:id="rId546"/>
    <hyperlink ref="F628" r:id="rId547"/>
    <hyperlink ref="F629" r:id="rId548"/>
    <hyperlink ref="F630" r:id="rId549"/>
    <hyperlink ref="F631" r:id="rId550"/>
    <hyperlink ref="F634" r:id="rId551"/>
    <hyperlink ref="F636" r:id="rId552"/>
    <hyperlink ref="F637" r:id="rId553"/>
    <hyperlink ref="F639" r:id="rId554"/>
    <hyperlink ref="F641" r:id="rId555"/>
    <hyperlink ref="F642" r:id="rId556"/>
    <hyperlink ref="F643" r:id="rId557"/>
    <hyperlink ref="F644" r:id="rId558"/>
    <hyperlink ref="F645" r:id="rId559" display="http://info.digichart.com/drummond-certified"/>
    <hyperlink ref="F646" r:id="rId560"/>
    <hyperlink ref="F647" r:id="rId561"/>
    <hyperlink ref="F649" r:id="rId562"/>
    <hyperlink ref="F2" r:id="rId563" location="disclosure-statement" display="http://www.advancedmd.com/products/electronic-health-records - disclosure-statement"/>
    <hyperlink ref="F5" r:id="rId564"/>
    <hyperlink ref="F21" r:id="rId565" display="http://www.amritamedical.com/drummondCert.html"/>
    <hyperlink ref="F36" r:id="rId566" display="http://www.carecloud.com/meaningful-use-certified-ehr/"/>
    <hyperlink ref="F41" r:id="rId567" display="http://blog.carepaths.com/features/onc-certification/"/>
    <hyperlink ref="F56" r:id="rId568" display="http://www.clinigence.com/meaningful-use-disclosure"/>
    <hyperlink ref="F60" r:id="rId569" display="http://cocentrix.com/platform/electronic-health-record/"/>
    <hyperlink ref="F64" r:id="rId570" display="http://www.compulinkadvantage.com/about-compulink/certification/"/>
    <hyperlink ref="F100" r:id="rId571"/>
    <hyperlink ref="F103" r:id="rId572"/>
    <hyperlink ref="F116" r:id="rId573"/>
    <hyperlink ref="F514" r:id="rId574"/>
    <hyperlink ref="F650" r:id="rId57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7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5703125" style="24" bestFit="1" customWidth="1"/>
    <col min="2" max="2" width="50.85546875" style="24" customWidth="1"/>
    <col min="3" max="3" width="21.42578125" style="24" customWidth="1"/>
    <col min="4" max="4" width="16.28515625" style="24" customWidth="1"/>
    <col min="5" max="5" width="35.42578125" style="24" bestFit="1" customWidth="1"/>
    <col min="6" max="6" width="38.42578125" style="24" customWidth="1"/>
    <col min="7" max="16384" width="9.140625" style="24"/>
  </cols>
  <sheetData>
    <row r="1" spans="1:6" ht="75" x14ac:dyDescent="0.25">
      <c r="A1" s="23" t="s">
        <v>0</v>
      </c>
      <c r="B1" s="23" t="s">
        <v>1</v>
      </c>
      <c r="C1" s="23" t="s">
        <v>2</v>
      </c>
      <c r="D1" s="23" t="s">
        <v>633</v>
      </c>
      <c r="E1" s="23" t="s">
        <v>4</v>
      </c>
      <c r="F1" s="23" t="s">
        <v>5</v>
      </c>
    </row>
    <row r="2" spans="1:6" x14ac:dyDescent="0.25">
      <c r="A2" s="24">
        <v>1038</v>
      </c>
      <c r="B2" s="24" t="s">
        <v>634</v>
      </c>
      <c r="C2" s="24" t="s">
        <v>635</v>
      </c>
      <c r="D2" s="32" t="s">
        <v>1949</v>
      </c>
      <c r="F2" s="25" t="s">
        <v>636</v>
      </c>
    </row>
    <row r="3" spans="1:6" x14ac:dyDescent="0.25">
      <c r="A3" s="24">
        <v>1039</v>
      </c>
      <c r="B3" s="24" t="s">
        <v>637</v>
      </c>
      <c r="C3" s="24" t="s">
        <v>635</v>
      </c>
      <c r="D3" s="32" t="s">
        <v>1949</v>
      </c>
      <c r="F3" s="25" t="s">
        <v>636</v>
      </c>
    </row>
    <row r="4" spans="1:6" x14ac:dyDescent="0.25">
      <c r="A4" s="24">
        <v>1040</v>
      </c>
      <c r="B4" s="24" t="s">
        <v>638</v>
      </c>
      <c r="C4" s="24" t="s">
        <v>635</v>
      </c>
      <c r="D4" s="32" t="s">
        <v>1948</v>
      </c>
      <c r="F4" s="24" t="s">
        <v>639</v>
      </c>
    </row>
    <row r="5" spans="1:6" x14ac:dyDescent="0.25">
      <c r="A5" s="24">
        <v>1099</v>
      </c>
      <c r="B5" s="24" t="s">
        <v>640</v>
      </c>
      <c r="C5" s="24" t="s">
        <v>635</v>
      </c>
      <c r="D5" s="32" t="s">
        <v>1948</v>
      </c>
      <c r="F5" s="26" t="s">
        <v>641</v>
      </c>
    </row>
    <row r="6" spans="1:6" x14ac:dyDescent="0.25">
      <c r="A6" s="24">
        <v>1100</v>
      </c>
      <c r="B6" s="24" t="s">
        <v>642</v>
      </c>
      <c r="C6" s="24" t="s">
        <v>635</v>
      </c>
      <c r="D6" s="32" t="s">
        <v>1948</v>
      </c>
      <c r="F6" s="26" t="s">
        <v>641</v>
      </c>
    </row>
    <row r="7" spans="1:6" x14ac:dyDescent="0.25">
      <c r="A7" s="24">
        <v>1130</v>
      </c>
      <c r="B7" s="24" t="s">
        <v>643</v>
      </c>
      <c r="C7" s="24" t="s">
        <v>635</v>
      </c>
      <c r="D7" s="32" t="s">
        <v>1948</v>
      </c>
      <c r="F7" s="25" t="s">
        <v>644</v>
      </c>
    </row>
    <row r="8" spans="1:6" x14ac:dyDescent="0.25">
      <c r="A8" s="24">
        <v>1131</v>
      </c>
      <c r="B8" s="24" t="s">
        <v>645</v>
      </c>
      <c r="C8" s="24" t="s">
        <v>635</v>
      </c>
      <c r="D8" s="24" t="s">
        <v>632</v>
      </c>
      <c r="F8" s="24" t="s">
        <v>632</v>
      </c>
    </row>
    <row r="9" spans="1:6" hidden="1" x14ac:dyDescent="0.25">
      <c r="A9" s="24">
        <v>1138</v>
      </c>
      <c r="B9" s="24" t="s">
        <v>646</v>
      </c>
      <c r="C9" s="24" t="s">
        <v>635</v>
      </c>
    </row>
    <row r="10" spans="1:6" x14ac:dyDescent="0.25">
      <c r="A10" s="24">
        <v>1143</v>
      </c>
      <c r="B10" s="24" t="s">
        <v>647</v>
      </c>
      <c r="C10" s="24" t="s">
        <v>635</v>
      </c>
      <c r="D10" s="32" t="s">
        <v>1948</v>
      </c>
      <c r="F10" s="24" t="s">
        <v>648</v>
      </c>
    </row>
    <row r="11" spans="1:6" x14ac:dyDescent="0.25">
      <c r="A11" s="24">
        <v>1152</v>
      </c>
      <c r="B11" s="24" t="s">
        <v>649</v>
      </c>
      <c r="C11" s="24" t="s">
        <v>635</v>
      </c>
      <c r="D11" s="32" t="s">
        <v>1948</v>
      </c>
      <c r="F11" s="24" t="s">
        <v>650</v>
      </c>
    </row>
    <row r="12" spans="1:6" x14ac:dyDescent="0.25">
      <c r="B12" s="24" t="s">
        <v>651</v>
      </c>
      <c r="C12" s="24" t="s">
        <v>635</v>
      </c>
      <c r="D12" s="32" t="s">
        <v>1948</v>
      </c>
      <c r="F12" s="25" t="s">
        <v>652</v>
      </c>
    </row>
    <row r="13" spans="1:6" x14ac:dyDescent="0.25">
      <c r="A13" s="24">
        <v>1158</v>
      </c>
      <c r="B13" s="24" t="s">
        <v>653</v>
      </c>
      <c r="C13" s="24" t="s">
        <v>635</v>
      </c>
      <c r="D13" s="32" t="s">
        <v>1948</v>
      </c>
      <c r="F13" s="24" t="s">
        <v>654</v>
      </c>
    </row>
    <row r="14" spans="1:6" hidden="1" x14ac:dyDescent="0.25">
      <c r="A14" s="24">
        <v>1181</v>
      </c>
      <c r="B14" s="24" t="s">
        <v>655</v>
      </c>
      <c r="C14" s="24" t="s">
        <v>635</v>
      </c>
    </row>
    <row r="15" spans="1:6" x14ac:dyDescent="0.25">
      <c r="A15" s="24">
        <v>1196</v>
      </c>
      <c r="B15" s="24" t="s">
        <v>656</v>
      </c>
      <c r="C15" s="24" t="s">
        <v>635</v>
      </c>
      <c r="D15" s="32" t="s">
        <v>1948</v>
      </c>
      <c r="F15" s="24" t="s">
        <v>657</v>
      </c>
    </row>
    <row r="16" spans="1:6" x14ac:dyDescent="0.25">
      <c r="A16" s="24">
        <v>1259</v>
      </c>
      <c r="B16" s="24" t="s">
        <v>658</v>
      </c>
      <c r="C16" s="24" t="s">
        <v>635</v>
      </c>
      <c r="D16" s="32" t="s">
        <v>1948</v>
      </c>
      <c r="F16" s="24" t="s">
        <v>659</v>
      </c>
    </row>
    <row r="17" spans="1:6" hidden="1" x14ac:dyDescent="0.25">
      <c r="A17" s="24">
        <v>1261</v>
      </c>
      <c r="B17" s="24" t="s">
        <v>660</v>
      </c>
      <c r="C17" s="24" t="s">
        <v>635</v>
      </c>
      <c r="E17" s="27"/>
      <c r="F17" s="27"/>
    </row>
    <row r="18" spans="1:6" x14ac:dyDescent="0.25">
      <c r="A18" s="24">
        <v>1268</v>
      </c>
      <c r="B18" s="24" t="s">
        <v>661</v>
      </c>
      <c r="C18" s="24" t="s">
        <v>635</v>
      </c>
      <c r="D18" s="32" t="s">
        <v>1948</v>
      </c>
      <c r="F18" s="24" t="s">
        <v>662</v>
      </c>
    </row>
    <row r="19" spans="1:6" x14ac:dyDescent="0.25">
      <c r="A19" s="24">
        <v>1270</v>
      </c>
      <c r="B19" s="24" t="s">
        <v>663</v>
      </c>
      <c r="C19" s="24" t="s">
        <v>635</v>
      </c>
      <c r="D19" s="32" t="s">
        <v>1948</v>
      </c>
      <c r="F19" s="24" t="s">
        <v>664</v>
      </c>
    </row>
    <row r="20" spans="1:6" x14ac:dyDescent="0.25">
      <c r="A20" s="24">
        <v>1271</v>
      </c>
      <c r="B20" s="24" t="s">
        <v>665</v>
      </c>
      <c r="C20" s="24" t="s">
        <v>635</v>
      </c>
      <c r="D20" s="32" t="s">
        <v>1948</v>
      </c>
      <c r="F20" s="24" t="s">
        <v>664</v>
      </c>
    </row>
    <row r="21" spans="1:6" x14ac:dyDescent="0.25">
      <c r="A21" s="24">
        <v>1291</v>
      </c>
      <c r="B21" s="24" t="s">
        <v>666</v>
      </c>
      <c r="C21" s="24" t="s">
        <v>635</v>
      </c>
      <c r="D21" s="32" t="s">
        <v>1948</v>
      </c>
      <c r="F21" s="24" t="s">
        <v>667</v>
      </c>
    </row>
    <row r="22" spans="1:6" x14ac:dyDescent="0.25">
      <c r="A22" s="24">
        <v>1307</v>
      </c>
      <c r="B22" s="24" t="s">
        <v>668</v>
      </c>
      <c r="C22" s="24" t="s">
        <v>635</v>
      </c>
      <c r="D22" s="32" t="s">
        <v>1948</v>
      </c>
      <c r="F22" s="24" t="s">
        <v>669</v>
      </c>
    </row>
    <row r="23" spans="1:6" x14ac:dyDescent="0.25">
      <c r="A23" s="24">
        <v>1311</v>
      </c>
      <c r="B23" s="24" t="s">
        <v>670</v>
      </c>
      <c r="C23" s="24" t="s">
        <v>635</v>
      </c>
      <c r="D23" s="32" t="s">
        <v>1948</v>
      </c>
      <c r="F23" s="24" t="s">
        <v>671</v>
      </c>
    </row>
    <row r="24" spans="1:6" x14ac:dyDescent="0.25">
      <c r="A24" s="24">
        <v>1326</v>
      </c>
      <c r="B24" s="24" t="s">
        <v>672</v>
      </c>
      <c r="C24" s="24" t="s">
        <v>635</v>
      </c>
      <c r="D24" s="32" t="s">
        <v>1948</v>
      </c>
      <c r="F24" s="24" t="s">
        <v>673</v>
      </c>
    </row>
    <row r="25" spans="1:6" x14ac:dyDescent="0.25">
      <c r="A25" s="24">
        <v>1327</v>
      </c>
      <c r="B25" s="24" t="s">
        <v>674</v>
      </c>
      <c r="C25" s="24" t="s">
        <v>635</v>
      </c>
      <c r="D25" s="32" t="s">
        <v>1948</v>
      </c>
      <c r="F25" s="24" t="s">
        <v>673</v>
      </c>
    </row>
    <row r="26" spans="1:6" x14ac:dyDescent="0.25">
      <c r="A26" s="24">
        <v>1332</v>
      </c>
      <c r="B26" s="24" t="s">
        <v>675</v>
      </c>
      <c r="C26" s="24" t="s">
        <v>635</v>
      </c>
      <c r="D26" s="32" t="s">
        <v>1948</v>
      </c>
      <c r="F26" s="24" t="s">
        <v>676</v>
      </c>
    </row>
    <row r="27" spans="1:6" x14ac:dyDescent="0.25">
      <c r="A27" s="24">
        <v>1333</v>
      </c>
      <c r="B27" s="24" t="s">
        <v>677</v>
      </c>
      <c r="C27" s="24" t="s">
        <v>635</v>
      </c>
      <c r="D27" s="32" t="s">
        <v>1948</v>
      </c>
      <c r="F27" s="24" t="s">
        <v>676</v>
      </c>
    </row>
    <row r="28" spans="1:6" hidden="1" x14ac:dyDescent="0.25">
      <c r="A28" s="24">
        <v>1339</v>
      </c>
      <c r="B28" s="24" t="s">
        <v>678</v>
      </c>
      <c r="C28" s="24" t="s">
        <v>635</v>
      </c>
    </row>
    <row r="29" spans="1:6" x14ac:dyDescent="0.25">
      <c r="A29" s="24">
        <v>1302</v>
      </c>
      <c r="B29" s="24" t="s">
        <v>679</v>
      </c>
      <c r="C29" s="24" t="s">
        <v>635</v>
      </c>
      <c r="D29" s="32" t="s">
        <v>1948</v>
      </c>
      <c r="F29" s="24" t="s">
        <v>680</v>
      </c>
    </row>
    <row r="30" spans="1:6" x14ac:dyDescent="0.25">
      <c r="A30" s="24">
        <v>1358</v>
      </c>
      <c r="B30" s="24" t="s">
        <v>681</v>
      </c>
      <c r="C30" s="24" t="s">
        <v>635</v>
      </c>
      <c r="D30" s="32" t="s">
        <v>1948</v>
      </c>
      <c r="F30" s="24" t="s">
        <v>682</v>
      </c>
    </row>
    <row r="31" spans="1:6" x14ac:dyDescent="0.25">
      <c r="A31" s="24">
        <v>1359</v>
      </c>
      <c r="B31" s="24" t="s">
        <v>683</v>
      </c>
      <c r="C31" s="24" t="s">
        <v>635</v>
      </c>
      <c r="D31" s="32" t="s">
        <v>1948</v>
      </c>
      <c r="F31" s="24" t="s">
        <v>682</v>
      </c>
    </row>
    <row r="32" spans="1:6" x14ac:dyDescent="0.25">
      <c r="A32" s="24">
        <v>1360</v>
      </c>
      <c r="B32" s="24" t="s">
        <v>684</v>
      </c>
      <c r="C32" s="24" t="s">
        <v>635</v>
      </c>
      <c r="D32" s="32" t="s">
        <v>1948</v>
      </c>
      <c r="F32" s="24" t="s">
        <v>682</v>
      </c>
    </row>
    <row r="33" spans="1:6" x14ac:dyDescent="0.25">
      <c r="A33" s="24">
        <v>2497</v>
      </c>
      <c r="B33" s="24" t="s">
        <v>685</v>
      </c>
      <c r="C33" s="24" t="s">
        <v>635</v>
      </c>
      <c r="D33" s="32" t="s">
        <v>1948</v>
      </c>
      <c r="F33" s="24" t="s">
        <v>686</v>
      </c>
    </row>
    <row r="34" spans="1:6" hidden="1" x14ac:dyDescent="0.25">
      <c r="A34" s="24">
        <v>1354</v>
      </c>
      <c r="B34" s="24" t="s">
        <v>687</v>
      </c>
      <c r="C34" s="24" t="s">
        <v>635</v>
      </c>
    </row>
    <row r="35" spans="1:6" x14ac:dyDescent="0.25">
      <c r="A35" s="24">
        <v>1357</v>
      </c>
      <c r="B35" s="24" t="s">
        <v>688</v>
      </c>
      <c r="C35" s="24" t="s">
        <v>635</v>
      </c>
      <c r="D35" s="32" t="s">
        <v>1948</v>
      </c>
      <c r="F35" s="24" t="s">
        <v>689</v>
      </c>
    </row>
    <row r="36" spans="1:6" hidden="1" x14ac:dyDescent="0.25">
      <c r="A36" s="24">
        <v>2511</v>
      </c>
      <c r="B36" s="24" t="s">
        <v>690</v>
      </c>
      <c r="C36" s="24" t="s">
        <v>635</v>
      </c>
    </row>
    <row r="37" spans="1:6" hidden="1" x14ac:dyDescent="0.25">
      <c r="A37" s="24">
        <v>2512</v>
      </c>
      <c r="B37" s="24" t="s">
        <v>691</v>
      </c>
      <c r="C37" s="24" t="s">
        <v>635</v>
      </c>
    </row>
    <row r="38" spans="1:6" x14ac:dyDescent="0.25">
      <c r="A38" s="24">
        <v>1403</v>
      </c>
      <c r="B38" s="24" t="s">
        <v>692</v>
      </c>
      <c r="C38" s="24" t="s">
        <v>635</v>
      </c>
      <c r="D38" s="32" t="s">
        <v>1948</v>
      </c>
      <c r="F38" s="24" t="s">
        <v>693</v>
      </c>
    </row>
    <row r="39" spans="1:6" x14ac:dyDescent="0.25">
      <c r="A39" s="24">
        <v>2514</v>
      </c>
      <c r="B39" s="24" t="s">
        <v>694</v>
      </c>
      <c r="C39" s="24" t="s">
        <v>635</v>
      </c>
      <c r="D39" s="32" t="s">
        <v>1948</v>
      </c>
      <c r="F39" s="24" t="s">
        <v>693</v>
      </c>
    </row>
    <row r="40" spans="1:6" x14ac:dyDescent="0.25">
      <c r="A40" s="24">
        <v>1404</v>
      </c>
      <c r="B40" s="24" t="s">
        <v>695</v>
      </c>
      <c r="C40" s="24" t="s">
        <v>635</v>
      </c>
      <c r="D40" s="32" t="s">
        <v>1948</v>
      </c>
      <c r="F40" s="24" t="s">
        <v>696</v>
      </c>
    </row>
    <row r="41" spans="1:6" hidden="1" x14ac:dyDescent="0.25">
      <c r="A41" s="24">
        <v>1416</v>
      </c>
      <c r="B41" s="24" t="s">
        <v>697</v>
      </c>
      <c r="C41" s="24" t="s">
        <v>635</v>
      </c>
    </row>
    <row r="42" spans="1:6" x14ac:dyDescent="0.25">
      <c r="A42" s="24">
        <v>1420</v>
      </c>
      <c r="B42" s="27" t="s">
        <v>698</v>
      </c>
      <c r="C42" s="24" t="s">
        <v>635</v>
      </c>
      <c r="D42" s="32" t="s">
        <v>1948</v>
      </c>
      <c r="F42" s="24" t="s">
        <v>699</v>
      </c>
    </row>
    <row r="43" spans="1:6" x14ac:dyDescent="0.25">
      <c r="A43" s="24">
        <v>1421</v>
      </c>
      <c r="B43" s="27" t="s">
        <v>700</v>
      </c>
      <c r="C43" s="24" t="s">
        <v>635</v>
      </c>
      <c r="D43" s="32" t="s">
        <v>1948</v>
      </c>
      <c r="F43" s="24" t="s">
        <v>699</v>
      </c>
    </row>
    <row r="44" spans="1:6" x14ac:dyDescent="0.25">
      <c r="A44" s="24">
        <v>1411</v>
      </c>
      <c r="B44" s="24" t="s">
        <v>701</v>
      </c>
      <c r="C44" s="24" t="s">
        <v>635</v>
      </c>
      <c r="D44" s="32" t="s">
        <v>1948</v>
      </c>
      <c r="F44" s="24" t="s">
        <v>702</v>
      </c>
    </row>
    <row r="45" spans="1:6" hidden="1" x14ac:dyDescent="0.25">
      <c r="A45" s="24">
        <v>1385</v>
      </c>
      <c r="B45" s="24" t="s">
        <v>703</v>
      </c>
      <c r="C45" s="24" t="s">
        <v>635</v>
      </c>
    </row>
    <row r="46" spans="1:6" hidden="1" x14ac:dyDescent="0.25">
      <c r="A46" s="24">
        <v>1443</v>
      </c>
      <c r="B46" s="24" t="s">
        <v>704</v>
      </c>
      <c r="C46" s="24" t="s">
        <v>635</v>
      </c>
    </row>
    <row r="47" spans="1:6" x14ac:dyDescent="0.25">
      <c r="A47" s="24">
        <v>2523</v>
      </c>
      <c r="B47" s="24" t="s">
        <v>705</v>
      </c>
      <c r="C47" s="24" t="s">
        <v>635</v>
      </c>
      <c r="D47" s="32" t="s">
        <v>1948</v>
      </c>
      <c r="F47" s="24" t="s">
        <v>706</v>
      </c>
    </row>
    <row r="48" spans="1:6" x14ac:dyDescent="0.25">
      <c r="A48" s="24">
        <v>2524</v>
      </c>
      <c r="B48" s="24" t="s">
        <v>707</v>
      </c>
      <c r="C48" s="24" t="s">
        <v>635</v>
      </c>
      <c r="D48" s="32" t="s">
        <v>1948</v>
      </c>
      <c r="F48" s="24" t="s">
        <v>706</v>
      </c>
    </row>
    <row r="49" spans="1:6" x14ac:dyDescent="0.25">
      <c r="A49" s="24">
        <v>1458</v>
      </c>
      <c r="B49" s="27" t="s">
        <v>708</v>
      </c>
      <c r="C49" s="24" t="s">
        <v>635</v>
      </c>
      <c r="D49" s="32" t="s">
        <v>1948</v>
      </c>
      <c r="F49" s="24" t="s">
        <v>709</v>
      </c>
    </row>
    <row r="50" spans="1:6" x14ac:dyDescent="0.25">
      <c r="A50" s="24">
        <v>1455</v>
      </c>
      <c r="B50" s="24" t="s">
        <v>710</v>
      </c>
      <c r="C50" s="24" t="s">
        <v>635</v>
      </c>
      <c r="D50" s="32" t="s">
        <v>1948</v>
      </c>
      <c r="F50" s="24" t="s">
        <v>711</v>
      </c>
    </row>
    <row r="51" spans="1:6" x14ac:dyDescent="0.25">
      <c r="A51" s="24">
        <v>1483</v>
      </c>
      <c r="B51" s="24" t="s">
        <v>165</v>
      </c>
      <c r="C51" s="24" t="s">
        <v>635</v>
      </c>
      <c r="D51" s="32" t="s">
        <v>1948</v>
      </c>
      <c r="F51" s="24" t="s">
        <v>712</v>
      </c>
    </row>
    <row r="52" spans="1:6" x14ac:dyDescent="0.25">
      <c r="A52" s="24">
        <v>1484</v>
      </c>
      <c r="B52" s="24" t="s">
        <v>173</v>
      </c>
      <c r="C52" s="24" t="s">
        <v>635</v>
      </c>
      <c r="D52" s="32" t="s">
        <v>1948</v>
      </c>
      <c r="F52" s="24" t="s">
        <v>712</v>
      </c>
    </row>
    <row r="53" spans="1:6" x14ac:dyDescent="0.25">
      <c r="A53" s="24">
        <v>1499</v>
      </c>
      <c r="B53" s="24" t="s">
        <v>713</v>
      </c>
      <c r="C53" s="24" t="s">
        <v>635</v>
      </c>
      <c r="D53" s="32" t="s">
        <v>1948</v>
      </c>
      <c r="F53" s="24" t="s">
        <v>714</v>
      </c>
    </row>
    <row r="54" spans="1:6" x14ac:dyDescent="0.25">
      <c r="B54" s="24" t="s">
        <v>715</v>
      </c>
      <c r="C54" s="24" t="s">
        <v>635</v>
      </c>
      <c r="D54" s="32" t="s">
        <v>1948</v>
      </c>
      <c r="F54" s="24" t="s">
        <v>716</v>
      </c>
    </row>
    <row r="55" spans="1:6" x14ac:dyDescent="0.25">
      <c r="A55" s="24">
        <v>1509</v>
      </c>
      <c r="B55" s="24" t="s">
        <v>717</v>
      </c>
      <c r="C55" s="24" t="s">
        <v>635</v>
      </c>
      <c r="D55" s="32" t="s">
        <v>1948</v>
      </c>
      <c r="F55" s="24" t="s">
        <v>718</v>
      </c>
    </row>
    <row r="56" spans="1:6" hidden="1" x14ac:dyDescent="0.25">
      <c r="A56" s="24">
        <v>1513</v>
      </c>
      <c r="B56" s="24" t="s">
        <v>719</v>
      </c>
      <c r="C56" s="24" t="s">
        <v>635</v>
      </c>
    </row>
    <row r="57" spans="1:6" x14ac:dyDescent="0.25">
      <c r="B57" s="24" t="s">
        <v>720</v>
      </c>
      <c r="C57" s="24" t="s">
        <v>635</v>
      </c>
      <c r="D57" s="32" t="s">
        <v>1948</v>
      </c>
      <c r="F57" s="24" t="s">
        <v>657</v>
      </c>
    </row>
    <row r="58" spans="1:6" x14ac:dyDescent="0.25">
      <c r="A58" s="24">
        <v>1548</v>
      </c>
      <c r="B58" s="24" t="s">
        <v>721</v>
      </c>
      <c r="C58" s="24" t="s">
        <v>635</v>
      </c>
      <c r="D58" s="32" t="s">
        <v>1948</v>
      </c>
      <c r="F58" s="24" t="s">
        <v>722</v>
      </c>
    </row>
    <row r="59" spans="1:6" x14ac:dyDescent="0.25">
      <c r="B59" s="24" t="s">
        <v>723</v>
      </c>
      <c r="C59" s="24" t="s">
        <v>635</v>
      </c>
      <c r="D59" s="32" t="s">
        <v>1948</v>
      </c>
      <c r="F59" s="24" t="s">
        <v>662</v>
      </c>
    </row>
    <row r="60" spans="1:6" hidden="1" x14ac:dyDescent="0.25">
      <c r="A60" s="24">
        <v>1551</v>
      </c>
      <c r="B60" s="24" t="s">
        <v>724</v>
      </c>
      <c r="C60" s="24" t="s">
        <v>635</v>
      </c>
    </row>
    <row r="61" spans="1:6" x14ac:dyDescent="0.25">
      <c r="A61" s="24">
        <v>1589</v>
      </c>
      <c r="B61" s="24" t="s">
        <v>725</v>
      </c>
      <c r="C61" s="24" t="s">
        <v>635</v>
      </c>
      <c r="D61" s="32" t="s">
        <v>1948</v>
      </c>
      <c r="F61" s="24" t="s">
        <v>726</v>
      </c>
    </row>
    <row r="62" spans="1:6" x14ac:dyDescent="0.25">
      <c r="A62" s="24">
        <v>2528</v>
      </c>
      <c r="B62" s="24" t="s">
        <v>727</v>
      </c>
      <c r="C62" s="24" t="s">
        <v>635</v>
      </c>
      <c r="D62" s="32" t="s">
        <v>1948</v>
      </c>
      <c r="F62" s="24" t="s">
        <v>728</v>
      </c>
    </row>
    <row r="63" spans="1:6" x14ac:dyDescent="0.25">
      <c r="A63" s="24">
        <v>1632</v>
      </c>
      <c r="B63" s="24" t="s">
        <v>729</v>
      </c>
      <c r="C63" s="24" t="s">
        <v>635</v>
      </c>
      <c r="D63" s="32" t="s">
        <v>1948</v>
      </c>
      <c r="F63" s="24" t="s">
        <v>730</v>
      </c>
    </row>
    <row r="64" spans="1:6" x14ac:dyDescent="0.25">
      <c r="A64" s="24">
        <v>1635</v>
      </c>
      <c r="B64" s="24" t="s">
        <v>731</v>
      </c>
      <c r="C64" s="24" t="s">
        <v>635</v>
      </c>
      <c r="D64" s="32" t="s">
        <v>1948</v>
      </c>
      <c r="F64" s="24" t="s">
        <v>732</v>
      </c>
    </row>
    <row r="65" spans="1:6" x14ac:dyDescent="0.25">
      <c r="A65" s="24">
        <v>1636</v>
      </c>
      <c r="B65" s="24" t="s">
        <v>733</v>
      </c>
      <c r="C65" s="24" t="s">
        <v>635</v>
      </c>
      <c r="D65" s="32" t="s">
        <v>1948</v>
      </c>
      <c r="F65" s="24" t="s">
        <v>732</v>
      </c>
    </row>
    <row r="66" spans="1:6" x14ac:dyDescent="0.25">
      <c r="A66" s="24">
        <v>1637</v>
      </c>
      <c r="B66" s="24" t="s">
        <v>734</v>
      </c>
      <c r="C66" s="24" t="s">
        <v>635</v>
      </c>
      <c r="D66" s="32" t="s">
        <v>1948</v>
      </c>
      <c r="F66" s="24" t="s">
        <v>735</v>
      </c>
    </row>
    <row r="67" spans="1:6" x14ac:dyDescent="0.25">
      <c r="A67" s="24">
        <v>1638</v>
      </c>
      <c r="B67" s="24" t="s">
        <v>736</v>
      </c>
      <c r="C67" s="24" t="s">
        <v>635</v>
      </c>
      <c r="D67" s="32" t="s">
        <v>1948</v>
      </c>
      <c r="F67" s="24" t="s">
        <v>735</v>
      </c>
    </row>
    <row r="68" spans="1:6" x14ac:dyDescent="0.25">
      <c r="A68" s="24">
        <v>1661</v>
      </c>
      <c r="B68" s="24" t="s">
        <v>737</v>
      </c>
      <c r="C68" s="24" t="s">
        <v>635</v>
      </c>
      <c r="D68" s="32" t="s">
        <v>1948</v>
      </c>
      <c r="F68" s="24" t="s">
        <v>738</v>
      </c>
    </row>
    <row r="69" spans="1:6" x14ac:dyDescent="0.25">
      <c r="A69" s="24">
        <v>1664</v>
      </c>
      <c r="B69" s="24" t="s">
        <v>739</v>
      </c>
      <c r="C69" s="24" t="s">
        <v>635</v>
      </c>
      <c r="D69" s="32" t="s">
        <v>1948</v>
      </c>
      <c r="F69" s="24" t="s">
        <v>740</v>
      </c>
    </row>
    <row r="70" spans="1:6" x14ac:dyDescent="0.25">
      <c r="A70" s="24">
        <v>1666</v>
      </c>
      <c r="B70" s="24" t="s">
        <v>741</v>
      </c>
      <c r="C70" s="24" t="s">
        <v>635</v>
      </c>
      <c r="D70" s="32" t="s">
        <v>1948</v>
      </c>
      <c r="F70" s="24" t="s">
        <v>742</v>
      </c>
    </row>
    <row r="71" spans="1:6" hidden="1" x14ac:dyDescent="0.25">
      <c r="A71" s="24">
        <v>2544</v>
      </c>
      <c r="B71" s="24" t="s">
        <v>743</v>
      </c>
      <c r="C71" s="24" t="s">
        <v>635</v>
      </c>
    </row>
    <row r="72" spans="1:6" hidden="1" x14ac:dyDescent="0.25">
      <c r="A72" s="24">
        <v>1730</v>
      </c>
      <c r="B72" s="24" t="s">
        <v>744</v>
      </c>
      <c r="C72" s="24" t="s">
        <v>635</v>
      </c>
    </row>
    <row r="73" spans="1:6" hidden="1" x14ac:dyDescent="0.25">
      <c r="A73" s="24">
        <v>1758</v>
      </c>
      <c r="B73" s="24" t="s">
        <v>745</v>
      </c>
      <c r="C73" s="24" t="s">
        <v>635</v>
      </c>
    </row>
    <row r="74" spans="1:6" hidden="1" x14ac:dyDescent="0.25">
      <c r="A74" s="24">
        <v>1759</v>
      </c>
      <c r="B74" s="24" t="s">
        <v>746</v>
      </c>
      <c r="C74" s="24" t="s">
        <v>635</v>
      </c>
    </row>
    <row r="75" spans="1:6" x14ac:dyDescent="0.25">
      <c r="A75" s="24">
        <v>1772</v>
      </c>
      <c r="B75" s="24" t="s">
        <v>747</v>
      </c>
      <c r="C75" s="24" t="s">
        <v>635</v>
      </c>
      <c r="D75" s="32" t="s">
        <v>1948</v>
      </c>
      <c r="F75" s="24" t="s">
        <v>742</v>
      </c>
    </row>
    <row r="76" spans="1:6" x14ac:dyDescent="0.25">
      <c r="A76" s="24">
        <v>1773</v>
      </c>
      <c r="B76" s="24" t="s">
        <v>748</v>
      </c>
      <c r="C76" s="24" t="s">
        <v>635</v>
      </c>
      <c r="D76" s="32" t="s">
        <v>1948</v>
      </c>
      <c r="F76" s="24" t="s">
        <v>742</v>
      </c>
    </row>
    <row r="77" spans="1:6" hidden="1" x14ac:dyDescent="0.25">
      <c r="A77" s="24">
        <v>1789</v>
      </c>
      <c r="B77" s="24" t="s">
        <v>749</v>
      </c>
      <c r="C77" s="24" t="s">
        <v>635</v>
      </c>
    </row>
    <row r="78" spans="1:6" x14ac:dyDescent="0.25">
      <c r="A78" s="24">
        <v>1838</v>
      </c>
      <c r="B78" s="24" t="s">
        <v>750</v>
      </c>
      <c r="C78" s="24" t="s">
        <v>635</v>
      </c>
      <c r="D78" s="32" t="s">
        <v>1948</v>
      </c>
      <c r="F78" s="24" t="s">
        <v>751</v>
      </c>
    </row>
    <row r="79" spans="1:6" x14ac:dyDescent="0.25">
      <c r="A79" s="24">
        <v>1837</v>
      </c>
      <c r="B79" s="24" t="s">
        <v>752</v>
      </c>
      <c r="C79" s="24" t="s">
        <v>635</v>
      </c>
      <c r="D79" s="32" t="s">
        <v>1948</v>
      </c>
      <c r="F79" s="24" t="s">
        <v>751</v>
      </c>
    </row>
    <row r="80" spans="1:6" x14ac:dyDescent="0.25">
      <c r="A80" s="24">
        <v>1915</v>
      </c>
      <c r="B80" s="24" t="s">
        <v>753</v>
      </c>
      <c r="C80" s="24" t="s">
        <v>635</v>
      </c>
      <c r="D80" s="32" t="s">
        <v>1948</v>
      </c>
      <c r="F80" s="24" t="s">
        <v>754</v>
      </c>
    </row>
    <row r="81" spans="1:6" x14ac:dyDescent="0.25">
      <c r="A81" s="24">
        <v>1916</v>
      </c>
      <c r="B81" s="24" t="s">
        <v>755</v>
      </c>
      <c r="C81" s="24" t="s">
        <v>635</v>
      </c>
      <c r="D81" s="32" t="s">
        <v>1948</v>
      </c>
      <c r="F81" s="24" t="s">
        <v>754</v>
      </c>
    </row>
    <row r="82" spans="1:6" x14ac:dyDescent="0.25">
      <c r="A82" s="24">
        <v>1927</v>
      </c>
      <c r="B82" s="24" t="s">
        <v>756</v>
      </c>
      <c r="C82" s="24" t="s">
        <v>635</v>
      </c>
      <c r="D82" s="32" t="s">
        <v>1948</v>
      </c>
      <c r="F82" s="24" t="s">
        <v>757</v>
      </c>
    </row>
    <row r="83" spans="1:6" x14ac:dyDescent="0.25">
      <c r="A83" s="24">
        <v>1932</v>
      </c>
      <c r="B83" s="24" t="s">
        <v>758</v>
      </c>
      <c r="C83" s="24" t="s">
        <v>635</v>
      </c>
      <c r="D83" s="32" t="s">
        <v>1948</v>
      </c>
      <c r="F83" s="24" t="s">
        <v>759</v>
      </c>
    </row>
    <row r="84" spans="1:6" hidden="1" x14ac:dyDescent="0.25">
      <c r="A84" s="24">
        <v>1951</v>
      </c>
      <c r="B84" s="24" t="s">
        <v>439</v>
      </c>
      <c r="C84" s="24" t="s">
        <v>635</v>
      </c>
    </row>
    <row r="85" spans="1:6" hidden="1" x14ac:dyDescent="0.25">
      <c r="A85" s="24">
        <v>1952</v>
      </c>
      <c r="B85" s="24" t="s">
        <v>441</v>
      </c>
      <c r="C85" s="24" t="s">
        <v>635</v>
      </c>
    </row>
    <row r="86" spans="1:6" x14ac:dyDescent="0.25">
      <c r="A86" s="24">
        <v>1965</v>
      </c>
      <c r="B86" s="24" t="s">
        <v>760</v>
      </c>
      <c r="C86" s="24" t="s">
        <v>635</v>
      </c>
      <c r="D86" s="32" t="s">
        <v>1948</v>
      </c>
      <c r="F86" s="24" t="s">
        <v>761</v>
      </c>
    </row>
    <row r="87" spans="1:6" x14ac:dyDescent="0.25">
      <c r="A87" s="24">
        <v>1998</v>
      </c>
      <c r="B87" s="24" t="s">
        <v>762</v>
      </c>
      <c r="C87" s="24" t="s">
        <v>635</v>
      </c>
      <c r="D87" s="32" t="s">
        <v>1948</v>
      </c>
      <c r="F87" s="24" t="s">
        <v>761</v>
      </c>
    </row>
    <row r="88" spans="1:6" x14ac:dyDescent="0.25">
      <c r="A88" s="24">
        <v>1999</v>
      </c>
      <c r="B88" s="24" t="s">
        <v>763</v>
      </c>
      <c r="C88" s="24" t="s">
        <v>635</v>
      </c>
      <c r="D88" s="32" t="s">
        <v>1948</v>
      </c>
      <c r="F88" s="24" t="s">
        <v>761</v>
      </c>
    </row>
    <row r="89" spans="1:6" x14ac:dyDescent="0.25">
      <c r="A89" s="24">
        <v>2012</v>
      </c>
      <c r="B89" s="24" t="s">
        <v>764</v>
      </c>
      <c r="C89" s="24" t="s">
        <v>635</v>
      </c>
      <c r="D89" s="32" t="s">
        <v>1948</v>
      </c>
      <c r="F89" s="24" t="s">
        <v>765</v>
      </c>
    </row>
    <row r="90" spans="1:6" hidden="1" x14ac:dyDescent="0.25">
      <c r="A90" s="24">
        <v>2023</v>
      </c>
      <c r="B90" s="24" t="s">
        <v>766</v>
      </c>
      <c r="C90" s="24" t="s">
        <v>635</v>
      </c>
    </row>
    <row r="91" spans="1:6" hidden="1" x14ac:dyDescent="0.25">
      <c r="A91" s="24">
        <v>2047</v>
      </c>
      <c r="B91" s="24" t="s">
        <v>767</v>
      </c>
      <c r="C91" s="24" t="s">
        <v>635</v>
      </c>
    </row>
    <row r="92" spans="1:6" hidden="1" x14ac:dyDescent="0.25">
      <c r="A92" s="24">
        <v>2048</v>
      </c>
      <c r="B92" s="24" t="s">
        <v>768</v>
      </c>
      <c r="C92" s="24" t="s">
        <v>635</v>
      </c>
    </row>
    <row r="93" spans="1:6" x14ac:dyDescent="0.25">
      <c r="A93" s="24">
        <v>2049</v>
      </c>
      <c r="B93" s="24" t="s">
        <v>769</v>
      </c>
      <c r="C93" s="24" t="s">
        <v>635</v>
      </c>
      <c r="D93" s="32" t="s">
        <v>1948</v>
      </c>
      <c r="F93" s="24" t="s">
        <v>657</v>
      </c>
    </row>
    <row r="94" spans="1:6" x14ac:dyDescent="0.25">
      <c r="B94" s="24" t="s">
        <v>770</v>
      </c>
      <c r="C94" s="24" t="s">
        <v>635</v>
      </c>
      <c r="D94" s="32" t="s">
        <v>1948</v>
      </c>
      <c r="F94" s="24" t="s">
        <v>771</v>
      </c>
    </row>
    <row r="95" spans="1:6" hidden="1" x14ac:dyDescent="0.25">
      <c r="A95" s="24">
        <v>2084</v>
      </c>
      <c r="B95" s="24" t="s">
        <v>772</v>
      </c>
      <c r="C95" s="24" t="s">
        <v>635</v>
      </c>
    </row>
    <row r="96" spans="1:6" x14ac:dyDescent="0.25">
      <c r="A96" s="24">
        <v>2089</v>
      </c>
      <c r="B96" s="24" t="s">
        <v>773</v>
      </c>
      <c r="C96" s="24" t="s">
        <v>635</v>
      </c>
      <c r="D96" s="32" t="s">
        <v>1948</v>
      </c>
      <c r="F96" s="24" t="s">
        <v>774</v>
      </c>
    </row>
    <row r="97" spans="1:6" x14ac:dyDescent="0.25">
      <c r="A97" s="24">
        <v>2068</v>
      </c>
      <c r="B97" s="24" t="s">
        <v>775</v>
      </c>
      <c r="C97" s="24" t="s">
        <v>635</v>
      </c>
      <c r="D97" s="32" t="s">
        <v>1948</v>
      </c>
      <c r="F97" s="24" t="s">
        <v>776</v>
      </c>
    </row>
    <row r="98" spans="1:6" hidden="1" x14ac:dyDescent="0.25">
      <c r="A98" s="24">
        <v>2104</v>
      </c>
      <c r="B98" s="24" t="s">
        <v>777</v>
      </c>
      <c r="C98" s="24" t="s">
        <v>635</v>
      </c>
    </row>
    <row r="99" spans="1:6" hidden="1" x14ac:dyDescent="0.25">
      <c r="A99" s="24">
        <v>2105</v>
      </c>
      <c r="B99" s="24" t="s">
        <v>778</v>
      </c>
      <c r="C99" s="24" t="s">
        <v>635</v>
      </c>
    </row>
    <row r="100" spans="1:6" x14ac:dyDescent="0.25">
      <c r="A100" s="24">
        <v>2106</v>
      </c>
      <c r="B100" s="24" t="s">
        <v>779</v>
      </c>
      <c r="C100" s="24" t="s">
        <v>635</v>
      </c>
      <c r="D100" s="32" t="s">
        <v>1948</v>
      </c>
      <c r="F100" s="24" t="s">
        <v>780</v>
      </c>
    </row>
    <row r="101" spans="1:6" x14ac:dyDescent="0.25">
      <c r="A101" s="24">
        <v>2114</v>
      </c>
      <c r="B101" s="24" t="s">
        <v>781</v>
      </c>
      <c r="C101" s="24" t="s">
        <v>635</v>
      </c>
      <c r="D101" s="32" t="s">
        <v>1948</v>
      </c>
      <c r="F101" s="24" t="s">
        <v>782</v>
      </c>
    </row>
    <row r="102" spans="1:6" x14ac:dyDescent="0.25">
      <c r="A102" s="24">
        <v>2133</v>
      </c>
      <c r="B102" s="24" t="s">
        <v>783</v>
      </c>
      <c r="C102" s="24" t="s">
        <v>635</v>
      </c>
      <c r="D102" s="32" t="s">
        <v>1948</v>
      </c>
      <c r="F102" s="24" t="s">
        <v>784</v>
      </c>
    </row>
    <row r="103" spans="1:6" x14ac:dyDescent="0.25">
      <c r="A103" s="24">
        <v>2150</v>
      </c>
      <c r="B103" s="24" t="s">
        <v>785</v>
      </c>
      <c r="C103" s="24" t="s">
        <v>635</v>
      </c>
      <c r="D103" s="32" t="s">
        <v>1948</v>
      </c>
      <c r="F103" s="24" t="s">
        <v>786</v>
      </c>
    </row>
    <row r="104" spans="1:6" x14ac:dyDescent="0.25">
      <c r="A104" s="24">
        <v>2172</v>
      </c>
      <c r="B104" s="24" t="s">
        <v>787</v>
      </c>
      <c r="C104" s="24" t="s">
        <v>635</v>
      </c>
      <c r="D104" s="32" t="s">
        <v>1948</v>
      </c>
      <c r="F104" s="24" t="s">
        <v>788</v>
      </c>
    </row>
    <row r="105" spans="1:6" x14ac:dyDescent="0.25">
      <c r="A105" s="24">
        <v>2175</v>
      </c>
      <c r="B105" s="24" t="s">
        <v>789</v>
      </c>
      <c r="C105" s="24" t="s">
        <v>635</v>
      </c>
      <c r="D105" s="32" t="s">
        <v>1948</v>
      </c>
      <c r="F105" s="24" t="s">
        <v>790</v>
      </c>
    </row>
    <row r="106" spans="1:6" x14ac:dyDescent="0.25">
      <c r="A106" s="24">
        <v>2188</v>
      </c>
      <c r="B106" s="24" t="s">
        <v>791</v>
      </c>
      <c r="C106" s="24" t="s">
        <v>635</v>
      </c>
      <c r="D106" s="32" t="s">
        <v>1949</v>
      </c>
      <c r="F106" s="24" t="s">
        <v>792</v>
      </c>
    </row>
    <row r="107" spans="1:6" x14ac:dyDescent="0.25">
      <c r="A107" s="24">
        <v>2189</v>
      </c>
      <c r="B107" s="24" t="s">
        <v>793</v>
      </c>
      <c r="C107" s="24" t="s">
        <v>635</v>
      </c>
      <c r="D107" s="32" t="s">
        <v>1949</v>
      </c>
      <c r="F107" s="24" t="s">
        <v>792</v>
      </c>
    </row>
    <row r="108" spans="1:6" hidden="1" x14ac:dyDescent="0.25">
      <c r="A108" s="24">
        <v>2195</v>
      </c>
      <c r="B108" s="24" t="s">
        <v>794</v>
      </c>
      <c r="C108" s="24" t="s">
        <v>635</v>
      </c>
    </row>
    <row r="109" spans="1:6" hidden="1" x14ac:dyDescent="0.25">
      <c r="A109" s="24">
        <v>2202</v>
      </c>
      <c r="B109" s="24" t="s">
        <v>795</v>
      </c>
      <c r="C109" s="24" t="s">
        <v>635</v>
      </c>
    </row>
    <row r="110" spans="1:6" hidden="1" x14ac:dyDescent="0.25">
      <c r="A110" s="24">
        <v>2180</v>
      </c>
      <c r="B110" s="24" t="s">
        <v>796</v>
      </c>
      <c r="C110" s="24" t="s">
        <v>635</v>
      </c>
    </row>
    <row r="111" spans="1:6" hidden="1" x14ac:dyDescent="0.25">
      <c r="A111" s="24">
        <v>2240</v>
      </c>
      <c r="B111" s="24" t="s">
        <v>797</v>
      </c>
      <c r="C111" s="24" t="s">
        <v>635</v>
      </c>
    </row>
    <row r="112" spans="1:6" x14ac:dyDescent="0.25">
      <c r="A112" s="24">
        <v>2241</v>
      </c>
      <c r="B112" s="24" t="s">
        <v>798</v>
      </c>
      <c r="C112" s="24" t="s">
        <v>635</v>
      </c>
      <c r="D112" s="32" t="s">
        <v>1948</v>
      </c>
      <c r="F112" s="24" t="s">
        <v>799</v>
      </c>
    </row>
    <row r="113" spans="1:6" x14ac:dyDescent="0.25">
      <c r="A113" s="24">
        <v>2260</v>
      </c>
      <c r="B113" s="24" t="s">
        <v>800</v>
      </c>
      <c r="C113" s="24" t="s">
        <v>635</v>
      </c>
      <c r="D113" s="32" t="s">
        <v>1948</v>
      </c>
      <c r="F113" s="24" t="s">
        <v>801</v>
      </c>
    </row>
    <row r="114" spans="1:6" x14ac:dyDescent="0.25">
      <c r="A114" s="24">
        <v>2261</v>
      </c>
      <c r="B114" s="24" t="s">
        <v>802</v>
      </c>
      <c r="C114" s="24" t="s">
        <v>635</v>
      </c>
      <c r="D114" s="32" t="s">
        <v>1948</v>
      </c>
      <c r="F114" s="24" t="s">
        <v>801</v>
      </c>
    </row>
    <row r="115" spans="1:6" x14ac:dyDescent="0.25">
      <c r="A115" s="24">
        <v>2264</v>
      </c>
      <c r="B115" s="24" t="s">
        <v>803</v>
      </c>
      <c r="C115" s="24" t="s">
        <v>635</v>
      </c>
      <c r="D115" s="24" t="s">
        <v>632</v>
      </c>
      <c r="F115" s="24" t="s">
        <v>632</v>
      </c>
    </row>
    <row r="116" spans="1:6" hidden="1" x14ac:dyDescent="0.25">
      <c r="A116" s="24">
        <v>2269</v>
      </c>
      <c r="B116" s="24" t="s">
        <v>804</v>
      </c>
      <c r="C116" s="24" t="s">
        <v>635</v>
      </c>
    </row>
    <row r="117" spans="1:6" hidden="1" x14ac:dyDescent="0.25">
      <c r="A117" s="24">
        <v>2277</v>
      </c>
      <c r="B117" s="24" t="s">
        <v>805</v>
      </c>
      <c r="C117" s="24" t="s">
        <v>635</v>
      </c>
    </row>
    <row r="118" spans="1:6" x14ac:dyDescent="0.25">
      <c r="A118" s="24">
        <v>2280</v>
      </c>
      <c r="B118" s="24" t="s">
        <v>806</v>
      </c>
      <c r="C118" s="24" t="s">
        <v>635</v>
      </c>
      <c r="D118" s="32" t="s">
        <v>1948</v>
      </c>
      <c r="F118" s="24" t="s">
        <v>807</v>
      </c>
    </row>
    <row r="119" spans="1:6" x14ac:dyDescent="0.25">
      <c r="A119" s="24">
        <v>2281</v>
      </c>
      <c r="B119" s="24" t="s">
        <v>808</v>
      </c>
      <c r="C119" s="24" t="s">
        <v>635</v>
      </c>
      <c r="D119" s="32" t="s">
        <v>1948</v>
      </c>
      <c r="F119" s="24" t="s">
        <v>807</v>
      </c>
    </row>
    <row r="120" spans="1:6" hidden="1" x14ac:dyDescent="0.25">
      <c r="A120" s="24">
        <v>2292</v>
      </c>
      <c r="B120" s="24" t="s">
        <v>809</v>
      </c>
      <c r="C120" s="24" t="s">
        <v>635</v>
      </c>
    </row>
    <row r="121" spans="1:6" x14ac:dyDescent="0.25">
      <c r="A121" s="24">
        <v>2304</v>
      </c>
      <c r="B121" s="24" t="s">
        <v>810</v>
      </c>
      <c r="C121" s="24" t="s">
        <v>635</v>
      </c>
      <c r="D121" s="32" t="s">
        <v>1948</v>
      </c>
      <c r="F121" s="24" t="s">
        <v>811</v>
      </c>
    </row>
    <row r="122" spans="1:6" x14ac:dyDescent="0.25">
      <c r="A122" s="24">
        <v>2308</v>
      </c>
      <c r="B122" s="24" t="s">
        <v>812</v>
      </c>
      <c r="C122" s="24" t="s">
        <v>635</v>
      </c>
      <c r="D122" s="32" t="s">
        <v>1948</v>
      </c>
      <c r="F122" s="24" t="s">
        <v>813</v>
      </c>
    </row>
    <row r="123" spans="1:6" x14ac:dyDescent="0.25">
      <c r="A123" s="24">
        <v>2309</v>
      </c>
      <c r="B123" s="24" t="s">
        <v>814</v>
      </c>
      <c r="C123" s="24" t="s">
        <v>635</v>
      </c>
      <c r="D123" s="32" t="s">
        <v>1948</v>
      </c>
      <c r="F123" s="24" t="s">
        <v>813</v>
      </c>
    </row>
    <row r="124" spans="1:6" hidden="1" x14ac:dyDescent="0.25">
      <c r="A124" s="24">
        <v>2318</v>
      </c>
      <c r="B124" s="24" t="s">
        <v>815</v>
      </c>
      <c r="C124" s="24" t="s">
        <v>635</v>
      </c>
    </row>
    <row r="125" spans="1:6" x14ac:dyDescent="0.25">
      <c r="A125" s="24">
        <v>2322</v>
      </c>
      <c r="B125" s="24" t="s">
        <v>816</v>
      </c>
      <c r="C125" s="24" t="s">
        <v>635</v>
      </c>
      <c r="D125" s="32" t="s">
        <v>1948</v>
      </c>
      <c r="F125" s="24" t="s">
        <v>817</v>
      </c>
    </row>
    <row r="126" spans="1:6" x14ac:dyDescent="0.25">
      <c r="A126" s="24">
        <v>2323</v>
      </c>
      <c r="B126" s="24" t="s">
        <v>818</v>
      </c>
      <c r="C126" s="24" t="s">
        <v>635</v>
      </c>
      <c r="D126" s="32" t="s">
        <v>1948</v>
      </c>
      <c r="F126" s="24" t="s">
        <v>817</v>
      </c>
    </row>
    <row r="127" spans="1:6" x14ac:dyDescent="0.25">
      <c r="B127" s="24" t="s">
        <v>819</v>
      </c>
      <c r="C127" s="24" t="s">
        <v>635</v>
      </c>
      <c r="D127" s="32" t="s">
        <v>1948</v>
      </c>
      <c r="F127" s="24" t="s">
        <v>820</v>
      </c>
    </row>
    <row r="128" spans="1:6" x14ac:dyDescent="0.25">
      <c r="A128" s="24">
        <v>2344</v>
      </c>
      <c r="B128" s="24" t="s">
        <v>821</v>
      </c>
      <c r="C128" s="24" t="s">
        <v>635</v>
      </c>
      <c r="D128" s="32" t="s">
        <v>1948</v>
      </c>
      <c r="F128" s="24" t="s">
        <v>822</v>
      </c>
    </row>
    <row r="129" spans="1:6" x14ac:dyDescent="0.25">
      <c r="A129" s="24">
        <v>2345</v>
      </c>
      <c r="B129" s="24" t="s">
        <v>823</v>
      </c>
      <c r="C129" s="24" t="s">
        <v>635</v>
      </c>
      <c r="D129" s="32" t="s">
        <v>1948</v>
      </c>
      <c r="F129" s="24" t="s">
        <v>822</v>
      </c>
    </row>
    <row r="130" spans="1:6" x14ac:dyDescent="0.25">
      <c r="A130" s="24">
        <v>2330</v>
      </c>
      <c r="B130" s="24" t="s">
        <v>824</v>
      </c>
      <c r="C130" s="24" t="s">
        <v>635</v>
      </c>
      <c r="D130" s="32" t="s">
        <v>1948</v>
      </c>
      <c r="F130" s="24" t="s">
        <v>825</v>
      </c>
    </row>
    <row r="131" spans="1:6" hidden="1" x14ac:dyDescent="0.25">
      <c r="A131" s="24">
        <v>2372</v>
      </c>
      <c r="B131" s="24" t="s">
        <v>826</v>
      </c>
      <c r="C131" s="24" t="s">
        <v>635</v>
      </c>
    </row>
    <row r="132" spans="1:6" hidden="1" x14ac:dyDescent="0.25">
      <c r="A132" s="24">
        <v>2373</v>
      </c>
      <c r="B132" s="24" t="s">
        <v>827</v>
      </c>
      <c r="C132" s="24" t="s">
        <v>635</v>
      </c>
    </row>
    <row r="133" spans="1:6" x14ac:dyDescent="0.25">
      <c r="A133" s="24">
        <v>2379</v>
      </c>
      <c r="B133" s="24" t="s">
        <v>828</v>
      </c>
      <c r="C133" s="24" t="s">
        <v>635</v>
      </c>
      <c r="D133" s="32" t="s">
        <v>1949</v>
      </c>
      <c r="F133" s="24" t="s">
        <v>829</v>
      </c>
    </row>
    <row r="134" spans="1:6" x14ac:dyDescent="0.25">
      <c r="A134" s="24">
        <v>2393</v>
      </c>
      <c r="B134" s="24" t="s">
        <v>830</v>
      </c>
      <c r="C134" s="24" t="s">
        <v>635</v>
      </c>
      <c r="D134" s="32" t="s">
        <v>1948</v>
      </c>
      <c r="F134" s="24" t="s">
        <v>831</v>
      </c>
    </row>
    <row r="135" spans="1:6" x14ac:dyDescent="0.25">
      <c r="A135" s="24">
        <v>2419</v>
      </c>
      <c r="B135" s="24" t="s">
        <v>832</v>
      </c>
      <c r="C135" s="24" t="s">
        <v>635</v>
      </c>
      <c r="D135" s="32" t="s">
        <v>1948</v>
      </c>
      <c r="F135" s="24" t="s">
        <v>833</v>
      </c>
    </row>
    <row r="136" spans="1:6" hidden="1" x14ac:dyDescent="0.25">
      <c r="A136" s="24">
        <v>2412</v>
      </c>
      <c r="B136" s="24" t="s">
        <v>834</v>
      </c>
      <c r="C136" s="24" t="s">
        <v>635</v>
      </c>
    </row>
    <row r="137" spans="1:6" hidden="1" x14ac:dyDescent="0.25">
      <c r="A137" s="24">
        <v>2441</v>
      </c>
      <c r="B137" s="24" t="s">
        <v>835</v>
      </c>
      <c r="C137" s="24" t="s">
        <v>635</v>
      </c>
    </row>
    <row r="138" spans="1:6" x14ac:dyDescent="0.25">
      <c r="A138" s="24">
        <v>2444</v>
      </c>
      <c r="B138" s="24" t="s">
        <v>836</v>
      </c>
      <c r="C138" s="24" t="s">
        <v>635</v>
      </c>
      <c r="D138" s="32" t="s">
        <v>1948</v>
      </c>
      <c r="F138" s="24" t="s">
        <v>837</v>
      </c>
    </row>
    <row r="139" spans="1:6" x14ac:dyDescent="0.25">
      <c r="A139" s="24">
        <v>2466</v>
      </c>
      <c r="B139" s="24" t="s">
        <v>838</v>
      </c>
      <c r="C139" s="24" t="s">
        <v>635</v>
      </c>
      <c r="D139" s="32" t="s">
        <v>1948</v>
      </c>
      <c r="F139" s="24" t="s">
        <v>839</v>
      </c>
    </row>
    <row r="140" spans="1:6" x14ac:dyDescent="0.25">
      <c r="A140" s="24">
        <v>2445</v>
      </c>
      <c r="B140" s="24" t="s">
        <v>840</v>
      </c>
      <c r="C140" s="24" t="s">
        <v>635</v>
      </c>
      <c r="D140" s="32" t="s">
        <v>1948</v>
      </c>
      <c r="F140" s="24" t="s">
        <v>841</v>
      </c>
    </row>
    <row r="141" spans="1:6" hidden="1" x14ac:dyDescent="0.25">
      <c r="A141" s="24">
        <v>2483</v>
      </c>
      <c r="B141" s="24" t="s">
        <v>842</v>
      </c>
      <c r="C141" s="24" t="s">
        <v>635</v>
      </c>
    </row>
    <row r="142" spans="1:6" hidden="1" x14ac:dyDescent="0.25">
      <c r="A142" s="24">
        <v>1000</v>
      </c>
      <c r="B142" s="24" t="s">
        <v>843</v>
      </c>
    </row>
    <row r="143" spans="1:6" hidden="1" x14ac:dyDescent="0.25">
      <c r="A143" s="24">
        <v>1001</v>
      </c>
      <c r="B143" s="24" t="s">
        <v>844</v>
      </c>
    </row>
    <row r="144" spans="1:6" hidden="1" x14ac:dyDescent="0.25">
      <c r="A144" s="24">
        <v>1002</v>
      </c>
      <c r="B144" s="24" t="s">
        <v>845</v>
      </c>
    </row>
    <row r="145" spans="1:2" hidden="1" x14ac:dyDescent="0.25">
      <c r="A145" s="24">
        <v>1004</v>
      </c>
      <c r="B145" s="24" t="s">
        <v>846</v>
      </c>
    </row>
    <row r="146" spans="1:2" hidden="1" x14ac:dyDescent="0.25">
      <c r="A146" s="24">
        <v>1005</v>
      </c>
      <c r="B146" s="24" t="s">
        <v>847</v>
      </c>
    </row>
    <row r="147" spans="1:2" hidden="1" x14ac:dyDescent="0.25">
      <c r="A147" s="24">
        <v>1006</v>
      </c>
      <c r="B147" s="24" t="s">
        <v>848</v>
      </c>
    </row>
    <row r="148" spans="1:2" hidden="1" x14ac:dyDescent="0.25">
      <c r="A148" s="24">
        <v>1007</v>
      </c>
      <c r="B148" s="24" t="s">
        <v>849</v>
      </c>
    </row>
    <row r="149" spans="1:2" hidden="1" x14ac:dyDescent="0.25">
      <c r="A149" s="24">
        <v>1008</v>
      </c>
      <c r="B149" s="24" t="s">
        <v>850</v>
      </c>
    </row>
    <row r="150" spans="1:2" hidden="1" x14ac:dyDescent="0.25">
      <c r="A150" s="24">
        <v>1029</v>
      </c>
      <c r="B150" s="24" t="s">
        <v>11</v>
      </c>
    </row>
    <row r="151" spans="1:2" hidden="1" x14ac:dyDescent="0.25">
      <c r="A151" s="24">
        <v>1009</v>
      </c>
      <c r="B151" s="24" t="s">
        <v>851</v>
      </c>
    </row>
    <row r="152" spans="1:2" hidden="1" x14ac:dyDescent="0.25">
      <c r="A152" s="24">
        <v>1030</v>
      </c>
      <c r="B152" s="24" t="s">
        <v>852</v>
      </c>
    </row>
    <row r="153" spans="1:2" hidden="1" x14ac:dyDescent="0.25">
      <c r="A153" s="24">
        <v>1031</v>
      </c>
      <c r="B153" s="24" t="s">
        <v>853</v>
      </c>
    </row>
    <row r="154" spans="1:2" hidden="1" x14ac:dyDescent="0.25">
      <c r="A154" s="24">
        <v>1032</v>
      </c>
      <c r="B154" s="24" t="s">
        <v>854</v>
      </c>
    </row>
    <row r="155" spans="1:2" hidden="1" x14ac:dyDescent="0.25">
      <c r="A155" s="24">
        <v>1033</v>
      </c>
      <c r="B155" s="24" t="s">
        <v>855</v>
      </c>
    </row>
    <row r="156" spans="1:2" hidden="1" x14ac:dyDescent="0.25">
      <c r="A156" s="24">
        <v>1010</v>
      </c>
      <c r="B156" s="24" t="s">
        <v>856</v>
      </c>
    </row>
    <row r="157" spans="1:2" hidden="1" x14ac:dyDescent="0.25">
      <c r="A157" s="24">
        <v>1034</v>
      </c>
      <c r="B157" s="24" t="s">
        <v>12</v>
      </c>
    </row>
    <row r="158" spans="1:2" hidden="1" x14ac:dyDescent="0.25">
      <c r="A158" s="24">
        <v>1011</v>
      </c>
      <c r="B158" s="24" t="s">
        <v>857</v>
      </c>
    </row>
    <row r="159" spans="1:2" hidden="1" x14ac:dyDescent="0.25">
      <c r="A159" s="24">
        <v>1012</v>
      </c>
      <c r="B159" s="24" t="s">
        <v>858</v>
      </c>
    </row>
    <row r="160" spans="1:2" hidden="1" x14ac:dyDescent="0.25">
      <c r="A160" s="24">
        <v>1035</v>
      </c>
      <c r="B160" s="24" t="s">
        <v>859</v>
      </c>
    </row>
    <row r="161" spans="1:2" hidden="1" x14ac:dyDescent="0.25">
      <c r="A161" s="24">
        <v>1013</v>
      </c>
      <c r="B161" s="24" t="s">
        <v>860</v>
      </c>
    </row>
    <row r="162" spans="1:2" hidden="1" x14ac:dyDescent="0.25">
      <c r="A162" s="24">
        <v>1036</v>
      </c>
      <c r="B162" s="24" t="s">
        <v>861</v>
      </c>
    </row>
    <row r="163" spans="1:2" hidden="1" x14ac:dyDescent="0.25">
      <c r="A163" s="24">
        <v>1037</v>
      </c>
      <c r="B163" s="24" t="s">
        <v>862</v>
      </c>
    </row>
    <row r="164" spans="1:2" hidden="1" x14ac:dyDescent="0.25">
      <c r="A164" s="24">
        <v>1041</v>
      </c>
      <c r="B164" s="24" t="s">
        <v>18</v>
      </c>
    </row>
    <row r="165" spans="1:2" hidden="1" x14ac:dyDescent="0.25">
      <c r="A165" s="24">
        <v>1014</v>
      </c>
      <c r="B165" s="24" t="s">
        <v>6</v>
      </c>
    </row>
    <row r="166" spans="1:2" hidden="1" x14ac:dyDescent="0.25">
      <c r="A166" s="24">
        <v>1015</v>
      </c>
      <c r="B166" s="24" t="s">
        <v>7</v>
      </c>
    </row>
    <row r="167" spans="1:2" hidden="1" x14ac:dyDescent="0.25">
      <c r="A167" s="24">
        <v>1016</v>
      </c>
      <c r="B167" s="24" t="s">
        <v>863</v>
      </c>
    </row>
    <row r="168" spans="1:2" hidden="1" x14ac:dyDescent="0.25">
      <c r="A168" s="24">
        <v>1042</v>
      </c>
      <c r="B168" s="24" t="s">
        <v>864</v>
      </c>
    </row>
    <row r="169" spans="1:2" hidden="1" x14ac:dyDescent="0.25">
      <c r="A169" s="24">
        <v>1043</v>
      </c>
      <c r="B169" s="24" t="s">
        <v>865</v>
      </c>
    </row>
    <row r="170" spans="1:2" hidden="1" x14ac:dyDescent="0.25">
      <c r="A170" s="24">
        <v>1044</v>
      </c>
      <c r="B170" s="24" t="s">
        <v>866</v>
      </c>
    </row>
    <row r="171" spans="1:2" hidden="1" x14ac:dyDescent="0.25">
      <c r="A171" s="24">
        <v>1045</v>
      </c>
      <c r="B171" s="24" t="s">
        <v>867</v>
      </c>
    </row>
    <row r="172" spans="1:2" hidden="1" x14ac:dyDescent="0.25">
      <c r="A172" s="24">
        <v>1046</v>
      </c>
      <c r="B172" s="24" t="s">
        <v>868</v>
      </c>
    </row>
    <row r="173" spans="1:2" hidden="1" x14ac:dyDescent="0.25">
      <c r="A173" s="24">
        <v>1047</v>
      </c>
      <c r="B173" s="24" t="s">
        <v>20</v>
      </c>
    </row>
    <row r="174" spans="1:2" hidden="1" x14ac:dyDescent="0.25">
      <c r="A174" s="24">
        <v>1048</v>
      </c>
      <c r="B174" s="24" t="s">
        <v>869</v>
      </c>
    </row>
    <row r="175" spans="1:2" hidden="1" x14ac:dyDescent="0.25">
      <c r="A175" s="24">
        <v>1049</v>
      </c>
      <c r="B175" s="24" t="s">
        <v>22</v>
      </c>
    </row>
    <row r="176" spans="1:2" hidden="1" x14ac:dyDescent="0.25">
      <c r="A176" s="24">
        <v>1050</v>
      </c>
      <c r="B176" s="24" t="s">
        <v>23</v>
      </c>
    </row>
    <row r="177" spans="1:2" hidden="1" x14ac:dyDescent="0.25">
      <c r="A177" s="24">
        <v>1017</v>
      </c>
      <c r="B177" s="24" t="s">
        <v>870</v>
      </c>
    </row>
    <row r="178" spans="1:2" hidden="1" x14ac:dyDescent="0.25">
      <c r="A178" s="24">
        <v>1051</v>
      </c>
      <c r="B178" s="24" t="s">
        <v>871</v>
      </c>
    </row>
    <row r="179" spans="1:2" hidden="1" x14ac:dyDescent="0.25">
      <c r="A179" s="24">
        <v>1052</v>
      </c>
      <c r="B179" s="24" t="s">
        <v>872</v>
      </c>
    </row>
    <row r="180" spans="1:2" hidden="1" x14ac:dyDescent="0.25">
      <c r="A180" s="24">
        <v>1053</v>
      </c>
      <c r="B180" s="24" t="s">
        <v>873</v>
      </c>
    </row>
    <row r="181" spans="1:2" hidden="1" x14ac:dyDescent="0.25">
      <c r="A181" s="24">
        <v>1018</v>
      </c>
      <c r="B181" s="24" t="s">
        <v>874</v>
      </c>
    </row>
    <row r="182" spans="1:2" hidden="1" x14ac:dyDescent="0.25">
      <c r="A182" s="24">
        <v>1054</v>
      </c>
      <c r="B182" s="24" t="s">
        <v>875</v>
      </c>
    </row>
    <row r="183" spans="1:2" hidden="1" x14ac:dyDescent="0.25">
      <c r="A183" s="24">
        <v>1055</v>
      </c>
      <c r="B183" s="24" t="s">
        <v>876</v>
      </c>
    </row>
    <row r="184" spans="1:2" hidden="1" x14ac:dyDescent="0.25">
      <c r="A184" s="24">
        <v>1056</v>
      </c>
      <c r="B184" s="24" t="s">
        <v>877</v>
      </c>
    </row>
    <row r="185" spans="1:2" hidden="1" x14ac:dyDescent="0.25">
      <c r="A185" s="24">
        <v>1019</v>
      </c>
      <c r="B185" s="24" t="s">
        <v>9</v>
      </c>
    </row>
    <row r="186" spans="1:2" hidden="1" x14ac:dyDescent="0.25">
      <c r="A186" s="24">
        <v>1057</v>
      </c>
      <c r="B186" s="24" t="s">
        <v>878</v>
      </c>
    </row>
    <row r="187" spans="1:2" hidden="1" x14ac:dyDescent="0.25">
      <c r="A187" s="24">
        <v>1059</v>
      </c>
      <c r="B187" s="24" t="s">
        <v>879</v>
      </c>
    </row>
    <row r="188" spans="1:2" hidden="1" x14ac:dyDescent="0.25">
      <c r="A188" s="24">
        <v>1060</v>
      </c>
      <c r="B188" s="24" t="s">
        <v>880</v>
      </c>
    </row>
    <row r="189" spans="1:2" hidden="1" x14ac:dyDescent="0.25">
      <c r="A189" s="24">
        <v>1058</v>
      </c>
      <c r="B189" s="24" t="s">
        <v>881</v>
      </c>
    </row>
    <row r="190" spans="1:2" hidden="1" x14ac:dyDescent="0.25">
      <c r="A190" s="24">
        <v>1020</v>
      </c>
      <c r="B190" s="24" t="s">
        <v>10</v>
      </c>
    </row>
    <row r="191" spans="1:2" hidden="1" x14ac:dyDescent="0.25">
      <c r="A191" s="24">
        <v>1061</v>
      </c>
      <c r="B191" s="24" t="s">
        <v>24</v>
      </c>
    </row>
    <row r="192" spans="1:2" hidden="1" x14ac:dyDescent="0.25">
      <c r="A192" s="24">
        <v>1062</v>
      </c>
      <c r="B192" s="24" t="s">
        <v>25</v>
      </c>
    </row>
    <row r="193" spans="1:2" hidden="1" x14ac:dyDescent="0.25">
      <c r="A193" s="24">
        <v>1063</v>
      </c>
      <c r="B193" s="24" t="s">
        <v>882</v>
      </c>
    </row>
    <row r="194" spans="1:2" hidden="1" x14ac:dyDescent="0.25">
      <c r="A194" s="24">
        <v>1064</v>
      </c>
      <c r="B194" s="24" t="s">
        <v>883</v>
      </c>
    </row>
    <row r="195" spans="1:2" hidden="1" x14ac:dyDescent="0.25">
      <c r="A195" s="24">
        <v>1065</v>
      </c>
      <c r="B195" s="24" t="s">
        <v>884</v>
      </c>
    </row>
    <row r="196" spans="1:2" hidden="1" x14ac:dyDescent="0.25">
      <c r="A196" s="24">
        <v>1066</v>
      </c>
      <c r="B196" s="24" t="s">
        <v>885</v>
      </c>
    </row>
    <row r="197" spans="1:2" hidden="1" x14ac:dyDescent="0.25">
      <c r="A197" s="24">
        <v>1067</v>
      </c>
      <c r="B197" s="24" t="s">
        <v>886</v>
      </c>
    </row>
    <row r="198" spans="1:2" hidden="1" x14ac:dyDescent="0.25">
      <c r="A198" s="24">
        <v>1068</v>
      </c>
      <c r="B198" s="24" t="s">
        <v>887</v>
      </c>
    </row>
    <row r="199" spans="1:2" hidden="1" x14ac:dyDescent="0.25">
      <c r="A199" s="24">
        <v>1069</v>
      </c>
      <c r="B199" s="24" t="s">
        <v>888</v>
      </c>
    </row>
    <row r="200" spans="1:2" hidden="1" x14ac:dyDescent="0.25">
      <c r="A200" s="24">
        <v>1070</v>
      </c>
      <c r="B200" s="24" t="s">
        <v>889</v>
      </c>
    </row>
    <row r="201" spans="1:2" hidden="1" x14ac:dyDescent="0.25">
      <c r="A201" s="24">
        <v>1071</v>
      </c>
      <c r="B201" s="24" t="s">
        <v>890</v>
      </c>
    </row>
    <row r="202" spans="1:2" hidden="1" x14ac:dyDescent="0.25">
      <c r="A202" s="24">
        <v>1072</v>
      </c>
      <c r="B202" s="24" t="s">
        <v>891</v>
      </c>
    </row>
    <row r="203" spans="1:2" hidden="1" x14ac:dyDescent="0.25">
      <c r="A203" s="24">
        <v>1073</v>
      </c>
      <c r="B203" s="24" t="s">
        <v>892</v>
      </c>
    </row>
    <row r="204" spans="1:2" hidden="1" x14ac:dyDescent="0.25">
      <c r="A204" s="24">
        <v>1074</v>
      </c>
      <c r="B204" s="24" t="s">
        <v>893</v>
      </c>
    </row>
    <row r="205" spans="1:2" hidden="1" x14ac:dyDescent="0.25">
      <c r="A205" s="24">
        <v>1075</v>
      </c>
      <c r="B205" s="24" t="s">
        <v>26</v>
      </c>
    </row>
    <row r="206" spans="1:2" hidden="1" x14ac:dyDescent="0.25">
      <c r="A206" s="24">
        <v>1076</v>
      </c>
      <c r="B206" s="24" t="s">
        <v>894</v>
      </c>
    </row>
    <row r="207" spans="1:2" hidden="1" x14ac:dyDescent="0.25">
      <c r="A207" s="24">
        <v>1077</v>
      </c>
      <c r="B207" s="24" t="s">
        <v>895</v>
      </c>
    </row>
    <row r="208" spans="1:2" hidden="1" x14ac:dyDescent="0.25">
      <c r="A208" s="24">
        <v>1078</v>
      </c>
      <c r="B208" s="24" t="s">
        <v>896</v>
      </c>
    </row>
    <row r="209" spans="1:2" hidden="1" x14ac:dyDescent="0.25">
      <c r="A209" s="24">
        <v>1079</v>
      </c>
      <c r="B209" s="24" t="s">
        <v>897</v>
      </c>
    </row>
    <row r="210" spans="1:2" hidden="1" x14ac:dyDescent="0.25">
      <c r="A210" s="24">
        <v>1080</v>
      </c>
      <c r="B210" s="24" t="s">
        <v>898</v>
      </c>
    </row>
    <row r="211" spans="1:2" hidden="1" x14ac:dyDescent="0.25">
      <c r="A211" s="24">
        <v>1081</v>
      </c>
      <c r="B211" s="24" t="s">
        <v>899</v>
      </c>
    </row>
    <row r="212" spans="1:2" hidden="1" x14ac:dyDescent="0.25">
      <c r="A212" s="24">
        <v>1082</v>
      </c>
      <c r="B212" s="24" t="s">
        <v>27</v>
      </c>
    </row>
    <row r="213" spans="1:2" hidden="1" x14ac:dyDescent="0.25">
      <c r="A213" s="24">
        <v>1083</v>
      </c>
      <c r="B213" s="24" t="s">
        <v>900</v>
      </c>
    </row>
    <row r="214" spans="1:2" hidden="1" x14ac:dyDescent="0.25">
      <c r="A214" s="24">
        <v>1084</v>
      </c>
      <c r="B214" s="24" t="s">
        <v>901</v>
      </c>
    </row>
    <row r="215" spans="1:2" hidden="1" x14ac:dyDescent="0.25">
      <c r="A215" s="24">
        <v>1085</v>
      </c>
      <c r="B215" s="24" t="s">
        <v>902</v>
      </c>
    </row>
    <row r="216" spans="1:2" hidden="1" x14ac:dyDescent="0.25">
      <c r="A216" s="24">
        <v>1086</v>
      </c>
      <c r="B216" s="24" t="s">
        <v>903</v>
      </c>
    </row>
    <row r="217" spans="1:2" hidden="1" x14ac:dyDescent="0.25">
      <c r="A217" s="24">
        <v>1087</v>
      </c>
      <c r="B217" s="24" t="s">
        <v>28</v>
      </c>
    </row>
    <row r="218" spans="1:2" hidden="1" x14ac:dyDescent="0.25">
      <c r="A218" s="24">
        <v>1088</v>
      </c>
      <c r="B218" s="24" t="s">
        <v>29</v>
      </c>
    </row>
    <row r="219" spans="1:2" hidden="1" x14ac:dyDescent="0.25">
      <c r="A219" s="24">
        <v>1089</v>
      </c>
      <c r="B219" s="24" t="s">
        <v>904</v>
      </c>
    </row>
    <row r="220" spans="1:2" hidden="1" x14ac:dyDescent="0.25">
      <c r="A220" s="24">
        <v>1090</v>
      </c>
      <c r="B220" s="24" t="s">
        <v>905</v>
      </c>
    </row>
    <row r="221" spans="1:2" hidden="1" x14ac:dyDescent="0.25">
      <c r="A221" s="24">
        <v>1091</v>
      </c>
      <c r="B221" s="24" t="s">
        <v>906</v>
      </c>
    </row>
    <row r="222" spans="1:2" hidden="1" x14ac:dyDescent="0.25">
      <c r="A222" s="24">
        <v>1092</v>
      </c>
      <c r="B222" s="24" t="s">
        <v>907</v>
      </c>
    </row>
    <row r="223" spans="1:2" hidden="1" x14ac:dyDescent="0.25">
      <c r="A223" s="24">
        <v>1093</v>
      </c>
      <c r="B223" s="24" t="s">
        <v>908</v>
      </c>
    </row>
    <row r="224" spans="1:2" hidden="1" x14ac:dyDescent="0.25">
      <c r="A224" s="24">
        <v>1094</v>
      </c>
      <c r="B224" s="24" t="s">
        <v>30</v>
      </c>
    </row>
    <row r="225" spans="1:2" hidden="1" x14ac:dyDescent="0.25">
      <c r="A225" s="24">
        <v>1095</v>
      </c>
      <c r="B225" s="24" t="s">
        <v>32</v>
      </c>
    </row>
    <row r="226" spans="1:2" hidden="1" x14ac:dyDescent="0.25">
      <c r="A226" s="24">
        <v>1021</v>
      </c>
      <c r="B226" s="24" t="s">
        <v>909</v>
      </c>
    </row>
    <row r="227" spans="1:2" hidden="1" x14ac:dyDescent="0.25">
      <c r="A227" s="24">
        <v>1022</v>
      </c>
      <c r="B227" s="24" t="s">
        <v>910</v>
      </c>
    </row>
    <row r="228" spans="1:2" hidden="1" x14ac:dyDescent="0.25">
      <c r="A228" s="24">
        <v>1098</v>
      </c>
      <c r="B228" s="24" t="s">
        <v>35</v>
      </c>
    </row>
    <row r="229" spans="1:2" hidden="1" x14ac:dyDescent="0.25">
      <c r="A229" s="24">
        <v>1096</v>
      </c>
      <c r="B229" s="24" t="s">
        <v>911</v>
      </c>
    </row>
    <row r="230" spans="1:2" hidden="1" x14ac:dyDescent="0.25">
      <c r="A230" s="24">
        <v>1097</v>
      </c>
      <c r="B230" s="24" t="s">
        <v>912</v>
      </c>
    </row>
    <row r="231" spans="1:2" hidden="1" x14ac:dyDescent="0.25">
      <c r="A231" s="24">
        <v>1023</v>
      </c>
      <c r="B231" s="24" t="s">
        <v>913</v>
      </c>
    </row>
    <row r="232" spans="1:2" hidden="1" x14ac:dyDescent="0.25">
      <c r="A232" s="24">
        <v>1108</v>
      </c>
      <c r="B232" s="24" t="s">
        <v>36</v>
      </c>
    </row>
    <row r="233" spans="1:2" hidden="1" x14ac:dyDescent="0.25">
      <c r="A233" s="24">
        <v>1101</v>
      </c>
      <c r="B233" s="24" t="s">
        <v>914</v>
      </c>
    </row>
    <row r="234" spans="1:2" hidden="1" x14ac:dyDescent="0.25">
      <c r="A234" s="24">
        <v>1103</v>
      </c>
      <c r="B234" s="24" t="s">
        <v>915</v>
      </c>
    </row>
    <row r="235" spans="1:2" hidden="1" x14ac:dyDescent="0.25">
      <c r="A235" s="24">
        <v>1104</v>
      </c>
      <c r="B235" s="24" t="s">
        <v>916</v>
      </c>
    </row>
    <row r="236" spans="1:2" hidden="1" x14ac:dyDescent="0.25">
      <c r="A236" s="24">
        <v>1102</v>
      </c>
      <c r="B236" s="24" t="s">
        <v>917</v>
      </c>
    </row>
    <row r="237" spans="1:2" hidden="1" x14ac:dyDescent="0.25">
      <c r="A237" s="24">
        <v>1105</v>
      </c>
      <c r="B237" s="24" t="s">
        <v>918</v>
      </c>
    </row>
    <row r="238" spans="1:2" hidden="1" x14ac:dyDescent="0.25">
      <c r="A238" s="24">
        <v>1106</v>
      </c>
      <c r="B238" s="24" t="s">
        <v>919</v>
      </c>
    </row>
    <row r="239" spans="1:2" hidden="1" x14ac:dyDescent="0.25">
      <c r="A239" s="24">
        <v>1107</v>
      </c>
      <c r="B239" s="24" t="s">
        <v>920</v>
      </c>
    </row>
    <row r="240" spans="1:2" hidden="1" x14ac:dyDescent="0.25">
      <c r="A240" s="24">
        <v>1024</v>
      </c>
      <c r="B240" s="24" t="s">
        <v>921</v>
      </c>
    </row>
    <row r="241" spans="1:2" hidden="1" x14ac:dyDescent="0.25">
      <c r="A241" s="24">
        <v>1109</v>
      </c>
      <c r="B241" s="24" t="s">
        <v>922</v>
      </c>
    </row>
    <row r="242" spans="1:2" hidden="1" x14ac:dyDescent="0.25">
      <c r="A242" s="24">
        <v>1110</v>
      </c>
      <c r="B242" s="24" t="s">
        <v>923</v>
      </c>
    </row>
    <row r="243" spans="1:2" hidden="1" x14ac:dyDescent="0.25">
      <c r="A243" s="24">
        <v>1025</v>
      </c>
      <c r="B243" s="24" t="s">
        <v>924</v>
      </c>
    </row>
    <row r="244" spans="1:2" hidden="1" x14ac:dyDescent="0.25">
      <c r="A244" s="24">
        <v>1111</v>
      </c>
      <c r="B244" s="24" t="s">
        <v>37</v>
      </c>
    </row>
    <row r="245" spans="1:2" hidden="1" x14ac:dyDescent="0.25">
      <c r="A245" s="24">
        <v>1112</v>
      </c>
      <c r="B245" s="24" t="s">
        <v>925</v>
      </c>
    </row>
    <row r="246" spans="1:2" hidden="1" x14ac:dyDescent="0.25">
      <c r="A246" s="24">
        <v>1026</v>
      </c>
      <c r="B246" s="24" t="s">
        <v>926</v>
      </c>
    </row>
    <row r="247" spans="1:2" hidden="1" x14ac:dyDescent="0.25">
      <c r="A247" s="24">
        <v>1027</v>
      </c>
      <c r="B247" s="24" t="s">
        <v>927</v>
      </c>
    </row>
    <row r="248" spans="1:2" hidden="1" x14ac:dyDescent="0.25">
      <c r="A248" s="24">
        <v>2492</v>
      </c>
      <c r="B248" s="24" t="s">
        <v>928</v>
      </c>
    </row>
    <row r="249" spans="1:2" hidden="1" x14ac:dyDescent="0.25">
      <c r="A249" s="24">
        <v>1113</v>
      </c>
      <c r="B249" s="24" t="s">
        <v>929</v>
      </c>
    </row>
    <row r="250" spans="1:2" hidden="1" x14ac:dyDescent="0.25">
      <c r="A250" s="24">
        <v>1114</v>
      </c>
      <c r="B250" s="24" t="s">
        <v>38</v>
      </c>
    </row>
    <row r="251" spans="1:2" hidden="1" x14ac:dyDescent="0.25">
      <c r="A251" s="24">
        <v>1115</v>
      </c>
      <c r="B251" s="24" t="s">
        <v>930</v>
      </c>
    </row>
    <row r="252" spans="1:2" hidden="1" x14ac:dyDescent="0.25">
      <c r="A252" s="24">
        <v>1116</v>
      </c>
      <c r="B252" s="24" t="s">
        <v>931</v>
      </c>
    </row>
    <row r="253" spans="1:2" hidden="1" x14ac:dyDescent="0.25">
      <c r="A253" s="24">
        <v>1117</v>
      </c>
      <c r="B253" s="24" t="s">
        <v>932</v>
      </c>
    </row>
    <row r="254" spans="1:2" hidden="1" x14ac:dyDescent="0.25">
      <c r="A254" s="24">
        <v>1118</v>
      </c>
      <c r="B254" s="24" t="s">
        <v>933</v>
      </c>
    </row>
    <row r="255" spans="1:2" hidden="1" x14ac:dyDescent="0.25">
      <c r="A255" s="24">
        <v>1119</v>
      </c>
      <c r="B255" s="24" t="s">
        <v>934</v>
      </c>
    </row>
    <row r="256" spans="1:2" hidden="1" x14ac:dyDescent="0.25">
      <c r="A256" s="24">
        <v>1120</v>
      </c>
      <c r="B256" s="24" t="s">
        <v>935</v>
      </c>
    </row>
    <row r="257" spans="1:2" hidden="1" x14ac:dyDescent="0.25">
      <c r="A257" s="24">
        <v>1122</v>
      </c>
      <c r="B257" s="24" t="s">
        <v>936</v>
      </c>
    </row>
    <row r="258" spans="1:2" hidden="1" x14ac:dyDescent="0.25">
      <c r="A258" s="24">
        <v>1123</v>
      </c>
      <c r="B258" s="24" t="s">
        <v>937</v>
      </c>
    </row>
    <row r="259" spans="1:2" hidden="1" x14ac:dyDescent="0.25">
      <c r="A259" s="24">
        <v>1124</v>
      </c>
      <c r="B259" s="24" t="s">
        <v>938</v>
      </c>
    </row>
    <row r="260" spans="1:2" hidden="1" x14ac:dyDescent="0.25">
      <c r="A260" s="24">
        <v>1125</v>
      </c>
      <c r="B260" s="24" t="s">
        <v>939</v>
      </c>
    </row>
    <row r="261" spans="1:2" hidden="1" x14ac:dyDescent="0.25">
      <c r="A261" s="24">
        <v>1126</v>
      </c>
      <c r="B261" s="24" t="s">
        <v>940</v>
      </c>
    </row>
    <row r="262" spans="1:2" hidden="1" x14ac:dyDescent="0.25">
      <c r="A262" s="24">
        <v>1121</v>
      </c>
      <c r="B262" s="24" t="s">
        <v>941</v>
      </c>
    </row>
    <row r="263" spans="1:2" hidden="1" x14ac:dyDescent="0.25">
      <c r="A263" s="24">
        <v>1127</v>
      </c>
      <c r="B263" s="24" t="s">
        <v>942</v>
      </c>
    </row>
    <row r="264" spans="1:2" hidden="1" x14ac:dyDescent="0.25">
      <c r="A264" s="24">
        <v>1003</v>
      </c>
      <c r="B264" s="24" t="s">
        <v>943</v>
      </c>
    </row>
    <row r="265" spans="1:2" hidden="1" x14ac:dyDescent="0.25">
      <c r="A265" s="24">
        <v>1128</v>
      </c>
      <c r="B265" s="24" t="s">
        <v>39</v>
      </c>
    </row>
    <row r="266" spans="1:2" hidden="1" x14ac:dyDescent="0.25">
      <c r="A266" s="24">
        <v>1129</v>
      </c>
      <c r="B266" s="24" t="s">
        <v>944</v>
      </c>
    </row>
    <row r="267" spans="1:2" hidden="1" x14ac:dyDescent="0.25">
      <c r="A267" s="24">
        <v>1028</v>
      </c>
      <c r="B267" s="24" t="s">
        <v>945</v>
      </c>
    </row>
    <row r="268" spans="1:2" hidden="1" x14ac:dyDescent="0.25">
      <c r="A268" s="24">
        <v>1135</v>
      </c>
      <c r="B268" s="24" t="s">
        <v>946</v>
      </c>
    </row>
    <row r="269" spans="1:2" hidden="1" x14ac:dyDescent="0.25">
      <c r="A269" s="24">
        <v>1136</v>
      </c>
      <c r="B269" s="24" t="s">
        <v>947</v>
      </c>
    </row>
    <row r="270" spans="1:2" hidden="1" x14ac:dyDescent="0.25">
      <c r="A270" s="24">
        <v>1137</v>
      </c>
      <c r="B270" s="24" t="s">
        <v>948</v>
      </c>
    </row>
    <row r="271" spans="1:2" hidden="1" x14ac:dyDescent="0.25">
      <c r="A271" s="24">
        <v>1139</v>
      </c>
      <c r="B271" s="24" t="s">
        <v>949</v>
      </c>
    </row>
    <row r="272" spans="1:2" hidden="1" x14ac:dyDescent="0.25">
      <c r="A272" s="24">
        <v>1140</v>
      </c>
      <c r="B272" s="24" t="s">
        <v>950</v>
      </c>
    </row>
    <row r="273" spans="1:2" hidden="1" x14ac:dyDescent="0.25">
      <c r="A273" s="24">
        <v>1141</v>
      </c>
      <c r="B273" s="24" t="s">
        <v>951</v>
      </c>
    </row>
    <row r="274" spans="1:2" hidden="1" x14ac:dyDescent="0.25">
      <c r="A274" s="24">
        <v>1142</v>
      </c>
      <c r="B274" s="24" t="s">
        <v>952</v>
      </c>
    </row>
    <row r="275" spans="1:2" hidden="1" x14ac:dyDescent="0.25">
      <c r="A275" s="24">
        <v>1132</v>
      </c>
      <c r="B275" s="24" t="s">
        <v>953</v>
      </c>
    </row>
    <row r="276" spans="1:2" hidden="1" x14ac:dyDescent="0.25">
      <c r="A276" s="24">
        <v>1144</v>
      </c>
      <c r="B276" s="24" t="s">
        <v>954</v>
      </c>
    </row>
    <row r="277" spans="1:2" hidden="1" x14ac:dyDescent="0.25">
      <c r="A277" s="24">
        <v>1133</v>
      </c>
      <c r="B277" s="24" t="s">
        <v>955</v>
      </c>
    </row>
    <row r="278" spans="1:2" hidden="1" x14ac:dyDescent="0.25">
      <c r="A278" s="24">
        <v>1145</v>
      </c>
      <c r="B278" s="24" t="s">
        <v>956</v>
      </c>
    </row>
    <row r="279" spans="1:2" hidden="1" x14ac:dyDescent="0.25">
      <c r="A279" s="24">
        <v>1146</v>
      </c>
      <c r="B279" s="24" t="s">
        <v>957</v>
      </c>
    </row>
    <row r="280" spans="1:2" hidden="1" x14ac:dyDescent="0.25">
      <c r="A280" s="24">
        <v>1134</v>
      </c>
      <c r="B280" s="24" t="s">
        <v>958</v>
      </c>
    </row>
    <row r="281" spans="1:2" hidden="1" x14ac:dyDescent="0.25">
      <c r="A281" s="24">
        <v>1147</v>
      </c>
      <c r="B281" s="24" t="s">
        <v>959</v>
      </c>
    </row>
    <row r="282" spans="1:2" hidden="1" x14ac:dyDescent="0.25">
      <c r="A282" s="24">
        <v>1148</v>
      </c>
      <c r="B282" s="24" t="s">
        <v>960</v>
      </c>
    </row>
    <row r="283" spans="1:2" hidden="1" x14ac:dyDescent="0.25">
      <c r="A283" s="24">
        <v>1150</v>
      </c>
      <c r="B283" s="24" t="s">
        <v>961</v>
      </c>
    </row>
    <row r="284" spans="1:2" hidden="1" x14ac:dyDescent="0.25">
      <c r="A284" s="24">
        <v>1149</v>
      </c>
      <c r="B284" s="24" t="s">
        <v>962</v>
      </c>
    </row>
    <row r="285" spans="1:2" hidden="1" x14ac:dyDescent="0.25">
      <c r="A285" s="24">
        <v>1151</v>
      </c>
      <c r="B285" s="24" t="s">
        <v>41</v>
      </c>
    </row>
    <row r="286" spans="1:2" hidden="1" x14ac:dyDescent="0.25">
      <c r="A286" s="24">
        <v>1153</v>
      </c>
      <c r="B286" s="24" t="s">
        <v>963</v>
      </c>
    </row>
    <row r="287" spans="1:2" hidden="1" x14ac:dyDescent="0.25">
      <c r="A287" s="24">
        <v>1154</v>
      </c>
      <c r="B287" s="24" t="s">
        <v>964</v>
      </c>
    </row>
    <row r="288" spans="1:2" hidden="1" x14ac:dyDescent="0.25">
      <c r="A288" s="24">
        <v>1155</v>
      </c>
      <c r="B288" s="24" t="s">
        <v>965</v>
      </c>
    </row>
    <row r="289" spans="1:2" hidden="1" x14ac:dyDescent="0.25">
      <c r="A289" s="24">
        <v>1156</v>
      </c>
      <c r="B289" s="24" t="s">
        <v>966</v>
      </c>
    </row>
    <row r="290" spans="1:2" hidden="1" x14ac:dyDescent="0.25">
      <c r="A290" s="24">
        <v>1157</v>
      </c>
      <c r="B290" s="24" t="s">
        <v>967</v>
      </c>
    </row>
    <row r="291" spans="1:2" hidden="1" x14ac:dyDescent="0.25">
      <c r="A291" s="24">
        <v>1159</v>
      </c>
      <c r="B291" s="24" t="s">
        <v>968</v>
      </c>
    </row>
    <row r="292" spans="1:2" hidden="1" x14ac:dyDescent="0.25">
      <c r="A292" s="24">
        <v>1160</v>
      </c>
      <c r="B292" s="24" t="s">
        <v>969</v>
      </c>
    </row>
    <row r="293" spans="1:2" hidden="1" x14ac:dyDescent="0.25">
      <c r="A293" s="24">
        <v>1161</v>
      </c>
      <c r="B293" s="24" t="s">
        <v>970</v>
      </c>
    </row>
    <row r="294" spans="1:2" hidden="1" x14ac:dyDescent="0.25">
      <c r="A294" s="24">
        <v>1162</v>
      </c>
      <c r="B294" s="24" t="s">
        <v>971</v>
      </c>
    </row>
    <row r="295" spans="1:2" hidden="1" x14ac:dyDescent="0.25">
      <c r="A295" s="24">
        <v>1163</v>
      </c>
      <c r="B295" s="24" t="s">
        <v>972</v>
      </c>
    </row>
    <row r="296" spans="1:2" hidden="1" x14ac:dyDescent="0.25">
      <c r="A296" s="24">
        <v>1164</v>
      </c>
      <c r="B296" s="24" t="s">
        <v>973</v>
      </c>
    </row>
    <row r="297" spans="1:2" hidden="1" x14ac:dyDescent="0.25">
      <c r="A297" s="24">
        <v>1165</v>
      </c>
      <c r="B297" s="24" t="s">
        <v>974</v>
      </c>
    </row>
    <row r="298" spans="1:2" hidden="1" x14ac:dyDescent="0.25">
      <c r="A298" s="24">
        <v>1166</v>
      </c>
      <c r="B298" s="24" t="s">
        <v>42</v>
      </c>
    </row>
    <row r="299" spans="1:2" hidden="1" x14ac:dyDescent="0.25">
      <c r="A299" s="24">
        <v>1178</v>
      </c>
      <c r="B299" s="24" t="s">
        <v>975</v>
      </c>
    </row>
    <row r="300" spans="1:2" hidden="1" x14ac:dyDescent="0.25">
      <c r="A300" s="24">
        <v>1179</v>
      </c>
      <c r="B300" s="24" t="s">
        <v>976</v>
      </c>
    </row>
    <row r="301" spans="1:2" hidden="1" x14ac:dyDescent="0.25">
      <c r="A301" s="24">
        <v>1180</v>
      </c>
      <c r="B301" s="24" t="s">
        <v>977</v>
      </c>
    </row>
    <row r="302" spans="1:2" hidden="1" x14ac:dyDescent="0.25">
      <c r="A302" s="24">
        <v>1182</v>
      </c>
      <c r="B302" s="24" t="s">
        <v>978</v>
      </c>
    </row>
    <row r="303" spans="1:2" hidden="1" x14ac:dyDescent="0.25">
      <c r="A303" s="24">
        <v>1183</v>
      </c>
      <c r="B303" s="24" t="s">
        <v>45</v>
      </c>
    </row>
    <row r="304" spans="1:2" hidden="1" x14ac:dyDescent="0.25">
      <c r="A304" s="24">
        <v>1184</v>
      </c>
      <c r="B304" s="24" t="s">
        <v>979</v>
      </c>
    </row>
    <row r="305" spans="1:2" hidden="1" x14ac:dyDescent="0.25">
      <c r="A305" s="24">
        <v>1185</v>
      </c>
      <c r="B305" s="24" t="s">
        <v>980</v>
      </c>
    </row>
    <row r="306" spans="1:2" hidden="1" x14ac:dyDescent="0.25">
      <c r="A306" s="24">
        <v>1186</v>
      </c>
      <c r="B306" s="24" t="s">
        <v>981</v>
      </c>
    </row>
    <row r="307" spans="1:2" hidden="1" x14ac:dyDescent="0.25">
      <c r="A307" s="24">
        <v>1187</v>
      </c>
      <c r="B307" s="24" t="s">
        <v>982</v>
      </c>
    </row>
    <row r="308" spans="1:2" hidden="1" x14ac:dyDescent="0.25">
      <c r="A308" s="24">
        <v>1188</v>
      </c>
      <c r="B308" s="24" t="s">
        <v>46</v>
      </c>
    </row>
    <row r="309" spans="1:2" hidden="1" x14ac:dyDescent="0.25">
      <c r="A309" s="24">
        <v>1189</v>
      </c>
      <c r="B309" s="24" t="s">
        <v>47</v>
      </c>
    </row>
    <row r="310" spans="1:2" hidden="1" x14ac:dyDescent="0.25">
      <c r="A310" s="24">
        <v>1190</v>
      </c>
      <c r="B310" s="24" t="s">
        <v>48</v>
      </c>
    </row>
    <row r="311" spans="1:2" hidden="1" x14ac:dyDescent="0.25">
      <c r="A311" s="24">
        <v>1191</v>
      </c>
      <c r="B311" s="24" t="s">
        <v>983</v>
      </c>
    </row>
    <row r="312" spans="1:2" hidden="1" x14ac:dyDescent="0.25">
      <c r="A312" s="24">
        <v>1197</v>
      </c>
      <c r="B312" s="24" t="s">
        <v>984</v>
      </c>
    </row>
    <row r="313" spans="1:2" hidden="1" x14ac:dyDescent="0.25">
      <c r="A313" s="24">
        <v>1192</v>
      </c>
      <c r="B313" s="24" t="s">
        <v>985</v>
      </c>
    </row>
    <row r="314" spans="1:2" hidden="1" x14ac:dyDescent="0.25">
      <c r="A314" s="24">
        <v>1198</v>
      </c>
      <c r="B314" s="24" t="s">
        <v>50</v>
      </c>
    </row>
    <row r="315" spans="1:2" hidden="1" x14ac:dyDescent="0.25">
      <c r="A315" s="24">
        <v>1199</v>
      </c>
      <c r="B315" s="24" t="s">
        <v>51</v>
      </c>
    </row>
    <row r="316" spans="1:2" hidden="1" x14ac:dyDescent="0.25">
      <c r="A316" s="24">
        <v>1200</v>
      </c>
      <c r="B316" s="24" t="s">
        <v>986</v>
      </c>
    </row>
    <row r="317" spans="1:2" hidden="1" x14ac:dyDescent="0.25">
      <c r="A317" s="24">
        <v>1193</v>
      </c>
      <c r="B317" s="24" t="s">
        <v>49</v>
      </c>
    </row>
    <row r="318" spans="1:2" hidden="1" x14ac:dyDescent="0.25">
      <c r="A318" s="24">
        <v>1194</v>
      </c>
      <c r="B318" s="24" t="s">
        <v>987</v>
      </c>
    </row>
    <row r="319" spans="1:2" hidden="1" x14ac:dyDescent="0.25">
      <c r="A319" s="24">
        <v>1195</v>
      </c>
      <c r="B319" s="24" t="s">
        <v>988</v>
      </c>
    </row>
    <row r="320" spans="1:2" hidden="1" x14ac:dyDescent="0.25">
      <c r="A320" s="24">
        <v>1201</v>
      </c>
      <c r="B320" s="24" t="s">
        <v>989</v>
      </c>
    </row>
    <row r="321" spans="1:2" hidden="1" x14ac:dyDescent="0.25">
      <c r="A321" s="24">
        <v>1202</v>
      </c>
      <c r="B321" s="24" t="s">
        <v>990</v>
      </c>
    </row>
    <row r="322" spans="1:2" hidden="1" x14ac:dyDescent="0.25">
      <c r="A322" s="24">
        <v>1203</v>
      </c>
      <c r="B322" s="24" t="s">
        <v>991</v>
      </c>
    </row>
    <row r="323" spans="1:2" hidden="1" x14ac:dyDescent="0.25">
      <c r="A323" s="24">
        <v>1204</v>
      </c>
      <c r="B323" s="24" t="s">
        <v>992</v>
      </c>
    </row>
    <row r="324" spans="1:2" hidden="1" x14ac:dyDescent="0.25">
      <c r="A324" s="24">
        <v>1205</v>
      </c>
      <c r="B324" s="24" t="s">
        <v>993</v>
      </c>
    </row>
    <row r="325" spans="1:2" hidden="1" x14ac:dyDescent="0.25">
      <c r="A325" s="24">
        <v>1167</v>
      </c>
      <c r="B325" s="24" t="s">
        <v>994</v>
      </c>
    </row>
    <row r="326" spans="1:2" hidden="1" x14ac:dyDescent="0.25">
      <c r="A326" s="24">
        <v>1168</v>
      </c>
      <c r="B326" s="24" t="s">
        <v>995</v>
      </c>
    </row>
    <row r="327" spans="1:2" hidden="1" x14ac:dyDescent="0.25">
      <c r="A327" s="24">
        <v>1206</v>
      </c>
      <c r="B327" s="24" t="s">
        <v>52</v>
      </c>
    </row>
    <row r="328" spans="1:2" hidden="1" x14ac:dyDescent="0.25">
      <c r="A328" s="24">
        <v>1207</v>
      </c>
      <c r="B328" s="24" t="s">
        <v>53</v>
      </c>
    </row>
    <row r="329" spans="1:2" hidden="1" x14ac:dyDescent="0.25">
      <c r="A329" s="24">
        <v>1208</v>
      </c>
      <c r="B329" s="24" t="s">
        <v>996</v>
      </c>
    </row>
    <row r="330" spans="1:2" hidden="1" x14ac:dyDescent="0.25">
      <c r="A330" s="24">
        <v>1209</v>
      </c>
      <c r="B330" s="24" t="s">
        <v>54</v>
      </c>
    </row>
    <row r="331" spans="1:2" hidden="1" x14ac:dyDescent="0.25">
      <c r="A331" s="24">
        <v>1210</v>
      </c>
      <c r="B331" s="24" t="s">
        <v>997</v>
      </c>
    </row>
    <row r="332" spans="1:2" hidden="1" x14ac:dyDescent="0.25">
      <c r="A332" s="24">
        <v>1211</v>
      </c>
      <c r="B332" s="24" t="s">
        <v>998</v>
      </c>
    </row>
    <row r="333" spans="1:2" hidden="1" x14ac:dyDescent="0.25">
      <c r="A333" s="24">
        <v>1212</v>
      </c>
      <c r="B333" s="24" t="s">
        <v>999</v>
      </c>
    </row>
    <row r="334" spans="1:2" hidden="1" x14ac:dyDescent="0.25">
      <c r="A334" s="24">
        <v>1213</v>
      </c>
      <c r="B334" s="24" t="s">
        <v>55</v>
      </c>
    </row>
    <row r="335" spans="1:2" hidden="1" x14ac:dyDescent="0.25">
      <c r="A335" s="24">
        <v>1214</v>
      </c>
      <c r="B335" s="24" t="s">
        <v>1000</v>
      </c>
    </row>
    <row r="336" spans="1:2" hidden="1" x14ac:dyDescent="0.25">
      <c r="A336" s="24">
        <v>1215</v>
      </c>
      <c r="B336" s="24" t="s">
        <v>1001</v>
      </c>
    </row>
    <row r="337" spans="1:2" hidden="1" x14ac:dyDescent="0.25">
      <c r="A337" s="24">
        <v>1216</v>
      </c>
      <c r="B337" s="24" t="s">
        <v>1002</v>
      </c>
    </row>
    <row r="338" spans="1:2" hidden="1" x14ac:dyDescent="0.25">
      <c r="A338" s="24">
        <v>1217</v>
      </c>
      <c r="B338" s="24" t="s">
        <v>1003</v>
      </c>
    </row>
    <row r="339" spans="1:2" hidden="1" x14ac:dyDescent="0.25">
      <c r="A339" s="24">
        <v>1218</v>
      </c>
      <c r="B339" s="24" t="s">
        <v>1004</v>
      </c>
    </row>
    <row r="340" spans="1:2" hidden="1" x14ac:dyDescent="0.25">
      <c r="A340" s="24">
        <v>1219</v>
      </c>
      <c r="B340" s="24" t="s">
        <v>1005</v>
      </c>
    </row>
    <row r="341" spans="1:2" hidden="1" x14ac:dyDescent="0.25">
      <c r="A341" s="24">
        <v>1220</v>
      </c>
      <c r="B341" s="24" t="s">
        <v>1006</v>
      </c>
    </row>
    <row r="342" spans="1:2" hidden="1" x14ac:dyDescent="0.25">
      <c r="A342" s="24">
        <v>1221</v>
      </c>
      <c r="B342" s="24" t="s">
        <v>1007</v>
      </c>
    </row>
    <row r="343" spans="1:2" hidden="1" x14ac:dyDescent="0.25">
      <c r="A343" s="24">
        <v>1169</v>
      </c>
      <c r="B343" s="24" t="s">
        <v>1008</v>
      </c>
    </row>
    <row r="344" spans="1:2" hidden="1" x14ac:dyDescent="0.25">
      <c r="A344" s="24">
        <v>1222</v>
      </c>
      <c r="B344" s="24" t="s">
        <v>56</v>
      </c>
    </row>
    <row r="345" spans="1:2" hidden="1" x14ac:dyDescent="0.25">
      <c r="A345" s="24">
        <v>1224</v>
      </c>
      <c r="B345" s="24" t="s">
        <v>1009</v>
      </c>
    </row>
    <row r="346" spans="1:2" hidden="1" x14ac:dyDescent="0.25">
      <c r="A346" s="24">
        <v>1225</v>
      </c>
      <c r="B346" s="24" t="s">
        <v>64</v>
      </c>
    </row>
    <row r="347" spans="1:2" hidden="1" x14ac:dyDescent="0.25">
      <c r="A347" s="24">
        <v>1223</v>
      </c>
      <c r="B347" s="24" t="s">
        <v>63</v>
      </c>
    </row>
    <row r="348" spans="1:2" hidden="1" x14ac:dyDescent="0.25">
      <c r="A348" s="24">
        <v>1226</v>
      </c>
      <c r="B348" s="24" t="s">
        <v>65</v>
      </c>
    </row>
    <row r="349" spans="1:2" hidden="1" x14ac:dyDescent="0.25">
      <c r="A349" s="24">
        <v>1227</v>
      </c>
      <c r="B349" s="24" t="s">
        <v>1010</v>
      </c>
    </row>
    <row r="350" spans="1:2" hidden="1" x14ac:dyDescent="0.25">
      <c r="A350" s="24">
        <v>1228</v>
      </c>
      <c r="B350" s="24" t="s">
        <v>1011</v>
      </c>
    </row>
    <row r="351" spans="1:2" hidden="1" x14ac:dyDescent="0.25">
      <c r="A351" s="24">
        <v>1229</v>
      </c>
      <c r="B351" s="24" t="s">
        <v>1012</v>
      </c>
    </row>
    <row r="352" spans="1:2" hidden="1" x14ac:dyDescent="0.25">
      <c r="A352" s="24">
        <v>1230</v>
      </c>
      <c r="B352" s="24" t="s">
        <v>1013</v>
      </c>
    </row>
    <row r="353" spans="1:2" hidden="1" x14ac:dyDescent="0.25">
      <c r="A353" s="24">
        <v>1231</v>
      </c>
      <c r="B353" s="24" t="s">
        <v>1014</v>
      </c>
    </row>
    <row r="354" spans="1:2" hidden="1" x14ac:dyDescent="0.25">
      <c r="A354" s="24">
        <v>1170</v>
      </c>
      <c r="B354" s="24" t="s">
        <v>1015</v>
      </c>
    </row>
    <row r="355" spans="1:2" hidden="1" x14ac:dyDescent="0.25">
      <c r="A355" s="24">
        <v>1234</v>
      </c>
      <c r="B355" s="24" t="s">
        <v>1016</v>
      </c>
    </row>
    <row r="356" spans="1:2" hidden="1" x14ac:dyDescent="0.25">
      <c r="A356" s="24">
        <v>1235</v>
      </c>
      <c r="B356" s="24" t="s">
        <v>1017</v>
      </c>
    </row>
    <row r="357" spans="1:2" hidden="1" x14ac:dyDescent="0.25">
      <c r="A357" s="24">
        <v>1237</v>
      </c>
      <c r="B357" s="24" t="s">
        <v>1018</v>
      </c>
    </row>
    <row r="358" spans="1:2" hidden="1" x14ac:dyDescent="0.25">
      <c r="A358" s="24">
        <v>1238</v>
      </c>
      <c r="B358" s="24" t="s">
        <v>1019</v>
      </c>
    </row>
    <row r="359" spans="1:2" hidden="1" x14ac:dyDescent="0.25">
      <c r="A359" s="24">
        <v>1239</v>
      </c>
      <c r="B359" s="24" t="s">
        <v>1020</v>
      </c>
    </row>
    <row r="360" spans="1:2" hidden="1" x14ac:dyDescent="0.25">
      <c r="A360" s="24">
        <v>1236</v>
      </c>
      <c r="B360" s="24" t="s">
        <v>66</v>
      </c>
    </row>
    <row r="361" spans="1:2" hidden="1" x14ac:dyDescent="0.25">
      <c r="A361" s="24">
        <v>1232</v>
      </c>
      <c r="B361" s="24" t="s">
        <v>1021</v>
      </c>
    </row>
    <row r="362" spans="1:2" hidden="1" x14ac:dyDescent="0.25">
      <c r="A362" s="24">
        <v>1233</v>
      </c>
      <c r="B362" s="24" t="s">
        <v>1022</v>
      </c>
    </row>
    <row r="363" spans="1:2" hidden="1" x14ac:dyDescent="0.25">
      <c r="A363" s="24">
        <v>1240</v>
      </c>
      <c r="B363" s="24" t="s">
        <v>67</v>
      </c>
    </row>
    <row r="364" spans="1:2" hidden="1" x14ac:dyDescent="0.25">
      <c r="A364" s="24">
        <v>1241</v>
      </c>
      <c r="B364" s="24" t="s">
        <v>68</v>
      </c>
    </row>
    <row r="365" spans="1:2" hidden="1" x14ac:dyDescent="0.25">
      <c r="A365" s="24">
        <v>1242</v>
      </c>
      <c r="B365" s="24" t="s">
        <v>1023</v>
      </c>
    </row>
    <row r="366" spans="1:2" hidden="1" x14ac:dyDescent="0.25">
      <c r="A366" s="24">
        <v>1243</v>
      </c>
      <c r="B366" s="24" t="s">
        <v>1024</v>
      </c>
    </row>
    <row r="367" spans="1:2" hidden="1" x14ac:dyDescent="0.25">
      <c r="A367" s="24">
        <v>1244</v>
      </c>
      <c r="B367" s="24" t="s">
        <v>69</v>
      </c>
    </row>
    <row r="368" spans="1:2" hidden="1" x14ac:dyDescent="0.25">
      <c r="A368" s="24">
        <v>1245</v>
      </c>
      <c r="B368" s="24" t="s">
        <v>1025</v>
      </c>
    </row>
    <row r="369" spans="1:6" hidden="1" x14ac:dyDescent="0.25">
      <c r="A369" s="24">
        <v>1171</v>
      </c>
      <c r="B369" s="24" t="s">
        <v>1026</v>
      </c>
    </row>
    <row r="370" spans="1:6" hidden="1" x14ac:dyDescent="0.25">
      <c r="A370" s="24">
        <v>1172</v>
      </c>
      <c r="B370" s="24" t="s">
        <v>44</v>
      </c>
    </row>
    <row r="371" spans="1:6" hidden="1" x14ac:dyDescent="0.25">
      <c r="A371" s="24">
        <v>1246</v>
      </c>
      <c r="B371" s="24" t="s">
        <v>1027</v>
      </c>
    </row>
    <row r="372" spans="1:6" hidden="1" x14ac:dyDescent="0.25">
      <c r="A372" s="24">
        <v>1247</v>
      </c>
      <c r="B372" s="24" t="s">
        <v>70</v>
      </c>
    </row>
    <row r="373" spans="1:6" hidden="1" x14ac:dyDescent="0.25">
      <c r="A373" s="24">
        <v>1248</v>
      </c>
      <c r="B373" s="24" t="s">
        <v>71</v>
      </c>
    </row>
    <row r="374" spans="1:6" hidden="1" x14ac:dyDescent="0.25">
      <c r="A374" s="24">
        <v>1249</v>
      </c>
      <c r="B374" s="24" t="s">
        <v>72</v>
      </c>
    </row>
    <row r="375" spans="1:6" hidden="1" x14ac:dyDescent="0.25">
      <c r="A375" s="24">
        <v>1250</v>
      </c>
      <c r="B375" s="24" t="s">
        <v>1028</v>
      </c>
    </row>
    <row r="376" spans="1:6" hidden="1" x14ac:dyDescent="0.25">
      <c r="A376" s="24">
        <v>1251</v>
      </c>
      <c r="B376" s="24" t="s">
        <v>1029</v>
      </c>
    </row>
    <row r="377" spans="1:6" hidden="1" x14ac:dyDescent="0.25">
      <c r="A377" s="24">
        <v>1252</v>
      </c>
      <c r="B377" s="24" t="s">
        <v>1030</v>
      </c>
    </row>
    <row r="378" spans="1:6" hidden="1" x14ac:dyDescent="0.25">
      <c r="A378" s="24">
        <v>1253</v>
      </c>
      <c r="B378" s="24" t="s">
        <v>73</v>
      </c>
    </row>
    <row r="379" spans="1:6" hidden="1" x14ac:dyDescent="0.25">
      <c r="A379" s="24">
        <v>1254</v>
      </c>
      <c r="B379" s="24" t="s">
        <v>1031</v>
      </c>
    </row>
    <row r="380" spans="1:6" hidden="1" x14ac:dyDescent="0.25">
      <c r="A380" s="24">
        <v>1255</v>
      </c>
      <c r="B380" s="24" t="s">
        <v>1032</v>
      </c>
    </row>
    <row r="381" spans="1:6" hidden="1" x14ac:dyDescent="0.25">
      <c r="A381" s="24">
        <v>1256</v>
      </c>
      <c r="B381" s="24" t="s">
        <v>1033</v>
      </c>
    </row>
    <row r="382" spans="1:6" hidden="1" x14ac:dyDescent="0.25">
      <c r="A382" s="24">
        <v>1257</v>
      </c>
      <c r="B382" s="24" t="s">
        <v>1034</v>
      </c>
    </row>
    <row r="383" spans="1:6" hidden="1" x14ac:dyDescent="0.25">
      <c r="A383" s="24">
        <v>1258</v>
      </c>
      <c r="B383" s="24" t="s">
        <v>74</v>
      </c>
    </row>
    <row r="384" spans="1:6" hidden="1" x14ac:dyDescent="0.25">
      <c r="A384" s="24">
        <v>1260</v>
      </c>
      <c r="B384" s="24" t="s">
        <v>1035</v>
      </c>
      <c r="E384" s="27"/>
      <c r="F384" s="27"/>
    </row>
    <row r="385" spans="1:6" hidden="1" x14ac:dyDescent="0.25">
      <c r="A385" s="24">
        <v>1260</v>
      </c>
      <c r="B385" s="24" t="s">
        <v>1035</v>
      </c>
      <c r="E385" s="27"/>
      <c r="F385" s="27"/>
    </row>
    <row r="386" spans="1:6" hidden="1" x14ac:dyDescent="0.25">
      <c r="A386" s="24">
        <v>1262</v>
      </c>
      <c r="B386" s="24" t="s">
        <v>75</v>
      </c>
    </row>
    <row r="387" spans="1:6" hidden="1" x14ac:dyDescent="0.25">
      <c r="A387" s="24">
        <v>1263</v>
      </c>
      <c r="B387" s="24" t="s">
        <v>76</v>
      </c>
    </row>
    <row r="388" spans="1:6" hidden="1" x14ac:dyDescent="0.25">
      <c r="A388" s="24">
        <v>1264</v>
      </c>
      <c r="B388" s="24" t="s">
        <v>1036</v>
      </c>
    </row>
    <row r="389" spans="1:6" hidden="1" x14ac:dyDescent="0.25">
      <c r="A389" s="24">
        <v>1265</v>
      </c>
      <c r="B389" s="24" t="s">
        <v>1037</v>
      </c>
    </row>
    <row r="390" spans="1:6" hidden="1" x14ac:dyDescent="0.25">
      <c r="A390" s="24">
        <v>1266</v>
      </c>
      <c r="B390" s="24" t="s">
        <v>1038</v>
      </c>
    </row>
    <row r="391" spans="1:6" hidden="1" x14ac:dyDescent="0.25">
      <c r="A391" s="24">
        <v>1267</v>
      </c>
      <c r="B391" s="24" t="s">
        <v>1039</v>
      </c>
    </row>
    <row r="392" spans="1:6" hidden="1" x14ac:dyDescent="0.25">
      <c r="A392" s="24">
        <v>1269</v>
      </c>
      <c r="B392" s="24" t="s">
        <v>1040</v>
      </c>
    </row>
    <row r="393" spans="1:6" hidden="1" x14ac:dyDescent="0.25">
      <c r="A393" s="24">
        <v>1272</v>
      </c>
      <c r="B393" s="24" t="s">
        <v>1041</v>
      </c>
    </row>
    <row r="394" spans="1:6" hidden="1" x14ac:dyDescent="0.25">
      <c r="A394" s="24">
        <v>1273</v>
      </c>
      <c r="B394" s="24" t="s">
        <v>77</v>
      </c>
    </row>
    <row r="395" spans="1:6" hidden="1" x14ac:dyDescent="0.25">
      <c r="A395" s="24">
        <v>1275</v>
      </c>
      <c r="B395" s="24" t="s">
        <v>78</v>
      </c>
    </row>
    <row r="396" spans="1:6" hidden="1" x14ac:dyDescent="0.25">
      <c r="A396" s="24">
        <v>1276</v>
      </c>
      <c r="B396" s="24" t="s">
        <v>79</v>
      </c>
    </row>
    <row r="397" spans="1:6" hidden="1" x14ac:dyDescent="0.25">
      <c r="A397" s="24">
        <v>1274</v>
      </c>
      <c r="B397" s="24" t="s">
        <v>1042</v>
      </c>
    </row>
    <row r="398" spans="1:6" hidden="1" x14ac:dyDescent="0.25">
      <c r="A398" s="24">
        <v>1277</v>
      </c>
      <c r="B398" s="24" t="s">
        <v>80</v>
      </c>
    </row>
    <row r="399" spans="1:6" hidden="1" x14ac:dyDescent="0.25">
      <c r="A399" s="24">
        <v>1279</v>
      </c>
      <c r="B399" s="24" t="s">
        <v>81</v>
      </c>
    </row>
    <row r="400" spans="1:6" hidden="1" x14ac:dyDescent="0.25">
      <c r="A400" s="24">
        <v>1278</v>
      </c>
      <c r="B400" s="24" t="s">
        <v>1043</v>
      </c>
    </row>
    <row r="401" spans="1:2" hidden="1" x14ac:dyDescent="0.25">
      <c r="A401" s="24">
        <v>1280</v>
      </c>
      <c r="B401" s="24" t="s">
        <v>1044</v>
      </c>
    </row>
    <row r="402" spans="1:2" hidden="1" x14ac:dyDescent="0.25">
      <c r="A402" s="24">
        <v>1173</v>
      </c>
      <c r="B402" s="24" t="s">
        <v>1045</v>
      </c>
    </row>
    <row r="403" spans="1:2" hidden="1" x14ac:dyDescent="0.25">
      <c r="A403" s="24">
        <v>1174</v>
      </c>
      <c r="B403" s="24" t="s">
        <v>1046</v>
      </c>
    </row>
    <row r="404" spans="1:2" hidden="1" x14ac:dyDescent="0.25">
      <c r="A404" s="24">
        <v>1281</v>
      </c>
      <c r="B404" s="24" t="s">
        <v>1047</v>
      </c>
    </row>
    <row r="405" spans="1:2" hidden="1" x14ac:dyDescent="0.25">
      <c r="A405" s="24">
        <v>1282</v>
      </c>
      <c r="B405" s="24" t="s">
        <v>1048</v>
      </c>
    </row>
    <row r="406" spans="1:2" hidden="1" x14ac:dyDescent="0.25">
      <c r="A406" s="24">
        <v>1283</v>
      </c>
      <c r="B406" s="24" t="s">
        <v>82</v>
      </c>
    </row>
    <row r="407" spans="1:2" hidden="1" x14ac:dyDescent="0.25">
      <c r="A407" s="24">
        <v>1284</v>
      </c>
      <c r="B407" s="24" t="s">
        <v>83</v>
      </c>
    </row>
    <row r="408" spans="1:2" hidden="1" x14ac:dyDescent="0.25">
      <c r="A408" s="24">
        <v>1285</v>
      </c>
      <c r="B408" s="24" t="s">
        <v>1049</v>
      </c>
    </row>
    <row r="409" spans="1:2" hidden="1" x14ac:dyDescent="0.25">
      <c r="A409" s="24">
        <v>1286</v>
      </c>
      <c r="B409" s="24" t="s">
        <v>1050</v>
      </c>
    </row>
    <row r="410" spans="1:2" hidden="1" x14ac:dyDescent="0.25">
      <c r="A410" s="24">
        <v>1175</v>
      </c>
      <c r="B410" s="24" t="s">
        <v>1051</v>
      </c>
    </row>
    <row r="411" spans="1:2" hidden="1" x14ac:dyDescent="0.25">
      <c r="A411" s="24">
        <v>1176</v>
      </c>
      <c r="B411" s="24" t="s">
        <v>1052</v>
      </c>
    </row>
    <row r="412" spans="1:2" hidden="1" x14ac:dyDescent="0.25">
      <c r="A412" s="24">
        <v>1177</v>
      </c>
      <c r="B412" s="24" t="s">
        <v>1053</v>
      </c>
    </row>
    <row r="413" spans="1:2" hidden="1" x14ac:dyDescent="0.25">
      <c r="A413" s="24">
        <v>1287</v>
      </c>
      <c r="B413" s="24" t="s">
        <v>84</v>
      </c>
    </row>
    <row r="414" spans="1:2" hidden="1" x14ac:dyDescent="0.25">
      <c r="A414" s="24">
        <v>1288</v>
      </c>
      <c r="B414" s="24" t="s">
        <v>1054</v>
      </c>
    </row>
    <row r="415" spans="1:2" hidden="1" x14ac:dyDescent="0.25">
      <c r="A415" s="24">
        <v>1289</v>
      </c>
      <c r="B415" s="24" t="s">
        <v>1055</v>
      </c>
    </row>
    <row r="416" spans="1:2" hidden="1" x14ac:dyDescent="0.25">
      <c r="A416" s="24">
        <v>1290</v>
      </c>
      <c r="B416" s="24" t="s">
        <v>1056</v>
      </c>
    </row>
    <row r="417" spans="1:2" hidden="1" x14ac:dyDescent="0.25">
      <c r="A417" s="24">
        <v>1292</v>
      </c>
      <c r="B417" s="24" t="s">
        <v>1057</v>
      </c>
    </row>
    <row r="418" spans="1:2" hidden="1" x14ac:dyDescent="0.25">
      <c r="A418" s="24">
        <v>1293</v>
      </c>
      <c r="B418" s="24" t="s">
        <v>1058</v>
      </c>
    </row>
    <row r="419" spans="1:2" hidden="1" x14ac:dyDescent="0.25">
      <c r="A419" s="24">
        <v>1294</v>
      </c>
      <c r="B419" s="24" t="s">
        <v>1059</v>
      </c>
    </row>
    <row r="420" spans="1:2" hidden="1" x14ac:dyDescent="0.25">
      <c r="A420" s="24">
        <v>1295</v>
      </c>
      <c r="B420" s="24" t="s">
        <v>1060</v>
      </c>
    </row>
    <row r="421" spans="1:2" hidden="1" x14ac:dyDescent="0.25">
      <c r="A421" s="24">
        <v>1296</v>
      </c>
      <c r="B421" s="24" t="s">
        <v>85</v>
      </c>
    </row>
    <row r="422" spans="1:2" hidden="1" x14ac:dyDescent="0.25">
      <c r="A422" s="24">
        <v>1297</v>
      </c>
      <c r="B422" s="24" t="s">
        <v>86</v>
      </c>
    </row>
    <row r="423" spans="1:2" hidden="1" x14ac:dyDescent="0.25">
      <c r="A423" s="24">
        <v>1298</v>
      </c>
      <c r="B423" s="24" t="s">
        <v>87</v>
      </c>
    </row>
    <row r="424" spans="1:2" hidden="1" x14ac:dyDescent="0.25">
      <c r="A424" s="24">
        <v>1305</v>
      </c>
      <c r="B424" s="24" t="s">
        <v>1061</v>
      </c>
    </row>
    <row r="425" spans="1:2" hidden="1" x14ac:dyDescent="0.25">
      <c r="A425" s="24">
        <v>1306</v>
      </c>
      <c r="B425" s="24" t="s">
        <v>90</v>
      </c>
    </row>
    <row r="426" spans="1:2" hidden="1" x14ac:dyDescent="0.25">
      <c r="A426" s="24">
        <v>1308</v>
      </c>
      <c r="B426" s="24" t="s">
        <v>1062</v>
      </c>
    </row>
    <row r="427" spans="1:2" hidden="1" x14ac:dyDescent="0.25">
      <c r="A427" s="24">
        <v>1312</v>
      </c>
      <c r="B427" s="24" t="s">
        <v>1063</v>
      </c>
    </row>
    <row r="428" spans="1:2" hidden="1" x14ac:dyDescent="0.25">
      <c r="A428" s="24">
        <v>1309</v>
      </c>
      <c r="B428" s="24" t="s">
        <v>91</v>
      </c>
    </row>
    <row r="429" spans="1:2" hidden="1" x14ac:dyDescent="0.25">
      <c r="A429" s="24">
        <v>1310</v>
      </c>
      <c r="B429" s="24" t="s">
        <v>1064</v>
      </c>
    </row>
    <row r="430" spans="1:2" hidden="1" x14ac:dyDescent="0.25">
      <c r="A430" s="24">
        <v>1313</v>
      </c>
      <c r="B430" s="24" t="s">
        <v>1065</v>
      </c>
    </row>
    <row r="431" spans="1:2" hidden="1" x14ac:dyDescent="0.25">
      <c r="A431" s="24">
        <v>1314</v>
      </c>
      <c r="B431" s="24" t="s">
        <v>1066</v>
      </c>
    </row>
    <row r="432" spans="1:2" hidden="1" x14ac:dyDescent="0.25">
      <c r="A432" s="24">
        <v>1315</v>
      </c>
      <c r="B432" s="24" t="s">
        <v>92</v>
      </c>
    </row>
    <row r="433" spans="1:2" hidden="1" x14ac:dyDescent="0.25">
      <c r="A433" s="24">
        <v>1316</v>
      </c>
      <c r="B433" s="24" t="s">
        <v>1067</v>
      </c>
    </row>
    <row r="434" spans="1:2" hidden="1" x14ac:dyDescent="0.25">
      <c r="A434" s="24">
        <v>2493</v>
      </c>
      <c r="B434" s="24" t="s">
        <v>1068</v>
      </c>
    </row>
    <row r="435" spans="1:2" hidden="1" x14ac:dyDescent="0.25">
      <c r="A435" s="24">
        <v>2494</v>
      </c>
      <c r="B435" s="24" t="s">
        <v>1069</v>
      </c>
    </row>
    <row r="436" spans="1:2" hidden="1" x14ac:dyDescent="0.25">
      <c r="A436" s="24">
        <v>1317</v>
      </c>
      <c r="B436" s="24" t="s">
        <v>1070</v>
      </c>
    </row>
    <row r="437" spans="1:2" hidden="1" x14ac:dyDescent="0.25">
      <c r="A437" s="24">
        <v>1318</v>
      </c>
      <c r="B437" s="24" t="s">
        <v>1071</v>
      </c>
    </row>
    <row r="438" spans="1:2" hidden="1" x14ac:dyDescent="0.25">
      <c r="A438" s="24">
        <v>1319</v>
      </c>
      <c r="B438" s="24" t="s">
        <v>1072</v>
      </c>
    </row>
    <row r="439" spans="1:2" hidden="1" x14ac:dyDescent="0.25">
      <c r="A439" s="24">
        <v>1320</v>
      </c>
      <c r="B439" s="24" t="s">
        <v>1073</v>
      </c>
    </row>
    <row r="440" spans="1:2" hidden="1" x14ac:dyDescent="0.25">
      <c r="A440" s="24">
        <v>1321</v>
      </c>
      <c r="B440" s="24" t="s">
        <v>1074</v>
      </c>
    </row>
    <row r="441" spans="1:2" hidden="1" x14ac:dyDescent="0.25">
      <c r="A441" s="24">
        <v>1322</v>
      </c>
      <c r="B441" s="24" t="s">
        <v>1075</v>
      </c>
    </row>
    <row r="442" spans="1:2" hidden="1" x14ac:dyDescent="0.25">
      <c r="A442" s="24">
        <v>1323</v>
      </c>
      <c r="B442" s="24" t="s">
        <v>1076</v>
      </c>
    </row>
    <row r="443" spans="1:2" hidden="1" x14ac:dyDescent="0.25">
      <c r="A443" s="24">
        <v>1324</v>
      </c>
      <c r="B443" s="24" t="s">
        <v>1077</v>
      </c>
    </row>
    <row r="444" spans="1:2" hidden="1" x14ac:dyDescent="0.25">
      <c r="A444" s="24">
        <v>1325</v>
      </c>
      <c r="B444" s="24" t="s">
        <v>1078</v>
      </c>
    </row>
    <row r="445" spans="1:2" hidden="1" x14ac:dyDescent="0.25">
      <c r="A445" s="24">
        <v>1299</v>
      </c>
      <c r="B445" s="24" t="s">
        <v>1079</v>
      </c>
    </row>
    <row r="446" spans="1:2" hidden="1" x14ac:dyDescent="0.25">
      <c r="A446" s="24">
        <v>1328</v>
      </c>
      <c r="B446" s="24" t="s">
        <v>1080</v>
      </c>
    </row>
    <row r="447" spans="1:2" hidden="1" x14ac:dyDescent="0.25">
      <c r="A447" s="24">
        <v>2495</v>
      </c>
      <c r="B447" s="24" t="s">
        <v>623</v>
      </c>
    </row>
    <row r="448" spans="1:2" hidden="1" x14ac:dyDescent="0.25">
      <c r="A448" s="24">
        <v>1329</v>
      </c>
      <c r="B448" s="24" t="s">
        <v>93</v>
      </c>
    </row>
    <row r="449" spans="1:2" hidden="1" x14ac:dyDescent="0.25">
      <c r="A449" s="24">
        <v>1330</v>
      </c>
      <c r="B449" s="24" t="s">
        <v>95</v>
      </c>
    </row>
    <row r="450" spans="1:2" hidden="1" x14ac:dyDescent="0.25">
      <c r="A450" s="24">
        <v>1331</v>
      </c>
      <c r="B450" s="24" t="s">
        <v>1081</v>
      </c>
    </row>
    <row r="451" spans="1:2" hidden="1" x14ac:dyDescent="0.25">
      <c r="A451" s="24">
        <v>1334</v>
      </c>
      <c r="B451" s="24" t="s">
        <v>1082</v>
      </c>
    </row>
    <row r="452" spans="1:2" hidden="1" x14ac:dyDescent="0.25">
      <c r="A452" s="24">
        <v>1335</v>
      </c>
      <c r="B452" s="24" t="s">
        <v>1083</v>
      </c>
    </row>
    <row r="453" spans="1:2" hidden="1" x14ac:dyDescent="0.25">
      <c r="A453" s="24">
        <v>1336</v>
      </c>
      <c r="B453" s="24" t="s">
        <v>1084</v>
      </c>
    </row>
    <row r="454" spans="1:2" hidden="1" x14ac:dyDescent="0.25">
      <c r="A454" s="24">
        <v>1300</v>
      </c>
      <c r="B454" s="24" t="s">
        <v>1085</v>
      </c>
    </row>
    <row r="455" spans="1:2" hidden="1" x14ac:dyDescent="0.25">
      <c r="A455" s="24">
        <v>2496</v>
      </c>
      <c r="B455" s="24" t="s">
        <v>1086</v>
      </c>
    </row>
    <row r="456" spans="1:2" hidden="1" x14ac:dyDescent="0.25">
      <c r="A456" s="24">
        <v>1340</v>
      </c>
      <c r="B456" s="24" t="s">
        <v>1087</v>
      </c>
    </row>
    <row r="457" spans="1:2" hidden="1" x14ac:dyDescent="0.25">
      <c r="A457" s="24">
        <v>1341</v>
      </c>
      <c r="B457" s="24" t="s">
        <v>1088</v>
      </c>
    </row>
    <row r="458" spans="1:2" hidden="1" x14ac:dyDescent="0.25">
      <c r="A458" s="24">
        <v>1342</v>
      </c>
      <c r="B458" s="24" t="s">
        <v>1089</v>
      </c>
    </row>
    <row r="459" spans="1:2" hidden="1" x14ac:dyDescent="0.25">
      <c r="A459" s="24">
        <v>1337</v>
      </c>
      <c r="B459" s="24" t="s">
        <v>1090</v>
      </c>
    </row>
    <row r="460" spans="1:2" hidden="1" x14ac:dyDescent="0.25">
      <c r="A460" s="24">
        <v>1338</v>
      </c>
      <c r="B460" s="24" t="s">
        <v>1091</v>
      </c>
    </row>
    <row r="461" spans="1:2" hidden="1" x14ac:dyDescent="0.25">
      <c r="A461" s="24">
        <v>1345</v>
      </c>
      <c r="B461" s="24" t="s">
        <v>99</v>
      </c>
    </row>
    <row r="462" spans="1:2" hidden="1" x14ac:dyDescent="0.25">
      <c r="A462" s="24">
        <v>1343</v>
      </c>
      <c r="B462" s="24" t="s">
        <v>96</v>
      </c>
    </row>
    <row r="463" spans="1:2" hidden="1" x14ac:dyDescent="0.25">
      <c r="A463" s="24">
        <v>1344</v>
      </c>
      <c r="B463" s="24" t="s">
        <v>98</v>
      </c>
    </row>
    <row r="464" spans="1:2" hidden="1" x14ac:dyDescent="0.25">
      <c r="A464" s="24">
        <v>1346</v>
      </c>
      <c r="B464" s="24" t="s">
        <v>1092</v>
      </c>
    </row>
    <row r="465" spans="1:2" hidden="1" x14ac:dyDescent="0.25">
      <c r="A465" s="24">
        <v>1350</v>
      </c>
      <c r="B465" s="24" t="s">
        <v>1093</v>
      </c>
    </row>
    <row r="466" spans="1:2" hidden="1" x14ac:dyDescent="0.25">
      <c r="A466" s="24">
        <v>1347</v>
      </c>
      <c r="B466" s="24" t="s">
        <v>1094</v>
      </c>
    </row>
    <row r="467" spans="1:2" hidden="1" x14ac:dyDescent="0.25">
      <c r="A467" s="24">
        <v>1351</v>
      </c>
      <c r="B467" s="24" t="s">
        <v>1095</v>
      </c>
    </row>
    <row r="468" spans="1:2" hidden="1" x14ac:dyDescent="0.25">
      <c r="A468" s="24">
        <v>1348</v>
      </c>
      <c r="B468" s="24" t="s">
        <v>1096</v>
      </c>
    </row>
    <row r="469" spans="1:2" hidden="1" x14ac:dyDescent="0.25">
      <c r="A469" s="24">
        <v>1349</v>
      </c>
      <c r="B469" s="24" t="s">
        <v>101</v>
      </c>
    </row>
    <row r="470" spans="1:2" hidden="1" x14ac:dyDescent="0.25">
      <c r="A470" s="24">
        <v>1352</v>
      </c>
      <c r="B470" s="24" t="s">
        <v>1097</v>
      </c>
    </row>
    <row r="471" spans="1:2" hidden="1" x14ac:dyDescent="0.25">
      <c r="A471" s="24">
        <v>1301</v>
      </c>
      <c r="B471" s="24" t="s">
        <v>1098</v>
      </c>
    </row>
    <row r="472" spans="1:2" hidden="1" x14ac:dyDescent="0.25">
      <c r="A472" s="24">
        <v>1353</v>
      </c>
      <c r="B472" s="24" t="s">
        <v>1099</v>
      </c>
    </row>
    <row r="473" spans="1:2" hidden="1" x14ac:dyDescent="0.25">
      <c r="A473" s="24">
        <v>1355</v>
      </c>
      <c r="B473" s="24" t="s">
        <v>1100</v>
      </c>
    </row>
    <row r="474" spans="1:2" hidden="1" x14ac:dyDescent="0.25">
      <c r="A474" s="24">
        <v>1356</v>
      </c>
      <c r="B474" s="24" t="s">
        <v>1101</v>
      </c>
    </row>
    <row r="475" spans="1:2" hidden="1" x14ac:dyDescent="0.25">
      <c r="A475" s="24">
        <v>1303</v>
      </c>
      <c r="B475" s="24" t="s">
        <v>88</v>
      </c>
    </row>
    <row r="476" spans="1:2" hidden="1" x14ac:dyDescent="0.25">
      <c r="A476" s="24">
        <v>1304</v>
      </c>
      <c r="B476" s="24" t="s">
        <v>89</v>
      </c>
    </row>
    <row r="477" spans="1:2" hidden="1" x14ac:dyDescent="0.25">
      <c r="A477" s="24">
        <v>1361</v>
      </c>
      <c r="B477" s="24" t="s">
        <v>1102</v>
      </c>
    </row>
    <row r="478" spans="1:2" hidden="1" x14ac:dyDescent="0.25">
      <c r="A478" s="24">
        <v>1362</v>
      </c>
      <c r="B478" s="24" t="s">
        <v>1103</v>
      </c>
    </row>
    <row r="479" spans="1:2" hidden="1" x14ac:dyDescent="0.25">
      <c r="A479" s="24">
        <v>1363</v>
      </c>
      <c r="B479" s="24" t="s">
        <v>1104</v>
      </c>
    </row>
    <row r="480" spans="1:2" hidden="1" x14ac:dyDescent="0.25">
      <c r="A480" s="24">
        <v>1364</v>
      </c>
      <c r="B480" s="24" t="s">
        <v>1105</v>
      </c>
    </row>
    <row r="481" spans="1:2" hidden="1" x14ac:dyDescent="0.25">
      <c r="A481" s="24">
        <v>1367</v>
      </c>
      <c r="B481" s="24" t="s">
        <v>107</v>
      </c>
    </row>
    <row r="482" spans="1:2" hidden="1" x14ac:dyDescent="0.25">
      <c r="A482" s="24">
        <v>1391</v>
      </c>
      <c r="B482" s="24" t="s">
        <v>120</v>
      </c>
    </row>
    <row r="483" spans="1:2" hidden="1" x14ac:dyDescent="0.25">
      <c r="A483" s="24">
        <v>1392</v>
      </c>
      <c r="B483" s="24" t="s">
        <v>122</v>
      </c>
    </row>
    <row r="484" spans="1:2" hidden="1" x14ac:dyDescent="0.25">
      <c r="A484" s="24">
        <v>1368</v>
      </c>
      <c r="B484" s="24" t="s">
        <v>1106</v>
      </c>
    </row>
    <row r="485" spans="1:2" hidden="1" x14ac:dyDescent="0.25">
      <c r="A485" s="24">
        <v>1369</v>
      </c>
      <c r="B485" s="24" t="s">
        <v>1107</v>
      </c>
    </row>
    <row r="486" spans="1:2" hidden="1" x14ac:dyDescent="0.25">
      <c r="A486" s="24">
        <v>2500</v>
      </c>
      <c r="B486" s="24" t="s">
        <v>1108</v>
      </c>
    </row>
    <row r="487" spans="1:2" hidden="1" x14ac:dyDescent="0.25">
      <c r="A487" s="24">
        <v>2501</v>
      </c>
      <c r="B487" s="24" t="s">
        <v>1109</v>
      </c>
    </row>
    <row r="488" spans="1:2" hidden="1" x14ac:dyDescent="0.25">
      <c r="A488" s="24">
        <v>2502</v>
      </c>
      <c r="B488" s="24" t="s">
        <v>1110</v>
      </c>
    </row>
    <row r="489" spans="1:2" hidden="1" x14ac:dyDescent="0.25">
      <c r="A489" s="24">
        <v>1393</v>
      </c>
      <c r="B489" s="24" t="s">
        <v>1111</v>
      </c>
    </row>
    <row r="490" spans="1:2" hidden="1" x14ac:dyDescent="0.25">
      <c r="A490" s="24">
        <v>2503</v>
      </c>
      <c r="B490" s="24" t="s">
        <v>1112</v>
      </c>
    </row>
    <row r="491" spans="1:2" hidden="1" x14ac:dyDescent="0.25">
      <c r="A491" s="24">
        <v>2504</v>
      </c>
      <c r="B491" s="24" t="s">
        <v>624</v>
      </c>
    </row>
    <row r="492" spans="1:2" hidden="1" x14ac:dyDescent="0.25">
      <c r="A492" s="24">
        <v>2505</v>
      </c>
      <c r="B492" s="24" t="s">
        <v>626</v>
      </c>
    </row>
    <row r="493" spans="1:2" hidden="1" x14ac:dyDescent="0.25">
      <c r="A493" s="24">
        <v>2506</v>
      </c>
      <c r="B493" s="24" t="s">
        <v>1113</v>
      </c>
    </row>
    <row r="494" spans="1:2" hidden="1" x14ac:dyDescent="0.25">
      <c r="A494" s="24">
        <v>1394</v>
      </c>
      <c r="B494" s="24" t="s">
        <v>1114</v>
      </c>
    </row>
    <row r="495" spans="1:2" hidden="1" x14ac:dyDescent="0.25">
      <c r="A495" s="24">
        <v>1371</v>
      </c>
      <c r="B495" s="24" t="s">
        <v>1115</v>
      </c>
    </row>
    <row r="496" spans="1:2" hidden="1" x14ac:dyDescent="0.25">
      <c r="A496" s="24">
        <v>1370</v>
      </c>
      <c r="B496" s="24" t="s">
        <v>1116</v>
      </c>
    </row>
    <row r="497" spans="1:2" hidden="1" x14ac:dyDescent="0.25">
      <c r="A497" s="24">
        <v>2507</v>
      </c>
      <c r="B497" s="24" t="s">
        <v>1117</v>
      </c>
    </row>
    <row r="498" spans="1:2" hidden="1" x14ac:dyDescent="0.25">
      <c r="A498" s="24">
        <v>2508</v>
      </c>
      <c r="B498" s="24" t="s">
        <v>1118</v>
      </c>
    </row>
    <row r="499" spans="1:2" hidden="1" x14ac:dyDescent="0.25">
      <c r="A499" s="24">
        <v>1365</v>
      </c>
      <c r="B499" s="24" t="s">
        <v>103</v>
      </c>
    </row>
    <row r="500" spans="1:2" hidden="1" x14ac:dyDescent="0.25">
      <c r="A500" s="24">
        <v>2509</v>
      </c>
      <c r="B500" s="24" t="s">
        <v>1119</v>
      </c>
    </row>
    <row r="501" spans="1:2" hidden="1" x14ac:dyDescent="0.25">
      <c r="A501" s="24">
        <v>2510</v>
      </c>
      <c r="B501" s="24" t="s">
        <v>1120</v>
      </c>
    </row>
    <row r="502" spans="1:2" hidden="1" x14ac:dyDescent="0.25">
      <c r="A502" s="24">
        <v>1372</v>
      </c>
      <c r="B502" s="24" t="s">
        <v>1121</v>
      </c>
    </row>
    <row r="503" spans="1:2" hidden="1" x14ac:dyDescent="0.25">
      <c r="A503" s="24">
        <v>1373</v>
      </c>
      <c r="B503" s="24" t="s">
        <v>1122</v>
      </c>
    </row>
    <row r="504" spans="1:2" hidden="1" x14ac:dyDescent="0.25">
      <c r="A504" s="24">
        <v>1374</v>
      </c>
      <c r="B504" s="24" t="s">
        <v>1123</v>
      </c>
    </row>
    <row r="505" spans="1:2" hidden="1" x14ac:dyDescent="0.25">
      <c r="A505" s="24">
        <v>1375</v>
      </c>
      <c r="B505" s="24" t="s">
        <v>1124</v>
      </c>
    </row>
    <row r="506" spans="1:2" hidden="1" x14ac:dyDescent="0.25">
      <c r="A506" s="24">
        <v>1395</v>
      </c>
      <c r="B506" s="24" t="s">
        <v>123</v>
      </c>
    </row>
    <row r="507" spans="1:2" hidden="1" x14ac:dyDescent="0.25">
      <c r="A507" s="24">
        <v>1396</v>
      </c>
      <c r="B507" s="24" t="s">
        <v>125</v>
      </c>
    </row>
    <row r="508" spans="1:2" hidden="1" x14ac:dyDescent="0.25">
      <c r="A508" s="24">
        <v>1397</v>
      </c>
      <c r="B508" s="24" t="s">
        <v>1125</v>
      </c>
    </row>
    <row r="509" spans="1:2" hidden="1" x14ac:dyDescent="0.25">
      <c r="A509" s="24">
        <v>1398</v>
      </c>
      <c r="B509" s="24" t="s">
        <v>126</v>
      </c>
    </row>
    <row r="510" spans="1:2" hidden="1" x14ac:dyDescent="0.25">
      <c r="A510" s="24">
        <v>1399</v>
      </c>
      <c r="B510" s="24" t="s">
        <v>1126</v>
      </c>
    </row>
    <row r="511" spans="1:2" hidden="1" x14ac:dyDescent="0.25">
      <c r="A511" s="24">
        <v>1376</v>
      </c>
      <c r="B511" s="24" t="s">
        <v>1127</v>
      </c>
    </row>
    <row r="512" spans="1:2" hidden="1" x14ac:dyDescent="0.25">
      <c r="A512" s="24">
        <v>1400</v>
      </c>
      <c r="B512" s="24" t="s">
        <v>1128</v>
      </c>
    </row>
    <row r="513" spans="1:2" hidden="1" x14ac:dyDescent="0.25">
      <c r="A513" s="24">
        <v>1401</v>
      </c>
      <c r="B513" s="24" t="s">
        <v>128</v>
      </c>
    </row>
    <row r="514" spans="1:2" hidden="1" x14ac:dyDescent="0.25">
      <c r="A514" s="24">
        <v>1402</v>
      </c>
      <c r="B514" s="24" t="s">
        <v>130</v>
      </c>
    </row>
    <row r="515" spans="1:2" hidden="1" x14ac:dyDescent="0.25">
      <c r="A515" s="24">
        <v>2498</v>
      </c>
      <c r="B515" s="24" t="s">
        <v>1129</v>
      </c>
    </row>
    <row r="516" spans="1:2" hidden="1" x14ac:dyDescent="0.25">
      <c r="A516" s="24">
        <v>2499</v>
      </c>
      <c r="B516" s="24" t="s">
        <v>1130</v>
      </c>
    </row>
    <row r="517" spans="1:2" hidden="1" x14ac:dyDescent="0.25">
      <c r="A517" s="24">
        <v>2513</v>
      </c>
      <c r="B517" s="24" t="s">
        <v>1131</v>
      </c>
    </row>
    <row r="518" spans="1:2" hidden="1" x14ac:dyDescent="0.25">
      <c r="A518" s="24">
        <v>2515</v>
      </c>
      <c r="B518" s="24" t="s">
        <v>627</v>
      </c>
    </row>
    <row r="519" spans="1:2" hidden="1" x14ac:dyDescent="0.25">
      <c r="A519" s="24">
        <v>1384</v>
      </c>
      <c r="B519" s="24" t="s">
        <v>1132</v>
      </c>
    </row>
    <row r="520" spans="1:2" hidden="1" x14ac:dyDescent="0.25">
      <c r="A520" s="24">
        <v>1405</v>
      </c>
      <c r="B520" s="24" t="s">
        <v>1133</v>
      </c>
    </row>
    <row r="521" spans="1:2" hidden="1" x14ac:dyDescent="0.25">
      <c r="A521" s="24">
        <v>1406</v>
      </c>
      <c r="B521" s="24" t="s">
        <v>1134</v>
      </c>
    </row>
    <row r="522" spans="1:2" hidden="1" x14ac:dyDescent="0.25">
      <c r="A522" s="24">
        <v>1407</v>
      </c>
      <c r="B522" s="24" t="s">
        <v>1135</v>
      </c>
    </row>
    <row r="523" spans="1:2" hidden="1" x14ac:dyDescent="0.25">
      <c r="A523" s="24">
        <v>1408</v>
      </c>
      <c r="B523" s="24" t="s">
        <v>1136</v>
      </c>
    </row>
    <row r="524" spans="1:2" hidden="1" x14ac:dyDescent="0.25">
      <c r="A524" s="24">
        <v>1409</v>
      </c>
      <c r="B524" s="24" t="s">
        <v>1137</v>
      </c>
    </row>
    <row r="525" spans="1:2" hidden="1" x14ac:dyDescent="0.25">
      <c r="A525" s="24">
        <v>1410</v>
      </c>
      <c r="B525" s="24" t="s">
        <v>1138</v>
      </c>
    </row>
    <row r="526" spans="1:2" hidden="1" x14ac:dyDescent="0.25">
      <c r="A526" s="24">
        <v>2522</v>
      </c>
      <c r="B526" s="24" t="s">
        <v>1139</v>
      </c>
    </row>
    <row r="527" spans="1:2" hidden="1" x14ac:dyDescent="0.25">
      <c r="A527" s="24">
        <v>1377</v>
      </c>
      <c r="B527" s="24" t="s">
        <v>1140</v>
      </c>
    </row>
    <row r="528" spans="1:2" hidden="1" x14ac:dyDescent="0.25">
      <c r="A528" s="24">
        <v>1378</v>
      </c>
      <c r="B528" s="24" t="s">
        <v>1141</v>
      </c>
    </row>
    <row r="529" spans="1:2" hidden="1" x14ac:dyDescent="0.25">
      <c r="A529" s="24">
        <v>1379</v>
      </c>
      <c r="B529" s="24" t="s">
        <v>109</v>
      </c>
    </row>
    <row r="530" spans="1:2" hidden="1" x14ac:dyDescent="0.25">
      <c r="A530" s="24">
        <v>1380</v>
      </c>
      <c r="B530" s="24" t="s">
        <v>1142</v>
      </c>
    </row>
    <row r="531" spans="1:2" hidden="1" x14ac:dyDescent="0.25">
      <c r="A531" s="24">
        <v>1381</v>
      </c>
      <c r="B531" s="24" t="s">
        <v>1143</v>
      </c>
    </row>
    <row r="532" spans="1:2" hidden="1" x14ac:dyDescent="0.25">
      <c r="A532" s="24">
        <v>1382</v>
      </c>
      <c r="B532" s="24" t="s">
        <v>111</v>
      </c>
    </row>
    <row r="533" spans="1:2" hidden="1" x14ac:dyDescent="0.25">
      <c r="A533" s="24">
        <v>1383</v>
      </c>
      <c r="B533" s="24" t="s">
        <v>113</v>
      </c>
    </row>
    <row r="534" spans="1:2" hidden="1" x14ac:dyDescent="0.25">
      <c r="A534" s="24">
        <v>1412</v>
      </c>
      <c r="B534" s="24" t="s">
        <v>1144</v>
      </c>
    </row>
    <row r="535" spans="1:2" hidden="1" x14ac:dyDescent="0.25">
      <c r="A535" s="24">
        <v>1413</v>
      </c>
      <c r="B535" s="24" t="s">
        <v>1145</v>
      </c>
    </row>
    <row r="536" spans="1:2" hidden="1" x14ac:dyDescent="0.25">
      <c r="A536" s="24">
        <v>1414</v>
      </c>
      <c r="B536" s="24" t="s">
        <v>1146</v>
      </c>
    </row>
    <row r="537" spans="1:2" hidden="1" x14ac:dyDescent="0.25">
      <c r="A537" s="24">
        <v>1415</v>
      </c>
      <c r="B537" s="24" t="s">
        <v>1147</v>
      </c>
    </row>
    <row r="538" spans="1:2" hidden="1" x14ac:dyDescent="0.25">
      <c r="A538" s="24">
        <v>1417</v>
      </c>
      <c r="B538" s="24" t="s">
        <v>131</v>
      </c>
    </row>
    <row r="539" spans="1:2" hidden="1" x14ac:dyDescent="0.25">
      <c r="A539" s="24">
        <v>1418</v>
      </c>
      <c r="B539" s="24" t="s">
        <v>1148</v>
      </c>
    </row>
    <row r="540" spans="1:2" hidden="1" x14ac:dyDescent="0.25">
      <c r="A540" s="24">
        <v>1419</v>
      </c>
      <c r="B540" s="24" t="s">
        <v>1149</v>
      </c>
    </row>
    <row r="541" spans="1:2" hidden="1" x14ac:dyDescent="0.25">
      <c r="A541" s="24">
        <v>1422</v>
      </c>
      <c r="B541" s="24" t="s">
        <v>1150</v>
      </c>
    </row>
    <row r="542" spans="1:2" hidden="1" x14ac:dyDescent="0.25">
      <c r="A542" s="24">
        <v>1423</v>
      </c>
      <c r="B542" s="24" t="s">
        <v>1151</v>
      </c>
    </row>
    <row r="543" spans="1:2" hidden="1" x14ac:dyDescent="0.25">
      <c r="A543" s="24">
        <v>1424</v>
      </c>
      <c r="B543" s="24" t="s">
        <v>1152</v>
      </c>
    </row>
    <row r="544" spans="1:2" hidden="1" x14ac:dyDescent="0.25">
      <c r="A544" s="24">
        <v>1425</v>
      </c>
      <c r="B544" s="24" t="s">
        <v>1153</v>
      </c>
    </row>
    <row r="545" spans="1:2" hidden="1" x14ac:dyDescent="0.25">
      <c r="A545" s="24">
        <v>1386</v>
      </c>
      <c r="B545" s="24" t="s">
        <v>114</v>
      </c>
    </row>
    <row r="546" spans="1:2" hidden="1" x14ac:dyDescent="0.25">
      <c r="A546" s="24">
        <v>1426</v>
      </c>
      <c r="B546" s="24" t="s">
        <v>1154</v>
      </c>
    </row>
    <row r="547" spans="1:2" hidden="1" x14ac:dyDescent="0.25">
      <c r="A547" s="24">
        <v>1427</v>
      </c>
      <c r="B547" s="24" t="s">
        <v>133</v>
      </c>
    </row>
    <row r="548" spans="1:2" hidden="1" x14ac:dyDescent="0.25">
      <c r="A548" s="24">
        <v>2516</v>
      </c>
      <c r="B548" s="24" t="s">
        <v>1155</v>
      </c>
    </row>
    <row r="549" spans="1:2" hidden="1" x14ac:dyDescent="0.25">
      <c r="A549" s="24">
        <v>2517</v>
      </c>
      <c r="B549" s="24" t="s">
        <v>1156</v>
      </c>
    </row>
    <row r="550" spans="1:2" hidden="1" x14ac:dyDescent="0.25">
      <c r="A550" s="24">
        <v>2518</v>
      </c>
      <c r="B550" s="24" t="s">
        <v>1157</v>
      </c>
    </row>
    <row r="551" spans="1:2" hidden="1" x14ac:dyDescent="0.25">
      <c r="A551" s="24">
        <v>1428</v>
      </c>
      <c r="B551" s="24" t="s">
        <v>1158</v>
      </c>
    </row>
    <row r="552" spans="1:2" hidden="1" x14ac:dyDescent="0.25">
      <c r="A552" s="24">
        <v>1429</v>
      </c>
      <c r="B552" s="24" t="s">
        <v>135</v>
      </c>
    </row>
    <row r="553" spans="1:2" hidden="1" x14ac:dyDescent="0.25">
      <c r="A553" s="24">
        <v>1430</v>
      </c>
      <c r="B553" s="24" t="s">
        <v>137</v>
      </c>
    </row>
    <row r="554" spans="1:2" hidden="1" x14ac:dyDescent="0.25">
      <c r="A554" s="24">
        <v>2519</v>
      </c>
      <c r="B554" s="24" t="s">
        <v>1159</v>
      </c>
    </row>
    <row r="555" spans="1:2" hidden="1" x14ac:dyDescent="0.25">
      <c r="A555" s="24">
        <v>1431</v>
      </c>
      <c r="B555" s="24" t="s">
        <v>1160</v>
      </c>
    </row>
    <row r="556" spans="1:2" hidden="1" x14ac:dyDescent="0.25">
      <c r="A556" s="24">
        <v>1432</v>
      </c>
      <c r="B556" s="24" t="s">
        <v>1161</v>
      </c>
    </row>
    <row r="557" spans="1:2" hidden="1" x14ac:dyDescent="0.25">
      <c r="A557" s="24">
        <v>1433</v>
      </c>
      <c r="B557" s="24" t="s">
        <v>1162</v>
      </c>
    </row>
    <row r="558" spans="1:2" hidden="1" x14ac:dyDescent="0.25">
      <c r="A558" s="24">
        <v>1434</v>
      </c>
      <c r="B558" s="24" t="s">
        <v>1163</v>
      </c>
    </row>
    <row r="559" spans="1:2" hidden="1" x14ac:dyDescent="0.25">
      <c r="A559" s="24">
        <v>1435</v>
      </c>
      <c r="B559" s="24" t="s">
        <v>1164</v>
      </c>
    </row>
    <row r="560" spans="1:2" hidden="1" x14ac:dyDescent="0.25">
      <c r="A560" s="24">
        <v>2520</v>
      </c>
      <c r="B560" s="24" t="s">
        <v>1165</v>
      </c>
    </row>
    <row r="561" spans="1:2" hidden="1" x14ac:dyDescent="0.25">
      <c r="A561" s="24">
        <v>2521</v>
      </c>
      <c r="B561" s="24" t="s">
        <v>1166</v>
      </c>
    </row>
    <row r="562" spans="1:2" hidden="1" x14ac:dyDescent="0.25">
      <c r="A562" s="24">
        <v>1436</v>
      </c>
      <c r="B562" s="24" t="s">
        <v>138</v>
      </c>
    </row>
    <row r="563" spans="1:2" hidden="1" x14ac:dyDescent="0.25">
      <c r="A563" s="24">
        <v>1437</v>
      </c>
      <c r="B563" s="24" t="s">
        <v>140</v>
      </c>
    </row>
    <row r="564" spans="1:2" hidden="1" x14ac:dyDescent="0.25">
      <c r="A564" s="24">
        <v>1438</v>
      </c>
      <c r="B564" s="24" t="s">
        <v>1167</v>
      </c>
    </row>
    <row r="565" spans="1:2" hidden="1" x14ac:dyDescent="0.25">
      <c r="A565" s="24">
        <v>1439</v>
      </c>
      <c r="B565" s="24" t="s">
        <v>1168</v>
      </c>
    </row>
    <row r="566" spans="1:2" hidden="1" x14ac:dyDescent="0.25">
      <c r="A566" s="24">
        <v>1440</v>
      </c>
      <c r="B566" s="24" t="s">
        <v>1169</v>
      </c>
    </row>
    <row r="567" spans="1:2" hidden="1" x14ac:dyDescent="0.25">
      <c r="A567" s="24">
        <v>1441</v>
      </c>
      <c r="B567" s="24" t="s">
        <v>141</v>
      </c>
    </row>
    <row r="568" spans="1:2" hidden="1" x14ac:dyDescent="0.25">
      <c r="A568" s="24">
        <v>1442</v>
      </c>
      <c r="B568" s="24" t="s">
        <v>1170</v>
      </c>
    </row>
    <row r="569" spans="1:2" hidden="1" x14ac:dyDescent="0.25">
      <c r="A569" s="24">
        <v>1447</v>
      </c>
      <c r="B569" s="24" t="s">
        <v>1171</v>
      </c>
    </row>
    <row r="570" spans="1:2" hidden="1" x14ac:dyDescent="0.25">
      <c r="A570" s="24">
        <v>1448</v>
      </c>
      <c r="B570" s="24" t="s">
        <v>1172</v>
      </c>
    </row>
    <row r="571" spans="1:2" hidden="1" x14ac:dyDescent="0.25">
      <c r="A571" s="24">
        <v>1449</v>
      </c>
      <c r="B571" s="24" t="s">
        <v>1173</v>
      </c>
    </row>
    <row r="572" spans="1:2" hidden="1" x14ac:dyDescent="0.25">
      <c r="A572" s="24">
        <v>1450</v>
      </c>
      <c r="B572" s="24" t="s">
        <v>1174</v>
      </c>
    </row>
    <row r="573" spans="1:2" hidden="1" x14ac:dyDescent="0.25">
      <c r="A573" s="24">
        <v>1451</v>
      </c>
      <c r="B573" s="24" t="s">
        <v>1175</v>
      </c>
    </row>
    <row r="574" spans="1:2" hidden="1" x14ac:dyDescent="0.25">
      <c r="A574" s="24">
        <v>1444</v>
      </c>
      <c r="B574" s="24" t="s">
        <v>143</v>
      </c>
    </row>
    <row r="575" spans="1:2" hidden="1" x14ac:dyDescent="0.25">
      <c r="A575" s="24">
        <v>1445</v>
      </c>
      <c r="B575" s="24" t="s">
        <v>145</v>
      </c>
    </row>
    <row r="576" spans="1:2" hidden="1" x14ac:dyDescent="0.25">
      <c r="A576" s="24">
        <v>1446</v>
      </c>
      <c r="B576" s="24" t="s">
        <v>146</v>
      </c>
    </row>
    <row r="577" spans="1:2" hidden="1" x14ac:dyDescent="0.25">
      <c r="A577" s="24">
        <v>1366</v>
      </c>
      <c r="B577" s="24" t="s">
        <v>105</v>
      </c>
    </row>
    <row r="578" spans="1:2" hidden="1" x14ac:dyDescent="0.25">
      <c r="A578" s="24">
        <v>1387</v>
      </c>
      <c r="B578" s="24" t="s">
        <v>116</v>
      </c>
    </row>
    <row r="579" spans="1:2" hidden="1" x14ac:dyDescent="0.25">
      <c r="A579" s="24">
        <v>1388</v>
      </c>
      <c r="B579" s="24" t="s">
        <v>1176</v>
      </c>
    </row>
    <row r="580" spans="1:2" hidden="1" x14ac:dyDescent="0.25">
      <c r="A580" s="24">
        <v>1389</v>
      </c>
      <c r="B580" s="24" t="s">
        <v>1177</v>
      </c>
    </row>
    <row r="581" spans="1:2" hidden="1" x14ac:dyDescent="0.25">
      <c r="A581" s="24">
        <v>1390</v>
      </c>
      <c r="B581" s="24" t="s">
        <v>118</v>
      </c>
    </row>
    <row r="582" spans="1:2" hidden="1" x14ac:dyDescent="0.25">
      <c r="A582" s="24">
        <v>1459</v>
      </c>
      <c r="B582" s="24" t="s">
        <v>149</v>
      </c>
    </row>
    <row r="583" spans="1:2" hidden="1" x14ac:dyDescent="0.25">
      <c r="A583" s="24">
        <v>1460</v>
      </c>
      <c r="B583" s="24" t="s">
        <v>1178</v>
      </c>
    </row>
    <row r="584" spans="1:2" hidden="1" x14ac:dyDescent="0.25">
      <c r="A584" s="24">
        <v>1461</v>
      </c>
      <c r="B584" s="24" t="s">
        <v>1179</v>
      </c>
    </row>
    <row r="585" spans="1:2" hidden="1" x14ac:dyDescent="0.25">
      <c r="A585" s="24">
        <v>1462</v>
      </c>
      <c r="B585" s="24" t="s">
        <v>1180</v>
      </c>
    </row>
    <row r="586" spans="1:2" hidden="1" x14ac:dyDescent="0.25">
      <c r="A586" s="24">
        <v>1463</v>
      </c>
      <c r="B586" s="24" t="s">
        <v>1181</v>
      </c>
    </row>
    <row r="587" spans="1:2" hidden="1" x14ac:dyDescent="0.25">
      <c r="A587" s="24">
        <v>1452</v>
      </c>
      <c r="B587" s="24" t="s">
        <v>1182</v>
      </c>
    </row>
    <row r="588" spans="1:2" hidden="1" x14ac:dyDescent="0.25">
      <c r="A588" s="24">
        <v>1453</v>
      </c>
      <c r="B588" s="24" t="s">
        <v>1183</v>
      </c>
    </row>
    <row r="589" spans="1:2" hidden="1" x14ac:dyDescent="0.25">
      <c r="A589" s="24">
        <v>1454</v>
      </c>
      <c r="B589" s="24" t="s">
        <v>148</v>
      </c>
    </row>
    <row r="590" spans="1:2" hidden="1" x14ac:dyDescent="0.25">
      <c r="A590" s="24">
        <v>1464</v>
      </c>
      <c r="B590" s="24" t="s">
        <v>1184</v>
      </c>
    </row>
    <row r="591" spans="1:2" hidden="1" x14ac:dyDescent="0.25">
      <c r="A591" s="24">
        <v>1465</v>
      </c>
      <c r="B591" s="24" t="s">
        <v>1185</v>
      </c>
    </row>
    <row r="592" spans="1:2" hidden="1" x14ac:dyDescent="0.25">
      <c r="A592" s="24">
        <v>1466</v>
      </c>
      <c r="B592" s="24" t="s">
        <v>151</v>
      </c>
    </row>
    <row r="593" spans="1:2" hidden="1" x14ac:dyDescent="0.25">
      <c r="A593" s="24">
        <v>1467</v>
      </c>
      <c r="B593" s="24" t="s">
        <v>152</v>
      </c>
    </row>
    <row r="594" spans="1:2" hidden="1" x14ac:dyDescent="0.25">
      <c r="A594" s="24">
        <v>1468</v>
      </c>
      <c r="B594" s="24" t="s">
        <v>1186</v>
      </c>
    </row>
    <row r="595" spans="1:2" hidden="1" x14ac:dyDescent="0.25">
      <c r="A595" s="24">
        <v>1469</v>
      </c>
      <c r="B595" s="24" t="s">
        <v>1187</v>
      </c>
    </row>
    <row r="596" spans="1:2" hidden="1" x14ac:dyDescent="0.25">
      <c r="A596" s="24">
        <v>1470</v>
      </c>
      <c r="B596" s="24" t="s">
        <v>154</v>
      </c>
    </row>
    <row r="597" spans="1:2" hidden="1" x14ac:dyDescent="0.25">
      <c r="A597" s="24">
        <v>1471</v>
      </c>
      <c r="B597" s="24" t="s">
        <v>155</v>
      </c>
    </row>
    <row r="598" spans="1:2" hidden="1" x14ac:dyDescent="0.25">
      <c r="A598" s="24">
        <v>1472</v>
      </c>
      <c r="B598" s="24" t="s">
        <v>156</v>
      </c>
    </row>
    <row r="599" spans="1:2" hidden="1" x14ac:dyDescent="0.25">
      <c r="A599" s="24">
        <v>1473</v>
      </c>
      <c r="B599" s="24" t="s">
        <v>1188</v>
      </c>
    </row>
    <row r="600" spans="1:2" hidden="1" x14ac:dyDescent="0.25">
      <c r="A600" s="24">
        <v>1474</v>
      </c>
      <c r="B600" s="24" t="s">
        <v>1189</v>
      </c>
    </row>
    <row r="601" spans="1:2" hidden="1" x14ac:dyDescent="0.25">
      <c r="A601" s="24">
        <v>1476</v>
      </c>
      <c r="B601" s="24" t="s">
        <v>159</v>
      </c>
    </row>
    <row r="602" spans="1:2" hidden="1" x14ac:dyDescent="0.25">
      <c r="A602" s="24">
        <v>1475</v>
      </c>
      <c r="B602" s="24" t="s">
        <v>158</v>
      </c>
    </row>
    <row r="603" spans="1:2" hidden="1" x14ac:dyDescent="0.25">
      <c r="A603" s="24">
        <v>1477</v>
      </c>
      <c r="B603" s="24" t="s">
        <v>160</v>
      </c>
    </row>
    <row r="604" spans="1:2" hidden="1" x14ac:dyDescent="0.25">
      <c r="A604" s="24">
        <v>1478</v>
      </c>
      <c r="B604" s="24" t="s">
        <v>162</v>
      </c>
    </row>
    <row r="605" spans="1:2" hidden="1" x14ac:dyDescent="0.25">
      <c r="A605" s="24">
        <v>1479</v>
      </c>
      <c r="B605" s="24" t="s">
        <v>1190</v>
      </c>
    </row>
    <row r="606" spans="1:2" hidden="1" x14ac:dyDescent="0.25">
      <c r="A606" s="24">
        <v>1480</v>
      </c>
      <c r="B606" s="24" t="s">
        <v>163</v>
      </c>
    </row>
    <row r="607" spans="1:2" hidden="1" x14ac:dyDescent="0.25">
      <c r="A607" s="24">
        <v>1456</v>
      </c>
      <c r="B607" s="24" t="s">
        <v>1191</v>
      </c>
    </row>
    <row r="608" spans="1:2" hidden="1" x14ac:dyDescent="0.25">
      <c r="A608" s="24">
        <v>1457</v>
      </c>
      <c r="B608" s="24" t="s">
        <v>1192</v>
      </c>
    </row>
    <row r="609" spans="1:2" hidden="1" x14ac:dyDescent="0.25">
      <c r="A609" s="24">
        <v>1481</v>
      </c>
      <c r="B609" s="24" t="s">
        <v>1193</v>
      </c>
    </row>
    <row r="610" spans="1:2" hidden="1" x14ac:dyDescent="0.25">
      <c r="A610" s="24">
        <v>1482</v>
      </c>
      <c r="B610" s="24" t="s">
        <v>1194</v>
      </c>
    </row>
    <row r="611" spans="1:2" hidden="1" x14ac:dyDescent="0.25">
      <c r="A611" s="24">
        <v>1489</v>
      </c>
      <c r="B611" s="24" t="s">
        <v>1195</v>
      </c>
    </row>
    <row r="612" spans="1:2" hidden="1" x14ac:dyDescent="0.25">
      <c r="A612" s="24">
        <v>1490</v>
      </c>
      <c r="B612" s="24" t="s">
        <v>1196</v>
      </c>
    </row>
    <row r="613" spans="1:2" hidden="1" x14ac:dyDescent="0.25">
      <c r="A613" s="24">
        <v>1491</v>
      </c>
      <c r="B613" s="24" t="s">
        <v>1197</v>
      </c>
    </row>
    <row r="614" spans="1:2" hidden="1" x14ac:dyDescent="0.25">
      <c r="A614" s="24">
        <v>1492</v>
      </c>
      <c r="B614" s="24" t="s">
        <v>1198</v>
      </c>
    </row>
    <row r="615" spans="1:2" hidden="1" x14ac:dyDescent="0.25">
      <c r="A615" s="24">
        <v>1485</v>
      </c>
      <c r="B615" s="24" t="s">
        <v>174</v>
      </c>
    </row>
    <row r="616" spans="1:2" hidden="1" x14ac:dyDescent="0.25">
      <c r="A616" s="24">
        <v>1486</v>
      </c>
      <c r="B616" s="24" t="s">
        <v>176</v>
      </c>
    </row>
    <row r="617" spans="1:2" hidden="1" x14ac:dyDescent="0.25">
      <c r="A617" s="24">
        <v>1493</v>
      </c>
      <c r="B617" s="24" t="s">
        <v>1199</v>
      </c>
    </row>
    <row r="618" spans="1:2" hidden="1" x14ac:dyDescent="0.25">
      <c r="A618" s="24">
        <v>1494</v>
      </c>
      <c r="B618" s="24" t="s">
        <v>1200</v>
      </c>
    </row>
    <row r="619" spans="1:2" hidden="1" x14ac:dyDescent="0.25">
      <c r="A619" s="24">
        <v>1495</v>
      </c>
      <c r="B619" s="24" t="s">
        <v>1201</v>
      </c>
    </row>
    <row r="620" spans="1:2" hidden="1" x14ac:dyDescent="0.25">
      <c r="A620" s="24">
        <v>1496</v>
      </c>
      <c r="B620" s="24" t="s">
        <v>1202</v>
      </c>
    </row>
    <row r="621" spans="1:2" hidden="1" x14ac:dyDescent="0.25">
      <c r="A621" s="24">
        <v>1497</v>
      </c>
      <c r="B621" s="24" t="s">
        <v>1203</v>
      </c>
    </row>
    <row r="622" spans="1:2" hidden="1" x14ac:dyDescent="0.25">
      <c r="A622" s="24">
        <v>1498</v>
      </c>
      <c r="B622" s="24" t="s">
        <v>1204</v>
      </c>
    </row>
    <row r="623" spans="1:2" hidden="1" x14ac:dyDescent="0.25">
      <c r="A623" s="24">
        <v>1500</v>
      </c>
      <c r="B623" s="24" t="s">
        <v>1205</v>
      </c>
    </row>
    <row r="624" spans="1:2" hidden="1" x14ac:dyDescent="0.25">
      <c r="A624" s="24">
        <v>1501</v>
      </c>
      <c r="B624" s="24" t="s">
        <v>1206</v>
      </c>
    </row>
    <row r="625" spans="1:2" hidden="1" x14ac:dyDescent="0.25">
      <c r="A625" s="24">
        <v>1502</v>
      </c>
      <c r="B625" s="24" t="s">
        <v>177</v>
      </c>
    </row>
    <row r="626" spans="1:2" hidden="1" x14ac:dyDescent="0.25">
      <c r="A626" s="24">
        <v>1503</v>
      </c>
      <c r="B626" s="24" t="s">
        <v>1207</v>
      </c>
    </row>
    <row r="627" spans="1:2" hidden="1" x14ac:dyDescent="0.25">
      <c r="A627" s="24">
        <v>1504</v>
      </c>
      <c r="B627" s="24" t="s">
        <v>179</v>
      </c>
    </row>
    <row r="628" spans="1:2" hidden="1" x14ac:dyDescent="0.25">
      <c r="A628" s="24">
        <v>1505</v>
      </c>
      <c r="B628" s="24" t="s">
        <v>1208</v>
      </c>
    </row>
    <row r="629" spans="1:2" hidden="1" x14ac:dyDescent="0.25">
      <c r="A629" s="24">
        <v>1506</v>
      </c>
      <c r="B629" s="24" t="s">
        <v>1209</v>
      </c>
    </row>
    <row r="630" spans="1:2" hidden="1" x14ac:dyDescent="0.25">
      <c r="A630" s="24">
        <v>1507</v>
      </c>
      <c r="B630" s="24" t="s">
        <v>1210</v>
      </c>
    </row>
    <row r="631" spans="1:2" hidden="1" x14ac:dyDescent="0.25">
      <c r="A631" s="24">
        <v>1508</v>
      </c>
      <c r="B631" s="24" t="s">
        <v>1211</v>
      </c>
    </row>
    <row r="632" spans="1:2" hidden="1" x14ac:dyDescent="0.25">
      <c r="A632" s="24">
        <v>2526</v>
      </c>
      <c r="B632" s="24" t="s">
        <v>1212</v>
      </c>
    </row>
    <row r="633" spans="1:2" hidden="1" x14ac:dyDescent="0.25">
      <c r="A633" s="24">
        <v>2525</v>
      </c>
      <c r="B633" s="24" t="s">
        <v>1213</v>
      </c>
    </row>
    <row r="634" spans="1:2" hidden="1" x14ac:dyDescent="0.25">
      <c r="A634" s="24">
        <v>1487</v>
      </c>
      <c r="B634" s="24" t="s">
        <v>1214</v>
      </c>
    </row>
    <row r="635" spans="1:2" hidden="1" x14ac:dyDescent="0.25">
      <c r="A635" s="24">
        <v>1488</v>
      </c>
      <c r="B635" s="24" t="s">
        <v>1215</v>
      </c>
    </row>
    <row r="636" spans="1:2" hidden="1" x14ac:dyDescent="0.25">
      <c r="A636" s="24">
        <v>1510</v>
      </c>
      <c r="B636" s="24" t="s">
        <v>1216</v>
      </c>
    </row>
    <row r="637" spans="1:2" hidden="1" x14ac:dyDescent="0.25">
      <c r="A637" s="24">
        <v>1511</v>
      </c>
      <c r="B637" s="24" t="s">
        <v>1217</v>
      </c>
    </row>
    <row r="638" spans="1:2" hidden="1" x14ac:dyDescent="0.25">
      <c r="A638" s="24">
        <v>1512</v>
      </c>
      <c r="B638" s="24" t="s">
        <v>1218</v>
      </c>
    </row>
    <row r="639" spans="1:2" hidden="1" x14ac:dyDescent="0.25">
      <c r="A639" s="24">
        <v>1514</v>
      </c>
      <c r="B639" s="24" t="s">
        <v>182</v>
      </c>
    </row>
    <row r="640" spans="1:2" hidden="1" x14ac:dyDescent="0.25">
      <c r="A640" s="24">
        <v>1515</v>
      </c>
      <c r="B640" s="24" t="s">
        <v>183</v>
      </c>
    </row>
    <row r="641" spans="1:2" hidden="1" x14ac:dyDescent="0.25">
      <c r="A641" s="24">
        <v>1516</v>
      </c>
      <c r="B641" s="24" t="s">
        <v>1219</v>
      </c>
    </row>
    <row r="642" spans="1:2" hidden="1" x14ac:dyDescent="0.25">
      <c r="A642" s="24">
        <v>1517</v>
      </c>
      <c r="B642" s="24" t="s">
        <v>1220</v>
      </c>
    </row>
    <row r="643" spans="1:2" hidden="1" x14ac:dyDescent="0.25">
      <c r="A643" s="24">
        <v>1519</v>
      </c>
      <c r="B643" s="24" t="s">
        <v>1221</v>
      </c>
    </row>
    <row r="644" spans="1:2" hidden="1" x14ac:dyDescent="0.25">
      <c r="A644" s="24">
        <v>1533</v>
      </c>
      <c r="B644" s="24" t="s">
        <v>1222</v>
      </c>
    </row>
    <row r="645" spans="1:2" hidden="1" x14ac:dyDescent="0.25">
      <c r="A645" s="24">
        <v>1534</v>
      </c>
      <c r="B645" s="24" t="s">
        <v>1223</v>
      </c>
    </row>
    <row r="646" spans="1:2" hidden="1" x14ac:dyDescent="0.25">
      <c r="A646" s="24">
        <v>1535</v>
      </c>
      <c r="B646" s="24" t="s">
        <v>1224</v>
      </c>
    </row>
    <row r="647" spans="1:2" hidden="1" x14ac:dyDescent="0.25">
      <c r="A647" s="24">
        <v>1536</v>
      </c>
      <c r="B647" s="24" t="s">
        <v>1225</v>
      </c>
    </row>
    <row r="648" spans="1:2" hidden="1" x14ac:dyDescent="0.25">
      <c r="A648" s="24">
        <v>1537</v>
      </c>
      <c r="B648" s="24" t="s">
        <v>229</v>
      </c>
    </row>
    <row r="649" spans="1:2" hidden="1" x14ac:dyDescent="0.25">
      <c r="A649" s="24">
        <v>1538</v>
      </c>
      <c r="B649" s="24" t="s">
        <v>231</v>
      </c>
    </row>
    <row r="650" spans="1:2" hidden="1" x14ac:dyDescent="0.25">
      <c r="A650" s="24">
        <v>1520</v>
      </c>
      <c r="B650" s="24" t="s">
        <v>221</v>
      </c>
    </row>
    <row r="651" spans="1:2" hidden="1" x14ac:dyDescent="0.25">
      <c r="A651" s="24">
        <v>1521</v>
      </c>
      <c r="B651" s="24" t="s">
        <v>222</v>
      </c>
    </row>
    <row r="652" spans="1:2" hidden="1" x14ac:dyDescent="0.25">
      <c r="A652" s="24">
        <v>1522</v>
      </c>
      <c r="B652" s="24" t="s">
        <v>223</v>
      </c>
    </row>
    <row r="653" spans="1:2" hidden="1" x14ac:dyDescent="0.25">
      <c r="A653" s="24">
        <v>1523</v>
      </c>
      <c r="B653" s="24" t="s">
        <v>224</v>
      </c>
    </row>
    <row r="654" spans="1:2" hidden="1" x14ac:dyDescent="0.25">
      <c r="A654" s="24">
        <v>1524</v>
      </c>
      <c r="B654" s="24" t="s">
        <v>1226</v>
      </c>
    </row>
    <row r="655" spans="1:2" hidden="1" x14ac:dyDescent="0.25">
      <c r="A655" s="24">
        <v>1518</v>
      </c>
      <c r="B655" s="24" t="s">
        <v>1227</v>
      </c>
    </row>
    <row r="656" spans="1:2" hidden="1" x14ac:dyDescent="0.25">
      <c r="A656" s="24">
        <v>1539</v>
      </c>
      <c r="B656" s="24" t="s">
        <v>232</v>
      </c>
    </row>
    <row r="657" spans="1:2" hidden="1" x14ac:dyDescent="0.25">
      <c r="A657" s="24">
        <v>1540</v>
      </c>
      <c r="B657" s="24" t="s">
        <v>234</v>
      </c>
    </row>
    <row r="658" spans="1:2" hidden="1" x14ac:dyDescent="0.25">
      <c r="A658" s="24">
        <v>1525</v>
      </c>
      <c r="B658" s="24" t="s">
        <v>1228</v>
      </c>
    </row>
    <row r="659" spans="1:2" hidden="1" x14ac:dyDescent="0.25">
      <c r="A659" s="24">
        <v>1541</v>
      </c>
      <c r="B659" s="24" t="s">
        <v>1229</v>
      </c>
    </row>
    <row r="660" spans="1:2" hidden="1" x14ac:dyDescent="0.25">
      <c r="A660" s="24">
        <v>1542</v>
      </c>
      <c r="B660" s="24" t="s">
        <v>1230</v>
      </c>
    </row>
    <row r="661" spans="1:2" hidden="1" x14ac:dyDescent="0.25">
      <c r="A661" s="24">
        <v>1543</v>
      </c>
      <c r="B661" s="24" t="s">
        <v>1231</v>
      </c>
    </row>
    <row r="662" spans="1:2" hidden="1" x14ac:dyDescent="0.25">
      <c r="A662" s="24">
        <v>1544</v>
      </c>
      <c r="B662" s="24" t="s">
        <v>1232</v>
      </c>
    </row>
    <row r="663" spans="1:2" hidden="1" x14ac:dyDescent="0.25">
      <c r="A663" s="24">
        <v>1545</v>
      </c>
      <c r="B663" s="24" t="s">
        <v>1233</v>
      </c>
    </row>
    <row r="664" spans="1:2" hidden="1" x14ac:dyDescent="0.25">
      <c r="A664" s="24">
        <v>1546</v>
      </c>
      <c r="B664" s="24" t="s">
        <v>1234</v>
      </c>
    </row>
    <row r="665" spans="1:2" hidden="1" x14ac:dyDescent="0.25">
      <c r="A665" s="24">
        <v>1547</v>
      </c>
      <c r="B665" s="24" t="s">
        <v>1235</v>
      </c>
    </row>
    <row r="666" spans="1:2" hidden="1" x14ac:dyDescent="0.25">
      <c r="A666" s="24">
        <v>1549</v>
      </c>
      <c r="B666" s="24" t="s">
        <v>1236</v>
      </c>
    </row>
    <row r="667" spans="1:2" hidden="1" x14ac:dyDescent="0.25">
      <c r="A667" s="24">
        <v>1550</v>
      </c>
      <c r="B667" s="24" t="s">
        <v>236</v>
      </c>
    </row>
    <row r="668" spans="1:2" hidden="1" x14ac:dyDescent="0.25">
      <c r="A668" s="24">
        <v>1553</v>
      </c>
      <c r="B668" s="24" t="s">
        <v>1237</v>
      </c>
    </row>
    <row r="669" spans="1:2" hidden="1" x14ac:dyDescent="0.25">
      <c r="A669" s="24">
        <v>1554</v>
      </c>
      <c r="B669" s="24" t="s">
        <v>1238</v>
      </c>
    </row>
    <row r="670" spans="1:2" hidden="1" x14ac:dyDescent="0.25">
      <c r="A670" s="24">
        <v>1552</v>
      </c>
      <c r="B670" s="24" t="s">
        <v>1239</v>
      </c>
    </row>
    <row r="671" spans="1:2" hidden="1" x14ac:dyDescent="0.25">
      <c r="A671" s="24">
        <v>1555</v>
      </c>
      <c r="B671" s="24" t="s">
        <v>1240</v>
      </c>
    </row>
    <row r="672" spans="1:2" hidden="1" x14ac:dyDescent="0.25">
      <c r="A672" s="24">
        <v>1556</v>
      </c>
      <c r="B672" s="24" t="s">
        <v>1241</v>
      </c>
    </row>
    <row r="673" spans="1:2" hidden="1" x14ac:dyDescent="0.25">
      <c r="A673" s="24">
        <v>1557</v>
      </c>
      <c r="B673" s="24" t="s">
        <v>1242</v>
      </c>
    </row>
    <row r="674" spans="1:2" hidden="1" x14ac:dyDescent="0.25">
      <c r="A674" s="24">
        <v>1558</v>
      </c>
      <c r="B674" s="24" t="s">
        <v>1243</v>
      </c>
    </row>
    <row r="675" spans="1:2" hidden="1" x14ac:dyDescent="0.25">
      <c r="A675" s="24">
        <v>1559</v>
      </c>
      <c r="B675" s="24" t="s">
        <v>1244</v>
      </c>
    </row>
    <row r="676" spans="1:2" hidden="1" x14ac:dyDescent="0.25">
      <c r="A676" s="24">
        <v>1560</v>
      </c>
      <c r="B676" s="24" t="s">
        <v>1245</v>
      </c>
    </row>
    <row r="677" spans="1:2" hidden="1" x14ac:dyDescent="0.25">
      <c r="A677" s="24">
        <v>1561</v>
      </c>
      <c r="B677" s="24" t="s">
        <v>238</v>
      </c>
    </row>
    <row r="678" spans="1:2" hidden="1" x14ac:dyDescent="0.25">
      <c r="A678" s="24">
        <v>1574</v>
      </c>
      <c r="B678" s="24" t="s">
        <v>1246</v>
      </c>
    </row>
    <row r="679" spans="1:2" hidden="1" x14ac:dyDescent="0.25">
      <c r="A679" s="24">
        <v>1575</v>
      </c>
      <c r="B679" s="24" t="s">
        <v>1247</v>
      </c>
    </row>
    <row r="680" spans="1:2" hidden="1" x14ac:dyDescent="0.25">
      <c r="A680" s="24">
        <v>1576</v>
      </c>
      <c r="B680" s="24" t="s">
        <v>1248</v>
      </c>
    </row>
    <row r="681" spans="1:2" hidden="1" x14ac:dyDescent="0.25">
      <c r="A681" s="24">
        <v>1526</v>
      </c>
      <c r="B681" s="24" t="s">
        <v>225</v>
      </c>
    </row>
    <row r="682" spans="1:2" hidden="1" x14ac:dyDescent="0.25">
      <c r="A682" s="24">
        <v>1527</v>
      </c>
      <c r="B682" s="24" t="s">
        <v>227</v>
      </c>
    </row>
    <row r="683" spans="1:2" hidden="1" x14ac:dyDescent="0.25">
      <c r="A683" s="24">
        <v>1528</v>
      </c>
      <c r="B683" s="24" t="s">
        <v>1249</v>
      </c>
    </row>
    <row r="684" spans="1:2" hidden="1" x14ac:dyDescent="0.25">
      <c r="A684" s="24">
        <v>1562</v>
      </c>
      <c r="B684" s="24" t="s">
        <v>240</v>
      </c>
    </row>
    <row r="685" spans="1:2" hidden="1" x14ac:dyDescent="0.25">
      <c r="A685" s="24">
        <v>1563</v>
      </c>
      <c r="B685" s="24" t="s">
        <v>1250</v>
      </c>
    </row>
    <row r="686" spans="1:2" hidden="1" x14ac:dyDescent="0.25">
      <c r="A686" s="24">
        <v>1577</v>
      </c>
      <c r="B686" s="24" t="s">
        <v>1251</v>
      </c>
    </row>
    <row r="687" spans="1:2" hidden="1" x14ac:dyDescent="0.25">
      <c r="A687" s="24">
        <v>1578</v>
      </c>
      <c r="B687" s="24" t="s">
        <v>1252</v>
      </c>
    </row>
    <row r="688" spans="1:2" hidden="1" x14ac:dyDescent="0.25">
      <c r="A688" s="24">
        <v>1579</v>
      </c>
      <c r="B688" s="24" t="s">
        <v>1253</v>
      </c>
    </row>
    <row r="689" spans="1:2" hidden="1" x14ac:dyDescent="0.25">
      <c r="A689" s="24">
        <v>1564</v>
      </c>
      <c r="B689" s="24" t="s">
        <v>1254</v>
      </c>
    </row>
    <row r="690" spans="1:2" hidden="1" x14ac:dyDescent="0.25">
      <c r="A690" s="24">
        <v>1565</v>
      </c>
      <c r="B690" s="24" t="s">
        <v>1255</v>
      </c>
    </row>
    <row r="691" spans="1:2" hidden="1" x14ac:dyDescent="0.25">
      <c r="A691" s="24">
        <v>1566</v>
      </c>
      <c r="B691" s="24" t="s">
        <v>1256</v>
      </c>
    </row>
    <row r="692" spans="1:2" hidden="1" x14ac:dyDescent="0.25">
      <c r="A692" s="24">
        <v>1567</v>
      </c>
      <c r="B692" s="24" t="s">
        <v>1257</v>
      </c>
    </row>
    <row r="693" spans="1:2" hidden="1" x14ac:dyDescent="0.25">
      <c r="A693" s="24">
        <v>1568</v>
      </c>
      <c r="B693" s="24" t="s">
        <v>1258</v>
      </c>
    </row>
    <row r="694" spans="1:2" hidden="1" x14ac:dyDescent="0.25">
      <c r="A694" s="24">
        <v>1569</v>
      </c>
      <c r="B694" s="24" t="s">
        <v>1259</v>
      </c>
    </row>
    <row r="695" spans="1:2" hidden="1" x14ac:dyDescent="0.25">
      <c r="A695" s="24">
        <v>1570</v>
      </c>
      <c r="B695" s="24" t="s">
        <v>1260</v>
      </c>
    </row>
    <row r="696" spans="1:2" hidden="1" x14ac:dyDescent="0.25">
      <c r="A696" s="24">
        <v>1571</v>
      </c>
      <c r="B696" s="24" t="s">
        <v>1261</v>
      </c>
    </row>
    <row r="697" spans="1:2" hidden="1" x14ac:dyDescent="0.25">
      <c r="A697" s="24">
        <v>1572</v>
      </c>
      <c r="B697" s="24" t="s">
        <v>1262</v>
      </c>
    </row>
    <row r="698" spans="1:2" hidden="1" x14ac:dyDescent="0.25">
      <c r="A698" s="24">
        <v>1573</v>
      </c>
      <c r="B698" s="24" t="s">
        <v>1263</v>
      </c>
    </row>
    <row r="699" spans="1:2" hidden="1" x14ac:dyDescent="0.25">
      <c r="A699" s="24">
        <v>1580</v>
      </c>
      <c r="B699" s="24" t="s">
        <v>1264</v>
      </c>
    </row>
    <row r="700" spans="1:2" hidden="1" x14ac:dyDescent="0.25">
      <c r="A700" s="24">
        <v>2527</v>
      </c>
      <c r="B700" s="24" t="s">
        <v>1265</v>
      </c>
    </row>
    <row r="701" spans="1:2" hidden="1" x14ac:dyDescent="0.25">
      <c r="A701" s="24">
        <v>1581</v>
      </c>
      <c r="B701" s="24" t="s">
        <v>244</v>
      </c>
    </row>
    <row r="702" spans="1:2" hidden="1" x14ac:dyDescent="0.25">
      <c r="A702" s="24">
        <v>1582</v>
      </c>
      <c r="B702" s="24" t="s">
        <v>246</v>
      </c>
    </row>
    <row r="703" spans="1:2" hidden="1" x14ac:dyDescent="0.25">
      <c r="A703" s="24">
        <v>1583</v>
      </c>
      <c r="B703" s="24" t="s">
        <v>1266</v>
      </c>
    </row>
    <row r="704" spans="1:2" hidden="1" x14ac:dyDescent="0.25">
      <c r="A704" s="24">
        <v>1584</v>
      </c>
      <c r="B704" s="24" t="s">
        <v>1267</v>
      </c>
    </row>
    <row r="705" spans="1:2" hidden="1" x14ac:dyDescent="0.25">
      <c r="A705" s="24">
        <v>1585</v>
      </c>
      <c r="B705" s="24" t="s">
        <v>1268</v>
      </c>
    </row>
    <row r="706" spans="1:2" hidden="1" x14ac:dyDescent="0.25">
      <c r="A706" s="24">
        <v>1586</v>
      </c>
      <c r="B706" s="24" t="s">
        <v>1269</v>
      </c>
    </row>
    <row r="707" spans="1:2" hidden="1" x14ac:dyDescent="0.25">
      <c r="A707" s="24">
        <v>1529</v>
      </c>
      <c r="B707" s="24" t="s">
        <v>1270</v>
      </c>
    </row>
    <row r="708" spans="1:2" hidden="1" x14ac:dyDescent="0.25">
      <c r="A708" s="24">
        <v>1530</v>
      </c>
      <c r="B708" s="24" t="s">
        <v>1271</v>
      </c>
    </row>
    <row r="709" spans="1:2" hidden="1" x14ac:dyDescent="0.25">
      <c r="A709" s="24">
        <v>1588</v>
      </c>
      <c r="B709" s="24" t="s">
        <v>1272</v>
      </c>
    </row>
    <row r="710" spans="1:2" hidden="1" x14ac:dyDescent="0.25">
      <c r="A710" s="24">
        <v>1531</v>
      </c>
      <c r="B710" s="24" t="s">
        <v>1273</v>
      </c>
    </row>
    <row r="711" spans="1:2" hidden="1" x14ac:dyDescent="0.25">
      <c r="A711" s="24">
        <v>1587</v>
      </c>
      <c r="B711" s="24" t="s">
        <v>247</v>
      </c>
    </row>
    <row r="712" spans="1:2" hidden="1" x14ac:dyDescent="0.25">
      <c r="A712" s="24">
        <v>1532</v>
      </c>
      <c r="B712" s="24" t="s">
        <v>1274</v>
      </c>
    </row>
    <row r="713" spans="1:2" hidden="1" x14ac:dyDescent="0.25">
      <c r="A713" s="24">
        <v>1590</v>
      </c>
      <c r="B713" s="24" t="s">
        <v>249</v>
      </c>
    </row>
    <row r="714" spans="1:2" hidden="1" x14ac:dyDescent="0.25">
      <c r="A714" s="24">
        <v>1591</v>
      </c>
      <c r="B714" s="24" t="s">
        <v>1275</v>
      </c>
    </row>
    <row r="715" spans="1:2" hidden="1" x14ac:dyDescent="0.25">
      <c r="A715" s="24">
        <v>1592</v>
      </c>
      <c r="B715" s="24" t="s">
        <v>1276</v>
      </c>
    </row>
    <row r="716" spans="1:2" hidden="1" x14ac:dyDescent="0.25">
      <c r="A716" s="24">
        <v>1593</v>
      </c>
      <c r="B716" s="24" t="s">
        <v>1277</v>
      </c>
    </row>
    <row r="717" spans="1:2" hidden="1" x14ac:dyDescent="0.25">
      <c r="A717" s="24">
        <v>1594</v>
      </c>
      <c r="B717" s="24" t="s">
        <v>1278</v>
      </c>
    </row>
    <row r="718" spans="1:2" hidden="1" x14ac:dyDescent="0.25">
      <c r="A718" s="24">
        <v>1595</v>
      </c>
      <c r="B718" s="24" t="s">
        <v>1279</v>
      </c>
    </row>
    <row r="719" spans="1:2" hidden="1" x14ac:dyDescent="0.25">
      <c r="A719" s="24">
        <v>1596</v>
      </c>
      <c r="B719" s="24" t="s">
        <v>1280</v>
      </c>
    </row>
    <row r="720" spans="1:2" hidden="1" x14ac:dyDescent="0.25">
      <c r="A720" s="24">
        <v>1620</v>
      </c>
      <c r="B720" s="24" t="s">
        <v>1281</v>
      </c>
    </row>
    <row r="721" spans="1:2" hidden="1" x14ac:dyDescent="0.25">
      <c r="A721" s="24">
        <v>1621</v>
      </c>
      <c r="B721" s="24" t="s">
        <v>1282</v>
      </c>
    </row>
    <row r="722" spans="1:2" hidden="1" x14ac:dyDescent="0.25">
      <c r="A722" s="24">
        <v>1622</v>
      </c>
      <c r="B722" s="24" t="s">
        <v>266</v>
      </c>
    </row>
    <row r="723" spans="1:2" hidden="1" x14ac:dyDescent="0.25">
      <c r="A723" s="24">
        <v>1597</v>
      </c>
      <c r="B723" s="24" t="s">
        <v>1283</v>
      </c>
    </row>
    <row r="724" spans="1:2" hidden="1" x14ac:dyDescent="0.25">
      <c r="A724" s="24">
        <v>1598</v>
      </c>
      <c r="B724" s="24" t="s">
        <v>251</v>
      </c>
    </row>
    <row r="725" spans="1:2" hidden="1" x14ac:dyDescent="0.25">
      <c r="A725" s="24">
        <v>1599</v>
      </c>
      <c r="B725" s="24" t="s">
        <v>253</v>
      </c>
    </row>
    <row r="726" spans="1:2" hidden="1" x14ac:dyDescent="0.25">
      <c r="A726" s="24">
        <v>2529</v>
      </c>
      <c r="B726" s="24" t="s">
        <v>1284</v>
      </c>
    </row>
    <row r="727" spans="1:2" hidden="1" x14ac:dyDescent="0.25">
      <c r="A727" s="24">
        <v>2530</v>
      </c>
      <c r="B727" s="24" t="s">
        <v>1285</v>
      </c>
    </row>
    <row r="728" spans="1:2" hidden="1" x14ac:dyDescent="0.25">
      <c r="A728" s="24">
        <v>2531</v>
      </c>
      <c r="B728" s="24" t="s">
        <v>1286</v>
      </c>
    </row>
    <row r="729" spans="1:2" hidden="1" x14ac:dyDescent="0.25">
      <c r="A729" s="24">
        <v>1600</v>
      </c>
      <c r="B729" s="24" t="s">
        <v>1287</v>
      </c>
    </row>
    <row r="730" spans="1:2" hidden="1" x14ac:dyDescent="0.25">
      <c r="A730" s="24">
        <v>1601</v>
      </c>
      <c r="B730" s="24" t="s">
        <v>256</v>
      </c>
    </row>
    <row r="731" spans="1:2" hidden="1" x14ac:dyDescent="0.25">
      <c r="A731" s="24">
        <v>1602</v>
      </c>
      <c r="B731" s="24" t="s">
        <v>1288</v>
      </c>
    </row>
    <row r="732" spans="1:2" hidden="1" x14ac:dyDescent="0.25">
      <c r="A732" s="24">
        <v>1603</v>
      </c>
      <c r="B732" s="24" t="s">
        <v>1289</v>
      </c>
    </row>
    <row r="733" spans="1:2" hidden="1" x14ac:dyDescent="0.25">
      <c r="A733" s="24">
        <v>1604</v>
      </c>
      <c r="B733" s="24" t="s">
        <v>1290</v>
      </c>
    </row>
    <row r="734" spans="1:2" hidden="1" x14ac:dyDescent="0.25">
      <c r="A734" s="24">
        <v>2542</v>
      </c>
      <c r="B734" s="24" t="s">
        <v>258</v>
      </c>
    </row>
    <row r="735" spans="1:2" hidden="1" x14ac:dyDescent="0.25">
      <c r="A735" s="24">
        <v>1605</v>
      </c>
      <c r="B735" s="24" t="s">
        <v>1291</v>
      </c>
    </row>
    <row r="736" spans="1:2" hidden="1" x14ac:dyDescent="0.25">
      <c r="A736" s="24">
        <v>1623</v>
      </c>
      <c r="B736" s="24" t="s">
        <v>1292</v>
      </c>
    </row>
    <row r="737" spans="1:2" hidden="1" x14ac:dyDescent="0.25">
      <c r="A737" s="24">
        <v>1624</v>
      </c>
      <c r="B737" s="24" t="s">
        <v>1293</v>
      </c>
    </row>
    <row r="738" spans="1:2" hidden="1" x14ac:dyDescent="0.25">
      <c r="A738" s="24">
        <v>1606</v>
      </c>
      <c r="B738" s="24" t="s">
        <v>1294</v>
      </c>
    </row>
    <row r="739" spans="1:2" hidden="1" x14ac:dyDescent="0.25">
      <c r="A739" s="24">
        <v>1625</v>
      </c>
      <c r="B739" s="24" t="s">
        <v>1295</v>
      </c>
    </row>
    <row r="740" spans="1:2" hidden="1" x14ac:dyDescent="0.25">
      <c r="A740" s="24">
        <v>1626</v>
      </c>
      <c r="B740" s="24" t="s">
        <v>1296</v>
      </c>
    </row>
    <row r="741" spans="1:2" hidden="1" x14ac:dyDescent="0.25">
      <c r="A741" s="24">
        <v>2532</v>
      </c>
      <c r="B741" s="24" t="s">
        <v>1297</v>
      </c>
    </row>
    <row r="742" spans="1:2" hidden="1" x14ac:dyDescent="0.25">
      <c r="A742" s="24">
        <v>2533</v>
      </c>
      <c r="B742" s="24" t="s">
        <v>1298</v>
      </c>
    </row>
    <row r="743" spans="1:2" hidden="1" x14ac:dyDescent="0.25">
      <c r="A743" s="24">
        <v>2537</v>
      </c>
      <c r="B743" s="24" t="s">
        <v>1299</v>
      </c>
    </row>
    <row r="744" spans="1:2" hidden="1" x14ac:dyDescent="0.25">
      <c r="A744" s="24">
        <v>2535</v>
      </c>
      <c r="B744" s="24" t="s">
        <v>1300</v>
      </c>
    </row>
    <row r="745" spans="1:2" hidden="1" x14ac:dyDescent="0.25">
      <c r="A745" s="24">
        <v>2536</v>
      </c>
      <c r="B745" s="24" t="s">
        <v>1301</v>
      </c>
    </row>
    <row r="746" spans="1:2" hidden="1" x14ac:dyDescent="0.25">
      <c r="A746" s="24">
        <v>2534</v>
      </c>
      <c r="B746" s="24" t="s">
        <v>1302</v>
      </c>
    </row>
    <row r="747" spans="1:2" hidden="1" x14ac:dyDescent="0.25">
      <c r="A747" s="24">
        <v>1627</v>
      </c>
      <c r="B747" s="24" t="s">
        <v>1303</v>
      </c>
    </row>
    <row r="748" spans="1:2" hidden="1" x14ac:dyDescent="0.25">
      <c r="A748" s="24">
        <v>1631</v>
      </c>
      <c r="B748" s="24" t="s">
        <v>1304</v>
      </c>
    </row>
    <row r="749" spans="1:2" hidden="1" x14ac:dyDescent="0.25">
      <c r="A749" s="24">
        <v>1633</v>
      </c>
      <c r="B749" s="24" t="s">
        <v>1305</v>
      </c>
    </row>
    <row r="750" spans="1:2" hidden="1" x14ac:dyDescent="0.25">
      <c r="A750" s="24">
        <v>1607</v>
      </c>
      <c r="B750" s="24" t="s">
        <v>1306</v>
      </c>
    </row>
    <row r="751" spans="1:2" hidden="1" x14ac:dyDescent="0.25">
      <c r="A751" s="24">
        <v>1634</v>
      </c>
      <c r="B751" s="24" t="s">
        <v>1307</v>
      </c>
    </row>
    <row r="752" spans="1:2" hidden="1" x14ac:dyDescent="0.25">
      <c r="A752" s="24">
        <v>1639</v>
      </c>
      <c r="B752" s="24" t="s">
        <v>1308</v>
      </c>
    </row>
    <row r="753" spans="1:2" hidden="1" x14ac:dyDescent="0.25">
      <c r="A753" s="24">
        <v>1640</v>
      </c>
      <c r="B753" s="24" t="s">
        <v>1309</v>
      </c>
    </row>
    <row r="754" spans="1:2" hidden="1" x14ac:dyDescent="0.25">
      <c r="A754" s="24">
        <v>1642</v>
      </c>
      <c r="B754" s="24" t="s">
        <v>1310</v>
      </c>
    </row>
    <row r="755" spans="1:2" hidden="1" x14ac:dyDescent="0.25">
      <c r="A755" s="24">
        <v>1641</v>
      </c>
      <c r="B755" s="24" t="s">
        <v>1311</v>
      </c>
    </row>
    <row r="756" spans="1:2" hidden="1" x14ac:dyDescent="0.25">
      <c r="A756" s="24">
        <v>1643</v>
      </c>
      <c r="B756" s="24" t="s">
        <v>272</v>
      </c>
    </row>
    <row r="757" spans="1:2" hidden="1" x14ac:dyDescent="0.25">
      <c r="A757" s="24">
        <v>1644</v>
      </c>
      <c r="B757" s="24" t="s">
        <v>274</v>
      </c>
    </row>
    <row r="758" spans="1:2" hidden="1" x14ac:dyDescent="0.25">
      <c r="A758" s="24">
        <v>1647</v>
      </c>
      <c r="B758" s="24" t="s">
        <v>275</v>
      </c>
    </row>
    <row r="759" spans="1:2" hidden="1" x14ac:dyDescent="0.25">
      <c r="A759" s="24">
        <v>1648</v>
      </c>
      <c r="B759" s="24" t="s">
        <v>277</v>
      </c>
    </row>
    <row r="760" spans="1:2" hidden="1" x14ac:dyDescent="0.25">
      <c r="A760" s="24">
        <v>1649</v>
      </c>
      <c r="B760" s="24" t="s">
        <v>1312</v>
      </c>
    </row>
    <row r="761" spans="1:2" hidden="1" x14ac:dyDescent="0.25">
      <c r="A761" s="24">
        <v>1650</v>
      </c>
      <c r="B761" s="24" t="s">
        <v>1313</v>
      </c>
    </row>
    <row r="762" spans="1:2" hidden="1" x14ac:dyDescent="0.25">
      <c r="A762" s="24">
        <v>1645</v>
      </c>
      <c r="B762" s="24" t="s">
        <v>1314</v>
      </c>
    </row>
    <row r="763" spans="1:2" hidden="1" x14ac:dyDescent="0.25">
      <c r="A763" s="24">
        <v>1646</v>
      </c>
      <c r="B763" s="24" t="s">
        <v>1315</v>
      </c>
    </row>
    <row r="764" spans="1:2" hidden="1" x14ac:dyDescent="0.25">
      <c r="A764" s="24">
        <v>1651</v>
      </c>
      <c r="B764" s="24" t="s">
        <v>1316</v>
      </c>
    </row>
    <row r="765" spans="1:2" hidden="1" x14ac:dyDescent="0.25">
      <c r="A765" s="24">
        <v>1652</v>
      </c>
      <c r="B765" s="24" t="s">
        <v>278</v>
      </c>
    </row>
    <row r="766" spans="1:2" hidden="1" x14ac:dyDescent="0.25">
      <c r="A766" s="24">
        <v>1653</v>
      </c>
      <c r="B766" s="24" t="s">
        <v>1317</v>
      </c>
    </row>
    <row r="767" spans="1:2" hidden="1" x14ac:dyDescent="0.25">
      <c r="A767" s="24">
        <v>1654</v>
      </c>
      <c r="B767" s="24" t="s">
        <v>1318</v>
      </c>
    </row>
    <row r="768" spans="1:2" hidden="1" x14ac:dyDescent="0.25">
      <c r="A768" s="24">
        <v>1655</v>
      </c>
      <c r="B768" s="24" t="s">
        <v>1319</v>
      </c>
    </row>
    <row r="769" spans="1:2" hidden="1" x14ac:dyDescent="0.25">
      <c r="A769" s="24">
        <v>1656</v>
      </c>
      <c r="B769" s="24" t="s">
        <v>1320</v>
      </c>
    </row>
    <row r="770" spans="1:2" hidden="1" x14ac:dyDescent="0.25">
      <c r="A770" s="24">
        <v>1657</v>
      </c>
      <c r="B770" s="24" t="s">
        <v>1321</v>
      </c>
    </row>
    <row r="771" spans="1:2" hidden="1" x14ac:dyDescent="0.25">
      <c r="A771" s="24">
        <v>1658</v>
      </c>
      <c r="B771" s="24" t="s">
        <v>1322</v>
      </c>
    </row>
    <row r="772" spans="1:2" hidden="1" x14ac:dyDescent="0.25">
      <c r="A772" s="24">
        <v>1659</v>
      </c>
      <c r="B772" s="24" t="s">
        <v>280</v>
      </c>
    </row>
    <row r="773" spans="1:2" hidden="1" x14ac:dyDescent="0.25">
      <c r="A773" s="24">
        <v>1660</v>
      </c>
      <c r="B773" s="24" t="s">
        <v>1323</v>
      </c>
    </row>
    <row r="774" spans="1:2" hidden="1" x14ac:dyDescent="0.25">
      <c r="A774" s="24">
        <v>1628</v>
      </c>
      <c r="B774" s="24" t="s">
        <v>270</v>
      </c>
    </row>
    <row r="775" spans="1:2" hidden="1" x14ac:dyDescent="0.25">
      <c r="A775" s="24">
        <v>1629</v>
      </c>
      <c r="B775" s="24" t="s">
        <v>271</v>
      </c>
    </row>
    <row r="776" spans="1:2" hidden="1" x14ac:dyDescent="0.25">
      <c r="A776" s="24">
        <v>1662</v>
      </c>
      <c r="B776" s="24" t="s">
        <v>1324</v>
      </c>
    </row>
    <row r="777" spans="1:2" hidden="1" x14ac:dyDescent="0.25">
      <c r="A777" s="24">
        <v>1663</v>
      </c>
      <c r="B777" s="24" t="s">
        <v>1325</v>
      </c>
    </row>
    <row r="778" spans="1:2" hidden="1" x14ac:dyDescent="0.25">
      <c r="A778" s="24">
        <v>1665</v>
      </c>
      <c r="B778" s="24" t="s">
        <v>1326</v>
      </c>
    </row>
    <row r="779" spans="1:2" hidden="1" x14ac:dyDescent="0.25">
      <c r="A779" s="24">
        <v>1668</v>
      </c>
      <c r="B779" s="24" t="s">
        <v>282</v>
      </c>
    </row>
    <row r="780" spans="1:2" hidden="1" x14ac:dyDescent="0.25">
      <c r="A780" s="24">
        <v>1669</v>
      </c>
      <c r="B780" s="24" t="s">
        <v>283</v>
      </c>
    </row>
    <row r="781" spans="1:2" hidden="1" x14ac:dyDescent="0.25">
      <c r="A781" s="24">
        <v>1670</v>
      </c>
      <c r="B781" s="24" t="s">
        <v>284</v>
      </c>
    </row>
    <row r="782" spans="1:2" hidden="1" x14ac:dyDescent="0.25">
      <c r="A782" s="24">
        <v>1671</v>
      </c>
      <c r="B782" s="24" t="s">
        <v>1327</v>
      </c>
    </row>
    <row r="783" spans="1:2" hidden="1" x14ac:dyDescent="0.25">
      <c r="A783" s="24">
        <v>1672</v>
      </c>
      <c r="B783" s="24" t="s">
        <v>1328</v>
      </c>
    </row>
    <row r="784" spans="1:2" hidden="1" x14ac:dyDescent="0.25">
      <c r="A784" s="24">
        <v>1673</v>
      </c>
      <c r="B784" s="24" t="s">
        <v>1329</v>
      </c>
    </row>
    <row r="785" spans="1:2" hidden="1" x14ac:dyDescent="0.25">
      <c r="A785" s="24">
        <v>1674</v>
      </c>
      <c r="B785" s="24" t="s">
        <v>1330</v>
      </c>
    </row>
    <row r="786" spans="1:2" hidden="1" x14ac:dyDescent="0.25">
      <c r="A786" s="24">
        <v>1675</v>
      </c>
      <c r="B786" s="24" t="s">
        <v>1331</v>
      </c>
    </row>
    <row r="787" spans="1:2" hidden="1" x14ac:dyDescent="0.25">
      <c r="A787" s="24">
        <v>1608</v>
      </c>
      <c r="B787" s="24" t="s">
        <v>1332</v>
      </c>
    </row>
    <row r="788" spans="1:2" hidden="1" x14ac:dyDescent="0.25">
      <c r="A788" s="24">
        <v>1676</v>
      </c>
      <c r="B788" s="24" t="s">
        <v>1333</v>
      </c>
    </row>
    <row r="789" spans="1:2" hidden="1" x14ac:dyDescent="0.25">
      <c r="A789" s="24">
        <v>1677</v>
      </c>
      <c r="B789" s="24" t="s">
        <v>285</v>
      </c>
    </row>
    <row r="790" spans="1:2" hidden="1" x14ac:dyDescent="0.25">
      <c r="A790" s="24">
        <v>1678</v>
      </c>
      <c r="B790" s="24" t="s">
        <v>287</v>
      </c>
    </row>
    <row r="791" spans="1:2" hidden="1" x14ac:dyDescent="0.25">
      <c r="A791" s="24">
        <v>1667</v>
      </c>
      <c r="B791" s="24" t="s">
        <v>1334</v>
      </c>
    </row>
    <row r="792" spans="1:2" hidden="1" x14ac:dyDescent="0.25">
      <c r="A792" s="24">
        <v>1679</v>
      </c>
      <c r="B792" s="24" t="s">
        <v>1335</v>
      </c>
    </row>
    <row r="793" spans="1:2" hidden="1" x14ac:dyDescent="0.25">
      <c r="A793" s="24">
        <v>1680</v>
      </c>
      <c r="B793" s="24" t="s">
        <v>1336</v>
      </c>
    </row>
    <row r="794" spans="1:2" hidden="1" x14ac:dyDescent="0.25">
      <c r="A794" s="24">
        <v>1681</v>
      </c>
      <c r="B794" s="24" t="s">
        <v>288</v>
      </c>
    </row>
    <row r="795" spans="1:2" hidden="1" x14ac:dyDescent="0.25">
      <c r="A795" s="24">
        <v>1682</v>
      </c>
      <c r="B795" s="24" t="s">
        <v>1337</v>
      </c>
    </row>
    <row r="796" spans="1:2" hidden="1" x14ac:dyDescent="0.25">
      <c r="A796" s="24">
        <v>1685</v>
      </c>
      <c r="B796" s="24" t="s">
        <v>1338</v>
      </c>
    </row>
    <row r="797" spans="1:2" hidden="1" x14ac:dyDescent="0.25">
      <c r="A797" s="24">
        <v>1686</v>
      </c>
      <c r="B797" s="24" t="s">
        <v>1339</v>
      </c>
    </row>
    <row r="798" spans="1:2" hidden="1" x14ac:dyDescent="0.25">
      <c r="A798" s="24">
        <v>1687</v>
      </c>
      <c r="B798" s="24" t="s">
        <v>1340</v>
      </c>
    </row>
    <row r="799" spans="1:2" hidden="1" x14ac:dyDescent="0.25">
      <c r="A799" s="24">
        <v>1688</v>
      </c>
      <c r="B799" s="24" t="s">
        <v>293</v>
      </c>
    </row>
    <row r="800" spans="1:2" hidden="1" x14ac:dyDescent="0.25">
      <c r="A800" s="24">
        <v>1689</v>
      </c>
      <c r="B800" s="24" t="s">
        <v>295</v>
      </c>
    </row>
    <row r="801" spans="1:2" hidden="1" x14ac:dyDescent="0.25">
      <c r="A801" s="24">
        <v>1690</v>
      </c>
      <c r="B801" s="24" t="s">
        <v>1341</v>
      </c>
    </row>
    <row r="802" spans="1:2" hidden="1" x14ac:dyDescent="0.25">
      <c r="A802" s="24">
        <v>1691</v>
      </c>
      <c r="B802" s="24" t="s">
        <v>1342</v>
      </c>
    </row>
    <row r="803" spans="1:2" hidden="1" x14ac:dyDescent="0.25">
      <c r="A803" s="24">
        <v>1683</v>
      </c>
      <c r="B803" s="24" t="s">
        <v>1343</v>
      </c>
    </row>
    <row r="804" spans="1:2" hidden="1" x14ac:dyDescent="0.25">
      <c r="A804" s="24">
        <v>1684</v>
      </c>
      <c r="B804" s="24" t="s">
        <v>292</v>
      </c>
    </row>
    <row r="805" spans="1:2" hidden="1" x14ac:dyDescent="0.25">
      <c r="A805" s="24">
        <v>1692</v>
      </c>
      <c r="B805" s="24" t="s">
        <v>1344</v>
      </c>
    </row>
    <row r="806" spans="1:2" hidden="1" x14ac:dyDescent="0.25">
      <c r="A806" s="24">
        <v>1693</v>
      </c>
      <c r="B806" s="24" t="s">
        <v>1345</v>
      </c>
    </row>
    <row r="807" spans="1:2" hidden="1" x14ac:dyDescent="0.25">
      <c r="A807" s="24">
        <v>1694</v>
      </c>
      <c r="B807" s="24" t="s">
        <v>1346</v>
      </c>
    </row>
    <row r="808" spans="1:2" hidden="1" x14ac:dyDescent="0.25">
      <c r="A808" s="24">
        <v>1695</v>
      </c>
      <c r="B808" s="24" t="s">
        <v>1347</v>
      </c>
    </row>
    <row r="809" spans="1:2" hidden="1" x14ac:dyDescent="0.25">
      <c r="A809" s="24">
        <v>1696</v>
      </c>
      <c r="B809" s="24" t="s">
        <v>1348</v>
      </c>
    </row>
    <row r="810" spans="1:2" hidden="1" x14ac:dyDescent="0.25">
      <c r="A810" s="24">
        <v>1630</v>
      </c>
      <c r="B810" s="24" t="s">
        <v>1349</v>
      </c>
    </row>
    <row r="811" spans="1:2" hidden="1" x14ac:dyDescent="0.25">
      <c r="A811" s="24">
        <v>1609</v>
      </c>
      <c r="B811" s="24" t="s">
        <v>259</v>
      </c>
    </row>
    <row r="812" spans="1:2" hidden="1" x14ac:dyDescent="0.25">
      <c r="A812" s="24">
        <v>1610</v>
      </c>
      <c r="B812" s="24" t="s">
        <v>261</v>
      </c>
    </row>
    <row r="813" spans="1:2" hidden="1" x14ac:dyDescent="0.25">
      <c r="A813" s="24">
        <v>1611</v>
      </c>
      <c r="B813" s="24" t="s">
        <v>262</v>
      </c>
    </row>
    <row r="814" spans="1:2" hidden="1" x14ac:dyDescent="0.25">
      <c r="A814" s="24">
        <v>1612</v>
      </c>
      <c r="B814" s="24" t="s">
        <v>1350</v>
      </c>
    </row>
    <row r="815" spans="1:2" hidden="1" x14ac:dyDescent="0.25">
      <c r="A815" s="24">
        <v>1613</v>
      </c>
      <c r="B815" s="24" t="s">
        <v>1351</v>
      </c>
    </row>
    <row r="816" spans="1:2" hidden="1" x14ac:dyDescent="0.25">
      <c r="A816" s="24">
        <v>1614</v>
      </c>
      <c r="B816" s="24" t="s">
        <v>1352</v>
      </c>
    </row>
    <row r="817" spans="1:2" hidden="1" x14ac:dyDescent="0.25">
      <c r="A817" s="24">
        <v>2538</v>
      </c>
      <c r="B817" s="24" t="s">
        <v>1353</v>
      </c>
    </row>
    <row r="818" spans="1:2" hidden="1" x14ac:dyDescent="0.25">
      <c r="A818" s="24">
        <v>2539</v>
      </c>
      <c r="B818" s="24" t="s">
        <v>1354</v>
      </c>
    </row>
    <row r="819" spans="1:2" hidden="1" x14ac:dyDescent="0.25">
      <c r="A819" s="24">
        <v>1615</v>
      </c>
      <c r="B819" s="24" t="s">
        <v>1355</v>
      </c>
    </row>
    <row r="820" spans="1:2" hidden="1" x14ac:dyDescent="0.25">
      <c r="A820" s="24">
        <v>1616</v>
      </c>
      <c r="B820" s="24" t="s">
        <v>1356</v>
      </c>
    </row>
    <row r="821" spans="1:2" hidden="1" x14ac:dyDescent="0.25">
      <c r="A821" s="24">
        <v>1617</v>
      </c>
      <c r="B821" s="24" t="s">
        <v>263</v>
      </c>
    </row>
    <row r="822" spans="1:2" hidden="1" x14ac:dyDescent="0.25">
      <c r="A822" s="24">
        <v>1618</v>
      </c>
      <c r="B822" s="24" t="s">
        <v>265</v>
      </c>
    </row>
    <row r="823" spans="1:2" hidden="1" x14ac:dyDescent="0.25">
      <c r="A823" s="24">
        <v>1697</v>
      </c>
      <c r="B823" s="24" t="s">
        <v>1357</v>
      </c>
    </row>
    <row r="824" spans="1:2" hidden="1" x14ac:dyDescent="0.25">
      <c r="A824" s="24">
        <v>1619</v>
      </c>
      <c r="B824" s="24" t="s">
        <v>1358</v>
      </c>
    </row>
    <row r="825" spans="1:2" hidden="1" x14ac:dyDescent="0.25">
      <c r="A825" s="24">
        <v>2540</v>
      </c>
      <c r="B825" s="24" t="s">
        <v>296</v>
      </c>
    </row>
    <row r="826" spans="1:2" hidden="1" x14ac:dyDescent="0.25">
      <c r="A826" s="24">
        <v>1698</v>
      </c>
      <c r="B826" s="24" t="s">
        <v>1359</v>
      </c>
    </row>
    <row r="827" spans="1:2" hidden="1" x14ac:dyDescent="0.25">
      <c r="A827" s="24">
        <v>1699</v>
      </c>
      <c r="B827" s="24" t="s">
        <v>1360</v>
      </c>
    </row>
    <row r="828" spans="1:2" hidden="1" x14ac:dyDescent="0.25">
      <c r="A828" s="24">
        <v>1700</v>
      </c>
      <c r="B828" s="24" t="s">
        <v>1361</v>
      </c>
    </row>
    <row r="829" spans="1:2" hidden="1" x14ac:dyDescent="0.25">
      <c r="A829" s="24">
        <v>2541</v>
      </c>
      <c r="B829" s="24" t="s">
        <v>1362</v>
      </c>
    </row>
    <row r="830" spans="1:2" hidden="1" x14ac:dyDescent="0.25">
      <c r="A830" s="24">
        <v>1701</v>
      </c>
      <c r="B830" s="24" t="s">
        <v>1363</v>
      </c>
    </row>
    <row r="831" spans="1:2" hidden="1" x14ac:dyDescent="0.25">
      <c r="A831" s="24">
        <v>1702</v>
      </c>
      <c r="B831" s="24" t="s">
        <v>298</v>
      </c>
    </row>
    <row r="832" spans="1:2" hidden="1" x14ac:dyDescent="0.25">
      <c r="A832" s="24">
        <v>1703</v>
      </c>
      <c r="B832" s="24" t="s">
        <v>1364</v>
      </c>
    </row>
    <row r="833" spans="1:2" hidden="1" x14ac:dyDescent="0.25">
      <c r="A833" s="24">
        <v>1704</v>
      </c>
      <c r="B833" s="24" t="s">
        <v>1365</v>
      </c>
    </row>
    <row r="834" spans="1:2" hidden="1" x14ac:dyDescent="0.25">
      <c r="A834" s="24">
        <v>1705</v>
      </c>
      <c r="B834" s="24" t="s">
        <v>1366</v>
      </c>
    </row>
    <row r="835" spans="1:2" hidden="1" x14ac:dyDescent="0.25">
      <c r="A835" s="24">
        <v>1706</v>
      </c>
      <c r="B835" s="24" t="s">
        <v>300</v>
      </c>
    </row>
    <row r="836" spans="1:2" hidden="1" x14ac:dyDescent="0.25">
      <c r="A836" s="24">
        <v>1707</v>
      </c>
      <c r="B836" s="24" t="s">
        <v>302</v>
      </c>
    </row>
    <row r="837" spans="1:2" hidden="1" x14ac:dyDescent="0.25">
      <c r="A837" s="24">
        <v>1708</v>
      </c>
      <c r="B837" s="24" t="s">
        <v>1367</v>
      </c>
    </row>
    <row r="838" spans="1:2" hidden="1" x14ac:dyDescent="0.25">
      <c r="A838" s="24">
        <v>1714</v>
      </c>
      <c r="B838" s="24" t="s">
        <v>1368</v>
      </c>
    </row>
    <row r="839" spans="1:2" hidden="1" x14ac:dyDescent="0.25">
      <c r="A839" s="24">
        <v>1715</v>
      </c>
      <c r="B839" s="24" t="s">
        <v>1369</v>
      </c>
    </row>
    <row r="840" spans="1:2" hidden="1" x14ac:dyDescent="0.25">
      <c r="A840" s="24">
        <v>1716</v>
      </c>
      <c r="B840" s="24" t="s">
        <v>1370</v>
      </c>
    </row>
    <row r="841" spans="1:2" hidden="1" x14ac:dyDescent="0.25">
      <c r="A841" s="24">
        <v>1717</v>
      </c>
      <c r="B841" s="24" t="s">
        <v>305</v>
      </c>
    </row>
    <row r="842" spans="1:2" hidden="1" x14ac:dyDescent="0.25">
      <c r="A842" s="24">
        <v>1718</v>
      </c>
      <c r="B842" s="24" t="s">
        <v>306</v>
      </c>
    </row>
    <row r="843" spans="1:2" hidden="1" x14ac:dyDescent="0.25">
      <c r="A843" s="24">
        <v>1713</v>
      </c>
      <c r="B843" s="24" t="s">
        <v>1371</v>
      </c>
    </row>
    <row r="844" spans="1:2" hidden="1" x14ac:dyDescent="0.25">
      <c r="A844" s="24">
        <v>1709</v>
      </c>
      <c r="B844" s="24" t="s">
        <v>1372</v>
      </c>
    </row>
    <row r="845" spans="1:2" hidden="1" x14ac:dyDescent="0.25">
      <c r="A845" s="24">
        <v>1719</v>
      </c>
      <c r="B845" s="24" t="s">
        <v>1373</v>
      </c>
    </row>
    <row r="846" spans="1:2" hidden="1" x14ac:dyDescent="0.25">
      <c r="A846" s="24">
        <v>1720</v>
      </c>
      <c r="B846" s="24" t="s">
        <v>307</v>
      </c>
    </row>
    <row r="847" spans="1:2" hidden="1" x14ac:dyDescent="0.25">
      <c r="A847" s="24">
        <v>1721</v>
      </c>
      <c r="B847" s="24" t="s">
        <v>1374</v>
      </c>
    </row>
    <row r="848" spans="1:2" hidden="1" x14ac:dyDescent="0.25">
      <c r="A848" s="24">
        <v>1722</v>
      </c>
      <c r="B848" s="24" t="s">
        <v>1375</v>
      </c>
    </row>
    <row r="849" spans="1:2" hidden="1" x14ac:dyDescent="0.25">
      <c r="A849" s="24">
        <v>1723</v>
      </c>
      <c r="B849" s="24" t="s">
        <v>1376</v>
      </c>
    </row>
    <row r="850" spans="1:2" hidden="1" x14ac:dyDescent="0.25">
      <c r="A850" s="24">
        <v>1724</v>
      </c>
      <c r="B850" s="24" t="s">
        <v>309</v>
      </c>
    </row>
    <row r="851" spans="1:2" hidden="1" x14ac:dyDescent="0.25">
      <c r="A851" s="24">
        <v>1725</v>
      </c>
      <c r="B851" s="24" t="s">
        <v>1377</v>
      </c>
    </row>
    <row r="852" spans="1:2" hidden="1" x14ac:dyDescent="0.25">
      <c r="A852" s="24">
        <v>2543</v>
      </c>
      <c r="B852" s="24" t="s">
        <v>1378</v>
      </c>
    </row>
    <row r="853" spans="1:2" hidden="1" x14ac:dyDescent="0.25">
      <c r="A853" s="24">
        <v>1726</v>
      </c>
      <c r="B853" s="24" t="s">
        <v>1379</v>
      </c>
    </row>
    <row r="854" spans="1:2" hidden="1" x14ac:dyDescent="0.25">
      <c r="A854" s="24">
        <v>1727</v>
      </c>
      <c r="B854" s="24" t="s">
        <v>1380</v>
      </c>
    </row>
    <row r="855" spans="1:2" hidden="1" x14ac:dyDescent="0.25">
      <c r="A855" s="24">
        <v>1710</v>
      </c>
      <c r="B855" s="24" t="s">
        <v>1381</v>
      </c>
    </row>
    <row r="856" spans="1:2" hidden="1" x14ac:dyDescent="0.25">
      <c r="A856" s="24">
        <v>1711</v>
      </c>
      <c r="B856" s="24" t="s">
        <v>1382</v>
      </c>
    </row>
    <row r="857" spans="1:2" hidden="1" x14ac:dyDescent="0.25">
      <c r="A857" s="24">
        <v>1728</v>
      </c>
      <c r="B857" s="24" t="s">
        <v>1383</v>
      </c>
    </row>
    <row r="858" spans="1:2" hidden="1" x14ac:dyDescent="0.25">
      <c r="A858" s="24">
        <v>1729</v>
      </c>
      <c r="B858" s="24" t="s">
        <v>1384</v>
      </c>
    </row>
    <row r="859" spans="1:2" hidden="1" x14ac:dyDescent="0.25">
      <c r="A859" s="24">
        <v>1731</v>
      </c>
      <c r="B859" s="24" t="s">
        <v>1385</v>
      </c>
    </row>
    <row r="860" spans="1:2" hidden="1" x14ac:dyDescent="0.25">
      <c r="A860" s="24">
        <v>1712</v>
      </c>
      <c r="B860" s="24" t="s">
        <v>303</v>
      </c>
    </row>
    <row r="861" spans="1:2" hidden="1" x14ac:dyDescent="0.25">
      <c r="A861" s="24">
        <v>1740</v>
      </c>
      <c r="B861" s="24" t="s">
        <v>1386</v>
      </c>
    </row>
    <row r="862" spans="1:2" hidden="1" x14ac:dyDescent="0.25">
      <c r="A862" s="24">
        <v>1741</v>
      </c>
      <c r="B862" s="24" t="s">
        <v>1387</v>
      </c>
    </row>
    <row r="863" spans="1:2" hidden="1" x14ac:dyDescent="0.25">
      <c r="A863" s="24">
        <v>1742</v>
      </c>
      <c r="B863" s="24" t="s">
        <v>314</v>
      </c>
    </row>
    <row r="864" spans="1:2" hidden="1" x14ac:dyDescent="0.25">
      <c r="A864" s="24">
        <v>1743</v>
      </c>
      <c r="B864" s="24" t="s">
        <v>1388</v>
      </c>
    </row>
    <row r="865" spans="1:2" hidden="1" x14ac:dyDescent="0.25">
      <c r="A865" s="24">
        <v>1744</v>
      </c>
      <c r="B865" s="24" t="s">
        <v>1389</v>
      </c>
    </row>
    <row r="866" spans="1:2" hidden="1" x14ac:dyDescent="0.25">
      <c r="A866" s="24">
        <v>1732</v>
      </c>
      <c r="B866" s="24" t="s">
        <v>1390</v>
      </c>
    </row>
    <row r="867" spans="1:2" hidden="1" x14ac:dyDescent="0.25">
      <c r="A867" s="24">
        <v>1733</v>
      </c>
      <c r="B867" s="24" t="s">
        <v>1391</v>
      </c>
    </row>
    <row r="868" spans="1:2" hidden="1" x14ac:dyDescent="0.25">
      <c r="A868" s="24">
        <v>1734</v>
      </c>
      <c r="B868" s="24" t="s">
        <v>1392</v>
      </c>
    </row>
    <row r="869" spans="1:2" hidden="1" x14ac:dyDescent="0.25">
      <c r="A869" s="24">
        <v>1745</v>
      </c>
      <c r="B869" s="24" t="s">
        <v>1393</v>
      </c>
    </row>
    <row r="870" spans="1:2" hidden="1" x14ac:dyDescent="0.25">
      <c r="A870" s="24">
        <v>1746</v>
      </c>
      <c r="B870" s="24" t="s">
        <v>1394</v>
      </c>
    </row>
    <row r="871" spans="1:2" hidden="1" x14ac:dyDescent="0.25">
      <c r="A871" s="24">
        <v>1747</v>
      </c>
      <c r="B871" s="24" t="s">
        <v>1395</v>
      </c>
    </row>
    <row r="872" spans="1:2" hidden="1" x14ac:dyDescent="0.25">
      <c r="A872" s="24">
        <v>1748</v>
      </c>
      <c r="B872" s="24" t="s">
        <v>1396</v>
      </c>
    </row>
    <row r="873" spans="1:2" hidden="1" x14ac:dyDescent="0.25">
      <c r="A873" s="24">
        <v>1749</v>
      </c>
      <c r="B873" s="24" t="s">
        <v>1397</v>
      </c>
    </row>
    <row r="874" spans="1:2" hidden="1" x14ac:dyDescent="0.25">
      <c r="A874" s="24">
        <v>1735</v>
      </c>
      <c r="B874" s="24" t="s">
        <v>311</v>
      </c>
    </row>
    <row r="875" spans="1:2" hidden="1" x14ac:dyDescent="0.25">
      <c r="A875" s="24">
        <v>1750</v>
      </c>
      <c r="B875" s="24" t="s">
        <v>1398</v>
      </c>
    </row>
    <row r="876" spans="1:2" hidden="1" x14ac:dyDescent="0.25">
      <c r="A876" s="24">
        <v>1751</v>
      </c>
      <c r="B876" s="24" t="s">
        <v>1399</v>
      </c>
    </row>
    <row r="877" spans="1:2" hidden="1" x14ac:dyDescent="0.25">
      <c r="A877" s="24">
        <v>1752</v>
      </c>
      <c r="B877" s="24" t="s">
        <v>316</v>
      </c>
    </row>
    <row r="878" spans="1:2" hidden="1" x14ac:dyDescent="0.25">
      <c r="A878" s="24">
        <v>1753</v>
      </c>
      <c r="B878" s="24" t="s">
        <v>1400</v>
      </c>
    </row>
    <row r="879" spans="1:2" hidden="1" x14ac:dyDescent="0.25">
      <c r="A879" s="24">
        <v>1754</v>
      </c>
      <c r="B879" s="24" t="s">
        <v>1401</v>
      </c>
    </row>
    <row r="880" spans="1:2" hidden="1" x14ac:dyDescent="0.25">
      <c r="A880" s="24">
        <v>1755</v>
      </c>
      <c r="B880" s="24" t="s">
        <v>1402</v>
      </c>
    </row>
    <row r="881" spans="1:2" hidden="1" x14ac:dyDescent="0.25">
      <c r="A881" s="24">
        <v>1736</v>
      </c>
      <c r="B881" s="24" t="s">
        <v>1403</v>
      </c>
    </row>
    <row r="882" spans="1:2" hidden="1" x14ac:dyDescent="0.25">
      <c r="A882" s="24">
        <v>1756</v>
      </c>
      <c r="B882" s="24" t="s">
        <v>1404</v>
      </c>
    </row>
    <row r="883" spans="1:2" hidden="1" x14ac:dyDescent="0.25">
      <c r="A883" s="24">
        <v>1757</v>
      </c>
      <c r="B883" s="24" t="s">
        <v>1405</v>
      </c>
    </row>
    <row r="884" spans="1:2" hidden="1" x14ac:dyDescent="0.25">
      <c r="A884" s="24">
        <v>1737</v>
      </c>
      <c r="B884" s="24" t="s">
        <v>1406</v>
      </c>
    </row>
    <row r="885" spans="1:2" hidden="1" x14ac:dyDescent="0.25">
      <c r="A885" s="24">
        <v>1738</v>
      </c>
      <c r="B885" s="24" t="s">
        <v>1407</v>
      </c>
    </row>
    <row r="886" spans="1:2" hidden="1" x14ac:dyDescent="0.25">
      <c r="A886" s="24">
        <v>1739</v>
      </c>
      <c r="B886" s="24" t="s">
        <v>312</v>
      </c>
    </row>
    <row r="887" spans="1:2" hidden="1" x14ac:dyDescent="0.25">
      <c r="A887" s="24">
        <v>1760</v>
      </c>
      <c r="B887" s="24" t="s">
        <v>1408</v>
      </c>
    </row>
    <row r="888" spans="1:2" hidden="1" x14ac:dyDescent="0.25">
      <c r="A888" s="24">
        <v>1761</v>
      </c>
      <c r="B888" s="24" t="s">
        <v>1409</v>
      </c>
    </row>
    <row r="889" spans="1:2" hidden="1" x14ac:dyDescent="0.25">
      <c r="A889" s="24">
        <v>1762</v>
      </c>
      <c r="B889" s="24" t="s">
        <v>1410</v>
      </c>
    </row>
    <row r="890" spans="1:2" hidden="1" x14ac:dyDescent="0.25">
      <c r="A890" s="24">
        <v>1763</v>
      </c>
      <c r="B890" s="24" t="s">
        <v>1411</v>
      </c>
    </row>
    <row r="891" spans="1:2" hidden="1" x14ac:dyDescent="0.25">
      <c r="A891" s="24">
        <v>1764</v>
      </c>
      <c r="B891" s="24" t="s">
        <v>1412</v>
      </c>
    </row>
    <row r="892" spans="1:2" hidden="1" x14ac:dyDescent="0.25">
      <c r="A892" s="24">
        <v>1765</v>
      </c>
      <c r="B892" s="24" t="s">
        <v>1413</v>
      </c>
    </row>
    <row r="893" spans="1:2" hidden="1" x14ac:dyDescent="0.25">
      <c r="A893" s="24">
        <v>1766</v>
      </c>
      <c r="B893" s="24" t="s">
        <v>1414</v>
      </c>
    </row>
    <row r="894" spans="1:2" hidden="1" x14ac:dyDescent="0.25">
      <c r="A894" s="24">
        <v>1767</v>
      </c>
      <c r="B894" s="24" t="s">
        <v>1415</v>
      </c>
    </row>
    <row r="895" spans="1:2" hidden="1" x14ac:dyDescent="0.25">
      <c r="A895" s="24">
        <v>1812</v>
      </c>
      <c r="B895" s="24" t="s">
        <v>1416</v>
      </c>
    </row>
    <row r="896" spans="1:2" hidden="1" x14ac:dyDescent="0.25">
      <c r="A896" s="24">
        <v>1814</v>
      </c>
      <c r="B896" s="24" t="s">
        <v>1417</v>
      </c>
    </row>
    <row r="897" spans="1:2" hidden="1" x14ac:dyDescent="0.25">
      <c r="A897" s="24">
        <v>1813</v>
      </c>
      <c r="B897" s="24" t="s">
        <v>1418</v>
      </c>
    </row>
    <row r="898" spans="1:2" hidden="1" x14ac:dyDescent="0.25">
      <c r="A898" s="24">
        <v>1815</v>
      </c>
      <c r="B898" s="24" t="s">
        <v>1419</v>
      </c>
    </row>
    <row r="899" spans="1:2" hidden="1" x14ac:dyDescent="0.25">
      <c r="A899" s="24">
        <v>1816</v>
      </c>
      <c r="B899" s="24" t="s">
        <v>1420</v>
      </c>
    </row>
    <row r="900" spans="1:2" hidden="1" x14ac:dyDescent="0.25">
      <c r="A900" s="24">
        <v>1817</v>
      </c>
      <c r="B900" s="24" t="s">
        <v>1421</v>
      </c>
    </row>
    <row r="901" spans="1:2" hidden="1" x14ac:dyDescent="0.25">
      <c r="A901" s="24">
        <v>1818</v>
      </c>
      <c r="B901" s="24" t="s">
        <v>1422</v>
      </c>
    </row>
    <row r="902" spans="1:2" hidden="1" x14ac:dyDescent="0.25">
      <c r="A902" s="24">
        <v>1819</v>
      </c>
      <c r="B902" s="24" t="s">
        <v>1423</v>
      </c>
    </row>
    <row r="903" spans="1:2" hidden="1" x14ac:dyDescent="0.25">
      <c r="A903" s="24">
        <v>1820</v>
      </c>
      <c r="B903" s="24" t="s">
        <v>1424</v>
      </c>
    </row>
    <row r="904" spans="1:2" hidden="1" x14ac:dyDescent="0.25">
      <c r="A904" s="24">
        <v>1821</v>
      </c>
      <c r="B904" s="24" t="s">
        <v>1425</v>
      </c>
    </row>
    <row r="905" spans="1:2" hidden="1" x14ac:dyDescent="0.25">
      <c r="A905" s="24">
        <v>1822</v>
      </c>
      <c r="B905" s="24" t="s">
        <v>1426</v>
      </c>
    </row>
    <row r="906" spans="1:2" hidden="1" x14ac:dyDescent="0.25">
      <c r="A906" s="24">
        <v>1824</v>
      </c>
      <c r="B906" s="24" t="s">
        <v>1427</v>
      </c>
    </row>
    <row r="907" spans="1:2" hidden="1" x14ac:dyDescent="0.25">
      <c r="A907" s="24">
        <v>1823</v>
      </c>
      <c r="B907" s="24" t="s">
        <v>1428</v>
      </c>
    </row>
    <row r="908" spans="1:2" hidden="1" x14ac:dyDescent="0.25">
      <c r="A908" s="24">
        <v>1825</v>
      </c>
      <c r="B908" s="24" t="s">
        <v>1429</v>
      </c>
    </row>
    <row r="909" spans="1:2" hidden="1" x14ac:dyDescent="0.25">
      <c r="A909" s="24">
        <v>1826</v>
      </c>
      <c r="B909" s="24" t="s">
        <v>1430</v>
      </c>
    </row>
    <row r="910" spans="1:2" hidden="1" x14ac:dyDescent="0.25">
      <c r="A910" s="24">
        <v>1827</v>
      </c>
      <c r="B910" s="24" t="s">
        <v>1431</v>
      </c>
    </row>
    <row r="911" spans="1:2" hidden="1" x14ac:dyDescent="0.25">
      <c r="A911" s="24">
        <v>1828</v>
      </c>
      <c r="B911" s="24" t="s">
        <v>1432</v>
      </c>
    </row>
    <row r="912" spans="1:2" hidden="1" x14ac:dyDescent="0.25">
      <c r="A912" s="24">
        <v>1829</v>
      </c>
      <c r="B912" s="24" t="s">
        <v>1433</v>
      </c>
    </row>
    <row r="913" spans="1:2" hidden="1" x14ac:dyDescent="0.25">
      <c r="A913" s="24">
        <v>1830</v>
      </c>
      <c r="B913" s="24" t="s">
        <v>1434</v>
      </c>
    </row>
    <row r="914" spans="1:2" hidden="1" x14ac:dyDescent="0.25">
      <c r="A914" s="24">
        <v>1768</v>
      </c>
      <c r="B914" s="24" t="s">
        <v>317</v>
      </c>
    </row>
    <row r="915" spans="1:2" hidden="1" x14ac:dyDescent="0.25">
      <c r="A915" s="24">
        <v>1831</v>
      </c>
      <c r="B915" s="24" t="s">
        <v>1435</v>
      </c>
    </row>
    <row r="916" spans="1:2" hidden="1" x14ac:dyDescent="0.25">
      <c r="A916" s="24">
        <v>1832</v>
      </c>
      <c r="B916" s="24" t="s">
        <v>1436</v>
      </c>
    </row>
    <row r="917" spans="1:2" hidden="1" x14ac:dyDescent="0.25">
      <c r="A917" s="24">
        <v>1833</v>
      </c>
      <c r="B917" s="24" t="s">
        <v>1437</v>
      </c>
    </row>
    <row r="918" spans="1:2" hidden="1" x14ac:dyDescent="0.25">
      <c r="A918" s="24">
        <v>1834</v>
      </c>
      <c r="B918" s="24" t="s">
        <v>1438</v>
      </c>
    </row>
    <row r="919" spans="1:2" hidden="1" x14ac:dyDescent="0.25">
      <c r="A919" s="24">
        <v>1835</v>
      </c>
      <c r="B919" s="24" t="s">
        <v>1439</v>
      </c>
    </row>
    <row r="920" spans="1:2" hidden="1" x14ac:dyDescent="0.25">
      <c r="A920" s="24">
        <v>1769</v>
      </c>
      <c r="B920" s="24" t="s">
        <v>1440</v>
      </c>
    </row>
    <row r="921" spans="1:2" hidden="1" x14ac:dyDescent="0.25">
      <c r="A921" s="24">
        <v>1770</v>
      </c>
      <c r="B921" s="24" t="s">
        <v>319</v>
      </c>
    </row>
    <row r="922" spans="1:2" hidden="1" x14ac:dyDescent="0.25">
      <c r="A922" s="24">
        <v>1771</v>
      </c>
      <c r="B922" s="24" t="s">
        <v>321</v>
      </c>
    </row>
    <row r="923" spans="1:2" hidden="1" x14ac:dyDescent="0.25">
      <c r="A923" s="24">
        <v>1774</v>
      </c>
      <c r="B923" s="24" t="s">
        <v>1441</v>
      </c>
    </row>
    <row r="924" spans="1:2" hidden="1" x14ac:dyDescent="0.25">
      <c r="A924" s="24">
        <v>1775</v>
      </c>
      <c r="B924" s="24" t="s">
        <v>1442</v>
      </c>
    </row>
    <row r="925" spans="1:2" hidden="1" x14ac:dyDescent="0.25">
      <c r="A925" s="24">
        <v>1776</v>
      </c>
      <c r="B925" s="24" t="s">
        <v>1443</v>
      </c>
    </row>
    <row r="926" spans="1:2" hidden="1" x14ac:dyDescent="0.25">
      <c r="A926" s="24">
        <v>1786</v>
      </c>
      <c r="B926" s="24" t="s">
        <v>1444</v>
      </c>
    </row>
    <row r="927" spans="1:2" hidden="1" x14ac:dyDescent="0.25">
      <c r="A927" s="24">
        <v>1779</v>
      </c>
      <c r="B927" s="24" t="s">
        <v>1445</v>
      </c>
    </row>
    <row r="928" spans="1:2" hidden="1" x14ac:dyDescent="0.25">
      <c r="A928" s="24">
        <v>1780</v>
      </c>
      <c r="B928" s="24" t="s">
        <v>322</v>
      </c>
    </row>
    <row r="929" spans="1:2" hidden="1" x14ac:dyDescent="0.25">
      <c r="A929" s="24">
        <v>1777</v>
      </c>
      <c r="B929" s="24" t="s">
        <v>1446</v>
      </c>
    </row>
    <row r="930" spans="1:2" hidden="1" x14ac:dyDescent="0.25">
      <c r="A930" s="24">
        <v>1778</v>
      </c>
      <c r="B930" s="24" t="s">
        <v>1447</v>
      </c>
    </row>
    <row r="931" spans="1:2" hidden="1" x14ac:dyDescent="0.25">
      <c r="A931" s="24">
        <v>1781</v>
      </c>
      <c r="B931" s="24" t="s">
        <v>1448</v>
      </c>
    </row>
    <row r="932" spans="1:2" hidden="1" x14ac:dyDescent="0.25">
      <c r="A932" s="24">
        <v>1782</v>
      </c>
      <c r="B932" s="24" t="s">
        <v>1449</v>
      </c>
    </row>
    <row r="933" spans="1:2" hidden="1" x14ac:dyDescent="0.25">
      <c r="A933" s="24">
        <v>1787</v>
      </c>
      <c r="B933" s="24" t="s">
        <v>1450</v>
      </c>
    </row>
    <row r="934" spans="1:2" hidden="1" x14ac:dyDescent="0.25">
      <c r="A934" s="24">
        <v>1788</v>
      </c>
      <c r="B934" s="24" t="s">
        <v>1451</v>
      </c>
    </row>
    <row r="935" spans="1:2" hidden="1" x14ac:dyDescent="0.25">
      <c r="A935" s="24">
        <v>1783</v>
      </c>
      <c r="B935" s="27" t="s">
        <v>1452</v>
      </c>
    </row>
    <row r="936" spans="1:2" hidden="1" x14ac:dyDescent="0.25">
      <c r="A936" s="24">
        <v>1784</v>
      </c>
      <c r="B936" s="24" t="s">
        <v>1453</v>
      </c>
    </row>
    <row r="937" spans="1:2" hidden="1" x14ac:dyDescent="0.25">
      <c r="A937" s="24">
        <v>1785</v>
      </c>
      <c r="B937" s="24" t="s">
        <v>1454</v>
      </c>
    </row>
    <row r="938" spans="1:2" hidden="1" x14ac:dyDescent="0.25">
      <c r="A938" s="24">
        <v>1836</v>
      </c>
      <c r="B938" s="24" t="s">
        <v>1455</v>
      </c>
    </row>
    <row r="939" spans="1:2" hidden="1" x14ac:dyDescent="0.25">
      <c r="A939" s="24">
        <v>1790</v>
      </c>
      <c r="B939" s="24" t="s">
        <v>1456</v>
      </c>
    </row>
    <row r="940" spans="1:2" hidden="1" x14ac:dyDescent="0.25">
      <c r="A940" s="24">
        <v>1839</v>
      </c>
      <c r="B940" s="24" t="s">
        <v>1457</v>
      </c>
    </row>
    <row r="941" spans="1:2" hidden="1" x14ac:dyDescent="0.25">
      <c r="A941" s="24">
        <v>1840</v>
      </c>
      <c r="B941" s="24" t="s">
        <v>228</v>
      </c>
    </row>
    <row r="942" spans="1:2" hidden="1" x14ac:dyDescent="0.25">
      <c r="A942" s="24">
        <v>1791</v>
      </c>
      <c r="B942" s="24" t="s">
        <v>1458</v>
      </c>
    </row>
    <row r="943" spans="1:2" hidden="1" x14ac:dyDescent="0.25">
      <c r="A943" s="24">
        <v>1862</v>
      </c>
      <c r="B943" s="24" t="s">
        <v>1459</v>
      </c>
    </row>
    <row r="944" spans="1:2" hidden="1" x14ac:dyDescent="0.25">
      <c r="A944" s="24">
        <v>1863</v>
      </c>
      <c r="B944" s="24" t="s">
        <v>1460</v>
      </c>
    </row>
    <row r="945" spans="1:2" hidden="1" x14ac:dyDescent="0.25">
      <c r="A945" s="24">
        <v>1864</v>
      </c>
      <c r="B945" s="24" t="s">
        <v>1461</v>
      </c>
    </row>
    <row r="946" spans="1:2" hidden="1" x14ac:dyDescent="0.25">
      <c r="A946" s="24">
        <v>1865</v>
      </c>
      <c r="B946" s="24" t="s">
        <v>1462</v>
      </c>
    </row>
    <row r="947" spans="1:2" hidden="1" x14ac:dyDescent="0.25">
      <c r="A947" s="24">
        <v>1792</v>
      </c>
      <c r="B947" s="24" t="s">
        <v>1463</v>
      </c>
    </row>
    <row r="948" spans="1:2" hidden="1" x14ac:dyDescent="0.25">
      <c r="A948" s="24">
        <v>1866</v>
      </c>
      <c r="B948" s="24" t="s">
        <v>1464</v>
      </c>
    </row>
    <row r="949" spans="1:2" hidden="1" x14ac:dyDescent="0.25">
      <c r="A949" s="24">
        <v>1867</v>
      </c>
      <c r="B949" s="24" t="s">
        <v>1465</v>
      </c>
    </row>
    <row r="950" spans="1:2" hidden="1" x14ac:dyDescent="0.25">
      <c r="A950" s="24">
        <v>1842</v>
      </c>
      <c r="B950" s="24" t="s">
        <v>397</v>
      </c>
    </row>
    <row r="951" spans="1:2" hidden="1" x14ac:dyDescent="0.25">
      <c r="A951" s="24">
        <v>1843</v>
      </c>
      <c r="B951" s="24" t="s">
        <v>1466</v>
      </c>
    </row>
    <row r="952" spans="1:2" hidden="1" x14ac:dyDescent="0.25">
      <c r="A952" s="24">
        <v>1841</v>
      </c>
      <c r="B952" s="24" t="s">
        <v>396</v>
      </c>
    </row>
    <row r="953" spans="1:2" hidden="1" x14ac:dyDescent="0.25">
      <c r="A953" s="24">
        <v>1868</v>
      </c>
      <c r="B953" s="24" t="s">
        <v>1467</v>
      </c>
    </row>
    <row r="954" spans="1:2" hidden="1" x14ac:dyDescent="0.25">
      <c r="A954" s="24">
        <v>1793</v>
      </c>
      <c r="B954" s="24" t="s">
        <v>1468</v>
      </c>
    </row>
    <row r="955" spans="1:2" hidden="1" x14ac:dyDescent="0.25">
      <c r="A955" s="24">
        <v>1844</v>
      </c>
      <c r="B955" s="24" t="s">
        <v>398</v>
      </c>
    </row>
    <row r="956" spans="1:2" hidden="1" x14ac:dyDescent="0.25">
      <c r="A956" s="24">
        <v>1845</v>
      </c>
      <c r="B956" s="24" t="s">
        <v>400</v>
      </c>
    </row>
    <row r="957" spans="1:2" hidden="1" x14ac:dyDescent="0.25">
      <c r="A957" s="24">
        <v>1846</v>
      </c>
      <c r="B957" s="24" t="s">
        <v>401</v>
      </c>
    </row>
    <row r="958" spans="1:2" hidden="1" x14ac:dyDescent="0.25">
      <c r="A958" s="24">
        <v>1869</v>
      </c>
      <c r="B958" s="24" t="s">
        <v>1469</v>
      </c>
    </row>
    <row r="959" spans="1:2" hidden="1" x14ac:dyDescent="0.25">
      <c r="A959" s="24">
        <v>1870</v>
      </c>
      <c r="B959" s="24" t="s">
        <v>1470</v>
      </c>
    </row>
    <row r="960" spans="1:2" hidden="1" x14ac:dyDescent="0.25">
      <c r="A960" s="24">
        <v>1871</v>
      </c>
      <c r="B960" s="24" t="s">
        <v>1471</v>
      </c>
    </row>
    <row r="961" spans="1:2" hidden="1" x14ac:dyDescent="0.25">
      <c r="A961" s="24">
        <v>1794</v>
      </c>
      <c r="B961" s="24" t="s">
        <v>324</v>
      </c>
    </row>
    <row r="962" spans="1:2" hidden="1" x14ac:dyDescent="0.25">
      <c r="A962" s="24">
        <v>1795</v>
      </c>
      <c r="B962" s="24" t="s">
        <v>389</v>
      </c>
    </row>
    <row r="963" spans="1:2" hidden="1" x14ac:dyDescent="0.25">
      <c r="A963" s="24">
        <v>1796</v>
      </c>
      <c r="B963" s="24" t="s">
        <v>390</v>
      </c>
    </row>
    <row r="964" spans="1:2" hidden="1" x14ac:dyDescent="0.25">
      <c r="A964" s="24">
        <v>1797</v>
      </c>
      <c r="B964" s="24" t="s">
        <v>391</v>
      </c>
    </row>
    <row r="965" spans="1:2" hidden="1" x14ac:dyDescent="0.25">
      <c r="A965" s="24">
        <v>1882</v>
      </c>
      <c r="B965" s="24" t="s">
        <v>1472</v>
      </c>
    </row>
    <row r="966" spans="1:2" hidden="1" x14ac:dyDescent="0.25">
      <c r="A966" s="24">
        <v>1883</v>
      </c>
      <c r="B966" s="24" t="s">
        <v>412</v>
      </c>
    </row>
    <row r="967" spans="1:2" hidden="1" x14ac:dyDescent="0.25">
      <c r="A967" s="24">
        <v>1884</v>
      </c>
      <c r="B967" s="24" t="s">
        <v>1473</v>
      </c>
    </row>
    <row r="968" spans="1:2" hidden="1" x14ac:dyDescent="0.25">
      <c r="A968" s="24">
        <v>1885</v>
      </c>
      <c r="B968" s="24" t="s">
        <v>414</v>
      </c>
    </row>
    <row r="969" spans="1:2" hidden="1" x14ac:dyDescent="0.25">
      <c r="A969" s="24">
        <v>1886</v>
      </c>
      <c r="B969" s="24" t="s">
        <v>415</v>
      </c>
    </row>
    <row r="970" spans="1:2" hidden="1" x14ac:dyDescent="0.25">
      <c r="A970" s="24">
        <v>1887</v>
      </c>
      <c r="B970" s="24" t="s">
        <v>1474</v>
      </c>
    </row>
    <row r="971" spans="1:2" hidden="1" x14ac:dyDescent="0.25">
      <c r="A971" s="24">
        <v>1888</v>
      </c>
      <c r="B971" s="24" t="s">
        <v>1475</v>
      </c>
    </row>
    <row r="972" spans="1:2" hidden="1" x14ac:dyDescent="0.25">
      <c r="A972" s="24">
        <v>1889</v>
      </c>
      <c r="B972" s="24" t="s">
        <v>402</v>
      </c>
    </row>
    <row r="973" spans="1:2" hidden="1" x14ac:dyDescent="0.25">
      <c r="A973" s="24">
        <v>1890</v>
      </c>
      <c r="B973" s="24" t="s">
        <v>1476</v>
      </c>
    </row>
    <row r="974" spans="1:2" hidden="1" x14ac:dyDescent="0.25">
      <c r="A974" s="24">
        <v>1891</v>
      </c>
      <c r="B974" s="24" t="s">
        <v>1477</v>
      </c>
    </row>
    <row r="975" spans="1:2" hidden="1" x14ac:dyDescent="0.25">
      <c r="A975" s="24">
        <v>1892</v>
      </c>
      <c r="B975" s="24" t="s">
        <v>1478</v>
      </c>
    </row>
    <row r="976" spans="1:2" hidden="1" x14ac:dyDescent="0.25">
      <c r="A976" s="24">
        <v>1893</v>
      </c>
      <c r="B976" s="24" t="s">
        <v>1479</v>
      </c>
    </row>
    <row r="977" spans="1:2" hidden="1" x14ac:dyDescent="0.25">
      <c r="A977" s="24">
        <v>1894</v>
      </c>
      <c r="B977" s="24" t="s">
        <v>1480</v>
      </c>
    </row>
    <row r="978" spans="1:2" hidden="1" x14ac:dyDescent="0.25">
      <c r="A978" s="24">
        <v>1895</v>
      </c>
      <c r="B978" s="24" t="s">
        <v>1481</v>
      </c>
    </row>
    <row r="979" spans="1:2" hidden="1" x14ac:dyDescent="0.25">
      <c r="A979" s="24">
        <v>1896</v>
      </c>
      <c r="B979" s="24" t="s">
        <v>1482</v>
      </c>
    </row>
    <row r="980" spans="1:2" hidden="1" x14ac:dyDescent="0.25">
      <c r="A980" s="24">
        <v>1897</v>
      </c>
      <c r="B980" s="24" t="s">
        <v>1483</v>
      </c>
    </row>
    <row r="981" spans="1:2" hidden="1" x14ac:dyDescent="0.25">
      <c r="A981" s="24">
        <v>1898</v>
      </c>
      <c r="B981" s="24" t="s">
        <v>1484</v>
      </c>
    </row>
    <row r="982" spans="1:2" hidden="1" x14ac:dyDescent="0.25">
      <c r="A982" s="24">
        <v>1881</v>
      </c>
      <c r="B982" s="24" t="s">
        <v>1485</v>
      </c>
    </row>
    <row r="983" spans="1:2" hidden="1" x14ac:dyDescent="0.25">
      <c r="A983" s="24">
        <v>1899</v>
      </c>
      <c r="B983" s="24" t="s">
        <v>1486</v>
      </c>
    </row>
    <row r="984" spans="1:2" hidden="1" x14ac:dyDescent="0.25">
      <c r="A984" s="24">
        <v>1879</v>
      </c>
      <c r="B984" s="24" t="s">
        <v>1487</v>
      </c>
    </row>
    <row r="985" spans="1:2" hidden="1" x14ac:dyDescent="0.25">
      <c r="A985" s="24">
        <v>1880</v>
      </c>
      <c r="B985" s="24" t="s">
        <v>1488</v>
      </c>
    </row>
    <row r="986" spans="1:2" hidden="1" x14ac:dyDescent="0.25">
      <c r="A986" s="24">
        <v>1900</v>
      </c>
      <c r="B986" s="24" t="s">
        <v>1489</v>
      </c>
    </row>
    <row r="987" spans="1:2" hidden="1" x14ac:dyDescent="0.25">
      <c r="A987" s="24">
        <v>1901</v>
      </c>
      <c r="B987" s="24" t="s">
        <v>1490</v>
      </c>
    </row>
    <row r="988" spans="1:2" hidden="1" x14ac:dyDescent="0.25">
      <c r="A988" s="24">
        <v>1872</v>
      </c>
      <c r="B988" s="24" t="s">
        <v>1491</v>
      </c>
    </row>
    <row r="989" spans="1:2" hidden="1" x14ac:dyDescent="0.25">
      <c r="A989" s="24">
        <v>1902</v>
      </c>
      <c r="B989" s="24" t="s">
        <v>1492</v>
      </c>
    </row>
    <row r="990" spans="1:2" hidden="1" x14ac:dyDescent="0.25">
      <c r="A990" s="24">
        <v>1873</v>
      </c>
      <c r="B990" s="24" t="s">
        <v>1493</v>
      </c>
    </row>
    <row r="991" spans="1:2" hidden="1" x14ac:dyDescent="0.25">
      <c r="A991" s="24">
        <v>1847</v>
      </c>
      <c r="B991" s="24" t="s">
        <v>403</v>
      </c>
    </row>
    <row r="992" spans="1:2" hidden="1" x14ac:dyDescent="0.25">
      <c r="A992" s="24">
        <v>1848</v>
      </c>
      <c r="B992" s="24" t="s">
        <v>404</v>
      </c>
    </row>
    <row r="993" spans="1:2" hidden="1" x14ac:dyDescent="0.25">
      <c r="A993" s="24">
        <v>1874</v>
      </c>
      <c r="B993" s="24" t="s">
        <v>409</v>
      </c>
    </row>
    <row r="994" spans="1:2" hidden="1" x14ac:dyDescent="0.25">
      <c r="A994" s="24">
        <v>1875</v>
      </c>
      <c r="B994" s="24" t="s">
        <v>411</v>
      </c>
    </row>
    <row r="995" spans="1:2" hidden="1" x14ac:dyDescent="0.25">
      <c r="A995" s="24">
        <v>1877</v>
      </c>
      <c r="B995" s="24" t="s">
        <v>1494</v>
      </c>
    </row>
    <row r="996" spans="1:2" hidden="1" x14ac:dyDescent="0.25">
      <c r="A996" s="24">
        <v>1903</v>
      </c>
      <c r="B996" s="24" t="s">
        <v>1495</v>
      </c>
    </row>
    <row r="997" spans="1:2" hidden="1" x14ac:dyDescent="0.25">
      <c r="A997" s="24">
        <v>1798</v>
      </c>
      <c r="B997" s="24" t="s">
        <v>1496</v>
      </c>
    </row>
    <row r="998" spans="1:2" hidden="1" x14ac:dyDescent="0.25">
      <c r="A998" s="24">
        <v>1904</v>
      </c>
      <c r="B998" s="24" t="s">
        <v>1497</v>
      </c>
    </row>
    <row r="999" spans="1:2" hidden="1" x14ac:dyDescent="0.25">
      <c r="A999" s="24">
        <v>1905</v>
      </c>
      <c r="B999" s="24" t="s">
        <v>1498</v>
      </c>
    </row>
    <row r="1000" spans="1:2" hidden="1" x14ac:dyDescent="0.25">
      <c r="A1000" s="24">
        <v>1876</v>
      </c>
      <c r="B1000" s="24" t="s">
        <v>1499</v>
      </c>
    </row>
    <row r="1001" spans="1:2" hidden="1" x14ac:dyDescent="0.25">
      <c r="A1001" s="24">
        <v>1906</v>
      </c>
      <c r="B1001" s="24" t="s">
        <v>1500</v>
      </c>
    </row>
    <row r="1002" spans="1:2" hidden="1" x14ac:dyDescent="0.25">
      <c r="A1002" s="24">
        <v>1907</v>
      </c>
      <c r="B1002" s="24" t="s">
        <v>1501</v>
      </c>
    </row>
    <row r="1003" spans="1:2" hidden="1" x14ac:dyDescent="0.25">
      <c r="A1003" s="24">
        <v>1799</v>
      </c>
      <c r="B1003" s="24" t="s">
        <v>392</v>
      </c>
    </row>
    <row r="1004" spans="1:2" hidden="1" x14ac:dyDescent="0.25">
      <c r="A1004" s="24">
        <v>1800</v>
      </c>
      <c r="B1004" s="24" t="s">
        <v>393</v>
      </c>
    </row>
    <row r="1005" spans="1:2" hidden="1" x14ac:dyDescent="0.25">
      <c r="A1005" s="24">
        <v>1801</v>
      </c>
      <c r="B1005" s="24" t="s">
        <v>394</v>
      </c>
    </row>
    <row r="1006" spans="1:2" hidden="1" x14ac:dyDescent="0.25">
      <c r="A1006" s="24">
        <v>1908</v>
      </c>
      <c r="B1006" s="24" t="s">
        <v>1502</v>
      </c>
    </row>
    <row r="1007" spans="1:2" hidden="1" x14ac:dyDescent="0.25">
      <c r="A1007" s="24">
        <v>1909</v>
      </c>
      <c r="B1007" s="24" t="s">
        <v>1503</v>
      </c>
    </row>
    <row r="1008" spans="1:2" hidden="1" x14ac:dyDescent="0.25">
      <c r="A1008" s="24">
        <v>1878</v>
      </c>
      <c r="B1008" s="24" t="s">
        <v>1504</v>
      </c>
    </row>
    <row r="1009" spans="1:2" hidden="1" x14ac:dyDescent="0.25">
      <c r="A1009" s="24">
        <v>1910</v>
      </c>
      <c r="B1009" s="24" t="s">
        <v>418</v>
      </c>
    </row>
    <row r="1010" spans="1:2" hidden="1" x14ac:dyDescent="0.25">
      <c r="A1010" s="24">
        <v>1911</v>
      </c>
      <c r="B1010" s="24" t="s">
        <v>1505</v>
      </c>
    </row>
    <row r="1011" spans="1:2" hidden="1" x14ac:dyDescent="0.25">
      <c r="A1011" s="24">
        <v>1849</v>
      </c>
      <c r="B1011" s="24" t="s">
        <v>1506</v>
      </c>
    </row>
    <row r="1012" spans="1:2" hidden="1" x14ac:dyDescent="0.25">
      <c r="A1012" s="24">
        <v>1850</v>
      </c>
      <c r="B1012" s="24" t="s">
        <v>1507</v>
      </c>
    </row>
    <row r="1013" spans="1:2" hidden="1" x14ac:dyDescent="0.25">
      <c r="A1013" s="24">
        <v>1802</v>
      </c>
      <c r="B1013" s="24" t="s">
        <v>1508</v>
      </c>
    </row>
    <row r="1014" spans="1:2" hidden="1" x14ac:dyDescent="0.25">
      <c r="A1014" s="24">
        <v>1851</v>
      </c>
      <c r="B1014" s="24" t="s">
        <v>405</v>
      </c>
    </row>
    <row r="1015" spans="1:2" hidden="1" x14ac:dyDescent="0.25">
      <c r="A1015" s="24">
        <v>1852</v>
      </c>
      <c r="B1015" s="24" t="s">
        <v>1509</v>
      </c>
    </row>
    <row r="1016" spans="1:2" hidden="1" x14ac:dyDescent="0.25">
      <c r="A1016" s="24">
        <v>1912</v>
      </c>
      <c r="B1016" s="24" t="s">
        <v>420</v>
      </c>
    </row>
    <row r="1017" spans="1:2" hidden="1" x14ac:dyDescent="0.25">
      <c r="A1017" s="24">
        <v>1853</v>
      </c>
      <c r="B1017" s="24" t="s">
        <v>1510</v>
      </c>
    </row>
    <row r="1018" spans="1:2" hidden="1" x14ac:dyDescent="0.25">
      <c r="A1018" s="24">
        <v>1854</v>
      </c>
      <c r="B1018" s="24" t="s">
        <v>407</v>
      </c>
    </row>
    <row r="1019" spans="1:2" hidden="1" x14ac:dyDescent="0.25">
      <c r="A1019" s="24">
        <v>1855</v>
      </c>
      <c r="B1019" s="24" t="s">
        <v>1511</v>
      </c>
    </row>
    <row r="1020" spans="1:2" hidden="1" x14ac:dyDescent="0.25">
      <c r="A1020" s="24">
        <v>2545</v>
      </c>
      <c r="B1020" s="24" t="s">
        <v>628</v>
      </c>
    </row>
    <row r="1021" spans="1:2" hidden="1" x14ac:dyDescent="0.25">
      <c r="A1021" s="24">
        <v>2546</v>
      </c>
      <c r="B1021" s="24" t="s">
        <v>630</v>
      </c>
    </row>
    <row r="1022" spans="1:2" hidden="1" x14ac:dyDescent="0.25">
      <c r="A1022" s="24">
        <v>1913</v>
      </c>
      <c r="B1022" s="24" t="s">
        <v>1512</v>
      </c>
    </row>
    <row r="1023" spans="1:2" hidden="1" x14ac:dyDescent="0.25">
      <c r="A1023" s="24">
        <v>1914</v>
      </c>
      <c r="B1023" s="24" t="s">
        <v>1513</v>
      </c>
    </row>
    <row r="1024" spans="1:2" hidden="1" x14ac:dyDescent="0.25">
      <c r="A1024" s="24">
        <v>1803</v>
      </c>
      <c r="B1024" s="24" t="s">
        <v>1514</v>
      </c>
    </row>
    <row r="1025" spans="1:3" hidden="1" x14ac:dyDescent="0.25">
      <c r="A1025" s="24">
        <v>1856</v>
      </c>
      <c r="B1025" s="24" t="s">
        <v>1515</v>
      </c>
    </row>
    <row r="1026" spans="1:3" hidden="1" x14ac:dyDescent="0.25">
      <c r="A1026" s="24">
        <v>1917</v>
      </c>
      <c r="B1026" s="24" t="s">
        <v>421</v>
      </c>
    </row>
    <row r="1027" spans="1:3" hidden="1" x14ac:dyDescent="0.25">
      <c r="A1027" s="24">
        <v>1918</v>
      </c>
      <c r="B1027" s="24" t="s">
        <v>423</v>
      </c>
    </row>
    <row r="1028" spans="1:3" hidden="1" x14ac:dyDescent="0.25">
      <c r="A1028" s="24">
        <v>1857</v>
      </c>
      <c r="B1028" s="24" t="s">
        <v>1516</v>
      </c>
    </row>
    <row r="1029" spans="1:3" hidden="1" x14ac:dyDescent="0.25">
      <c r="A1029" s="24">
        <v>1858</v>
      </c>
      <c r="B1029" s="24" t="s">
        <v>1517</v>
      </c>
    </row>
    <row r="1030" spans="1:3" hidden="1" x14ac:dyDescent="0.25">
      <c r="A1030" s="24">
        <v>1919</v>
      </c>
      <c r="B1030" s="24" t="s">
        <v>424</v>
      </c>
    </row>
    <row r="1031" spans="1:3" hidden="1" x14ac:dyDescent="0.25">
      <c r="A1031" s="24">
        <v>1804</v>
      </c>
      <c r="B1031" s="24" t="s">
        <v>1518</v>
      </c>
    </row>
    <row r="1032" spans="1:3" hidden="1" x14ac:dyDescent="0.25">
      <c r="A1032" s="24">
        <v>1920</v>
      </c>
      <c r="B1032" s="24" t="s">
        <v>1519</v>
      </c>
    </row>
    <row r="1033" spans="1:3" hidden="1" x14ac:dyDescent="0.25">
      <c r="A1033" s="24">
        <v>1859</v>
      </c>
      <c r="B1033" s="24" t="s">
        <v>1520</v>
      </c>
    </row>
    <row r="1034" spans="1:3" hidden="1" x14ac:dyDescent="0.25">
      <c r="A1034" s="24">
        <v>1860</v>
      </c>
      <c r="B1034" s="24" t="s">
        <v>1521</v>
      </c>
    </row>
    <row r="1035" spans="1:3" hidden="1" x14ac:dyDescent="0.25">
      <c r="A1035" s="24">
        <v>1861</v>
      </c>
      <c r="B1035" s="24" t="s">
        <v>1522</v>
      </c>
    </row>
    <row r="1036" spans="1:3" hidden="1" x14ac:dyDescent="0.25">
      <c r="A1036" s="24">
        <v>1921</v>
      </c>
      <c r="B1036" s="24" t="s">
        <v>1523</v>
      </c>
    </row>
    <row r="1037" spans="1:3" hidden="1" x14ac:dyDescent="0.25">
      <c r="A1037" s="24">
        <v>1922</v>
      </c>
      <c r="B1037" s="24" t="s">
        <v>1524</v>
      </c>
    </row>
    <row r="1038" spans="1:3" hidden="1" x14ac:dyDescent="0.25">
      <c r="A1038" s="24">
        <v>1923</v>
      </c>
      <c r="B1038" s="24" t="s">
        <v>1525</v>
      </c>
    </row>
    <row r="1039" spans="1:3" hidden="1" x14ac:dyDescent="0.25">
      <c r="A1039" s="24">
        <v>1924</v>
      </c>
      <c r="B1039" s="24" t="s">
        <v>426</v>
      </c>
      <c r="C1039" s="27"/>
    </row>
    <row r="1040" spans="1:3" hidden="1" x14ac:dyDescent="0.25">
      <c r="A1040" s="24">
        <v>1925</v>
      </c>
      <c r="B1040" s="24" t="s">
        <v>428</v>
      </c>
      <c r="C1040" s="27"/>
    </row>
    <row r="1041" spans="1:2" hidden="1" x14ac:dyDescent="0.25">
      <c r="A1041" s="24">
        <v>2547</v>
      </c>
      <c r="B1041" s="24" t="s">
        <v>1526</v>
      </c>
    </row>
    <row r="1042" spans="1:2" hidden="1" x14ac:dyDescent="0.25">
      <c r="A1042" s="24">
        <v>1926</v>
      </c>
      <c r="B1042" s="24" t="s">
        <v>1527</v>
      </c>
    </row>
    <row r="1043" spans="1:2" hidden="1" x14ac:dyDescent="0.25">
      <c r="A1043" s="24">
        <v>1928</v>
      </c>
      <c r="B1043" s="24" t="s">
        <v>429</v>
      </c>
    </row>
    <row r="1044" spans="1:2" hidden="1" x14ac:dyDescent="0.25">
      <c r="A1044" s="24">
        <v>1929</v>
      </c>
      <c r="B1044" s="24" t="s">
        <v>1528</v>
      </c>
    </row>
    <row r="1045" spans="1:2" hidden="1" x14ac:dyDescent="0.25">
      <c r="A1045" s="24">
        <v>1930</v>
      </c>
      <c r="B1045" s="24" t="s">
        <v>1529</v>
      </c>
    </row>
    <row r="1046" spans="1:2" hidden="1" x14ac:dyDescent="0.25">
      <c r="A1046" s="24">
        <v>1931</v>
      </c>
      <c r="B1046" s="24" t="s">
        <v>1530</v>
      </c>
    </row>
    <row r="1047" spans="1:2" hidden="1" x14ac:dyDescent="0.25">
      <c r="A1047" s="24">
        <v>1934</v>
      </c>
      <c r="B1047" s="24" t="s">
        <v>430</v>
      </c>
    </row>
    <row r="1048" spans="1:2" hidden="1" x14ac:dyDescent="0.25">
      <c r="A1048" s="24">
        <v>1933</v>
      </c>
      <c r="B1048" s="24" t="s">
        <v>1531</v>
      </c>
    </row>
    <row r="1049" spans="1:2" hidden="1" x14ac:dyDescent="0.25">
      <c r="A1049" s="24">
        <v>1935</v>
      </c>
      <c r="B1049" s="24" t="s">
        <v>432</v>
      </c>
    </row>
    <row r="1050" spans="1:2" hidden="1" x14ac:dyDescent="0.25">
      <c r="A1050" s="24">
        <v>1936</v>
      </c>
      <c r="B1050" s="24" t="s">
        <v>1532</v>
      </c>
    </row>
    <row r="1051" spans="1:2" hidden="1" x14ac:dyDescent="0.25">
      <c r="A1051" s="24">
        <v>1937</v>
      </c>
      <c r="B1051" s="24" t="s">
        <v>1533</v>
      </c>
    </row>
    <row r="1052" spans="1:2" hidden="1" x14ac:dyDescent="0.25">
      <c r="A1052" s="24">
        <v>1938</v>
      </c>
      <c r="B1052" s="24" t="s">
        <v>1534</v>
      </c>
    </row>
    <row r="1053" spans="1:2" hidden="1" x14ac:dyDescent="0.25">
      <c r="A1053" s="24">
        <v>1939</v>
      </c>
      <c r="B1053" s="24" t="s">
        <v>1535</v>
      </c>
    </row>
    <row r="1054" spans="1:2" hidden="1" x14ac:dyDescent="0.25">
      <c r="A1054" s="24">
        <v>1940</v>
      </c>
      <c r="B1054" s="24" t="s">
        <v>434</v>
      </c>
    </row>
    <row r="1055" spans="1:2" hidden="1" x14ac:dyDescent="0.25">
      <c r="A1055" s="24">
        <v>1941</v>
      </c>
      <c r="B1055" s="24" t="s">
        <v>1536</v>
      </c>
    </row>
    <row r="1056" spans="1:2" hidden="1" x14ac:dyDescent="0.25">
      <c r="A1056" s="24">
        <v>1942</v>
      </c>
      <c r="B1056" s="24" t="s">
        <v>1537</v>
      </c>
    </row>
    <row r="1057" spans="1:2" hidden="1" x14ac:dyDescent="0.25">
      <c r="A1057" s="24">
        <v>1943</v>
      </c>
      <c r="B1057" s="24" t="s">
        <v>436</v>
      </c>
    </row>
    <row r="1058" spans="1:2" hidden="1" x14ac:dyDescent="0.25">
      <c r="A1058" s="24">
        <v>1944</v>
      </c>
      <c r="B1058" s="24" t="s">
        <v>1538</v>
      </c>
    </row>
    <row r="1059" spans="1:2" hidden="1" x14ac:dyDescent="0.25">
      <c r="A1059" s="24">
        <v>1945</v>
      </c>
      <c r="B1059" s="24" t="s">
        <v>1539</v>
      </c>
    </row>
    <row r="1060" spans="1:2" hidden="1" x14ac:dyDescent="0.25">
      <c r="A1060" s="24">
        <v>1946</v>
      </c>
      <c r="B1060" s="24" t="s">
        <v>437</v>
      </c>
    </row>
    <row r="1061" spans="1:2" hidden="1" x14ac:dyDescent="0.25">
      <c r="A1061" s="24">
        <v>1947</v>
      </c>
      <c r="B1061" s="24" t="s">
        <v>1540</v>
      </c>
    </row>
    <row r="1062" spans="1:2" hidden="1" x14ac:dyDescent="0.25">
      <c r="A1062" s="24">
        <v>1805</v>
      </c>
      <c r="B1062" s="24" t="s">
        <v>1541</v>
      </c>
    </row>
    <row r="1063" spans="1:2" hidden="1" x14ac:dyDescent="0.25">
      <c r="A1063" s="24">
        <v>1948</v>
      </c>
      <c r="B1063" s="24" t="s">
        <v>1542</v>
      </c>
    </row>
    <row r="1064" spans="1:2" hidden="1" x14ac:dyDescent="0.25">
      <c r="A1064" s="24">
        <v>1949</v>
      </c>
      <c r="B1064" s="24" t="s">
        <v>1543</v>
      </c>
    </row>
    <row r="1065" spans="1:2" hidden="1" x14ac:dyDescent="0.25">
      <c r="A1065" s="24">
        <v>1950</v>
      </c>
      <c r="B1065" s="24" t="s">
        <v>1544</v>
      </c>
    </row>
    <row r="1066" spans="1:2" hidden="1" x14ac:dyDescent="0.25">
      <c r="A1066" s="24">
        <v>1953</v>
      </c>
      <c r="B1066" s="24" t="s">
        <v>1545</v>
      </c>
    </row>
    <row r="1067" spans="1:2" hidden="1" x14ac:dyDescent="0.25">
      <c r="A1067" s="24">
        <v>1954</v>
      </c>
      <c r="B1067" s="24" t="s">
        <v>1546</v>
      </c>
    </row>
    <row r="1068" spans="1:2" hidden="1" x14ac:dyDescent="0.25">
      <c r="A1068" s="24">
        <v>1955</v>
      </c>
      <c r="B1068" s="24" t="s">
        <v>1547</v>
      </c>
    </row>
    <row r="1069" spans="1:2" hidden="1" x14ac:dyDescent="0.25">
      <c r="A1069" s="24">
        <v>1956</v>
      </c>
      <c r="B1069" s="24" t="s">
        <v>1548</v>
      </c>
    </row>
    <row r="1070" spans="1:2" hidden="1" x14ac:dyDescent="0.25">
      <c r="A1070" s="24">
        <v>1957</v>
      </c>
      <c r="B1070" s="24" t="s">
        <v>1549</v>
      </c>
    </row>
    <row r="1071" spans="1:2" hidden="1" x14ac:dyDescent="0.25">
      <c r="A1071" s="24">
        <v>1958</v>
      </c>
      <c r="B1071" s="24" t="s">
        <v>1550</v>
      </c>
    </row>
    <row r="1072" spans="1:2" hidden="1" x14ac:dyDescent="0.25">
      <c r="A1072" s="24">
        <v>1806</v>
      </c>
      <c r="B1072" s="24" t="s">
        <v>1551</v>
      </c>
    </row>
    <row r="1073" spans="1:2" hidden="1" x14ac:dyDescent="0.25">
      <c r="A1073" s="24">
        <v>1807</v>
      </c>
      <c r="B1073" s="24" t="s">
        <v>1552</v>
      </c>
    </row>
    <row r="1074" spans="1:2" hidden="1" x14ac:dyDescent="0.25">
      <c r="A1074" s="24">
        <v>1808</v>
      </c>
      <c r="B1074" s="24" t="s">
        <v>1553</v>
      </c>
    </row>
    <row r="1075" spans="1:2" hidden="1" x14ac:dyDescent="0.25">
      <c r="A1075" s="24">
        <v>1809</v>
      </c>
      <c r="B1075" s="24" t="s">
        <v>1554</v>
      </c>
    </row>
    <row r="1076" spans="1:2" hidden="1" x14ac:dyDescent="0.25">
      <c r="A1076" s="24">
        <v>1810</v>
      </c>
      <c r="B1076" s="24" t="s">
        <v>1555</v>
      </c>
    </row>
    <row r="1077" spans="1:2" hidden="1" x14ac:dyDescent="0.25">
      <c r="A1077" s="24">
        <v>1811</v>
      </c>
      <c r="B1077" s="24" t="s">
        <v>1556</v>
      </c>
    </row>
    <row r="1078" spans="1:2" hidden="1" x14ac:dyDescent="0.25">
      <c r="A1078" s="24">
        <v>1959</v>
      </c>
      <c r="B1078" s="24" t="s">
        <v>1557</v>
      </c>
    </row>
    <row r="1079" spans="1:2" hidden="1" x14ac:dyDescent="0.25">
      <c r="A1079" s="24">
        <v>1960</v>
      </c>
      <c r="B1079" s="24" t="s">
        <v>1558</v>
      </c>
    </row>
    <row r="1080" spans="1:2" hidden="1" x14ac:dyDescent="0.25">
      <c r="A1080" s="24">
        <v>1962</v>
      </c>
      <c r="B1080" s="24" t="s">
        <v>1559</v>
      </c>
    </row>
    <row r="1081" spans="1:2" hidden="1" x14ac:dyDescent="0.25">
      <c r="A1081" s="24">
        <v>2548</v>
      </c>
      <c r="B1081" s="24" t="s">
        <v>1560</v>
      </c>
    </row>
    <row r="1082" spans="1:2" hidden="1" x14ac:dyDescent="0.25">
      <c r="A1082" s="24">
        <v>1961</v>
      </c>
      <c r="B1082" s="24" t="s">
        <v>1561</v>
      </c>
    </row>
    <row r="1083" spans="1:2" hidden="1" x14ac:dyDescent="0.25">
      <c r="A1083" s="24">
        <v>1969</v>
      </c>
      <c r="B1083" s="24" t="s">
        <v>444</v>
      </c>
    </row>
    <row r="1084" spans="1:2" hidden="1" x14ac:dyDescent="0.25">
      <c r="A1084" s="24">
        <v>1970</v>
      </c>
      <c r="B1084" s="24" t="s">
        <v>446</v>
      </c>
    </row>
    <row r="1085" spans="1:2" hidden="1" x14ac:dyDescent="0.25">
      <c r="A1085" s="24">
        <v>1971</v>
      </c>
      <c r="B1085" s="24" t="s">
        <v>1562</v>
      </c>
    </row>
    <row r="1086" spans="1:2" hidden="1" x14ac:dyDescent="0.25">
      <c r="A1086" s="24">
        <v>1972</v>
      </c>
      <c r="B1086" s="24" t="s">
        <v>1563</v>
      </c>
    </row>
    <row r="1087" spans="1:2" hidden="1" x14ac:dyDescent="0.25">
      <c r="A1087" s="24">
        <v>1973</v>
      </c>
      <c r="B1087" s="24" t="s">
        <v>1564</v>
      </c>
    </row>
    <row r="1088" spans="1:2" hidden="1" x14ac:dyDescent="0.25">
      <c r="A1088" s="24">
        <v>1974</v>
      </c>
      <c r="B1088" s="24" t="s">
        <v>1565</v>
      </c>
    </row>
    <row r="1089" spans="1:2" hidden="1" x14ac:dyDescent="0.25">
      <c r="A1089" s="24">
        <v>1975</v>
      </c>
      <c r="B1089" s="24" t="s">
        <v>1566</v>
      </c>
    </row>
    <row r="1090" spans="1:2" hidden="1" x14ac:dyDescent="0.25">
      <c r="A1090" s="24">
        <v>1978</v>
      </c>
      <c r="B1090" s="24" t="s">
        <v>1567</v>
      </c>
    </row>
    <row r="1091" spans="1:2" hidden="1" x14ac:dyDescent="0.25">
      <c r="A1091" s="24">
        <v>1976</v>
      </c>
      <c r="B1091" s="24" t="s">
        <v>1568</v>
      </c>
    </row>
    <row r="1092" spans="1:2" hidden="1" x14ac:dyDescent="0.25">
      <c r="A1092" s="24">
        <v>1979</v>
      </c>
      <c r="B1092" s="24" t="s">
        <v>447</v>
      </c>
    </row>
    <row r="1093" spans="1:2" hidden="1" x14ac:dyDescent="0.25">
      <c r="A1093" s="24">
        <v>1977</v>
      </c>
      <c r="B1093" s="24" t="s">
        <v>1569</v>
      </c>
    </row>
    <row r="1094" spans="1:2" hidden="1" x14ac:dyDescent="0.25">
      <c r="A1094" s="24">
        <v>1963</v>
      </c>
      <c r="B1094" s="24" t="s">
        <v>1570</v>
      </c>
    </row>
    <row r="1095" spans="1:2" hidden="1" x14ac:dyDescent="0.25">
      <c r="A1095" s="24">
        <v>1964</v>
      </c>
      <c r="B1095" s="24" t="s">
        <v>1571</v>
      </c>
    </row>
    <row r="1096" spans="1:2" hidden="1" x14ac:dyDescent="0.25">
      <c r="A1096" s="24">
        <v>1980</v>
      </c>
      <c r="B1096" s="24" t="s">
        <v>1572</v>
      </c>
    </row>
    <row r="1097" spans="1:2" hidden="1" x14ac:dyDescent="0.25">
      <c r="A1097" s="24">
        <v>1981</v>
      </c>
      <c r="B1097" s="24" t="s">
        <v>1573</v>
      </c>
    </row>
    <row r="1098" spans="1:2" hidden="1" x14ac:dyDescent="0.25">
      <c r="A1098" s="24">
        <v>1982</v>
      </c>
      <c r="B1098" s="24" t="s">
        <v>1574</v>
      </c>
    </row>
    <row r="1099" spans="1:2" hidden="1" x14ac:dyDescent="0.25">
      <c r="A1099" s="24">
        <v>1983</v>
      </c>
      <c r="B1099" s="24" t="s">
        <v>1575</v>
      </c>
    </row>
    <row r="1100" spans="1:2" hidden="1" x14ac:dyDescent="0.25">
      <c r="A1100" s="24">
        <v>1984</v>
      </c>
      <c r="B1100" s="24" t="s">
        <v>449</v>
      </c>
    </row>
    <row r="1101" spans="1:2" hidden="1" x14ac:dyDescent="0.25">
      <c r="A1101" s="24">
        <v>1985</v>
      </c>
      <c r="B1101" s="24" t="s">
        <v>451</v>
      </c>
    </row>
    <row r="1102" spans="1:2" hidden="1" x14ac:dyDescent="0.25">
      <c r="A1102" s="24">
        <v>1986</v>
      </c>
      <c r="B1102" s="24" t="s">
        <v>1576</v>
      </c>
    </row>
    <row r="1103" spans="1:2" hidden="1" x14ac:dyDescent="0.25">
      <c r="A1103" s="24">
        <v>1987</v>
      </c>
      <c r="B1103" s="24" t="s">
        <v>1577</v>
      </c>
    </row>
    <row r="1104" spans="1:2" hidden="1" x14ac:dyDescent="0.25">
      <c r="A1104" s="24">
        <v>1988</v>
      </c>
      <c r="B1104" s="24" t="s">
        <v>1578</v>
      </c>
    </row>
    <row r="1105" spans="1:2" hidden="1" x14ac:dyDescent="0.25">
      <c r="A1105" s="24">
        <v>1989</v>
      </c>
      <c r="B1105" s="24" t="s">
        <v>1579</v>
      </c>
    </row>
    <row r="1106" spans="1:2" hidden="1" x14ac:dyDescent="0.25">
      <c r="A1106" s="24">
        <v>1990</v>
      </c>
      <c r="B1106" s="24" t="s">
        <v>1580</v>
      </c>
    </row>
    <row r="1107" spans="1:2" hidden="1" x14ac:dyDescent="0.25">
      <c r="A1107" s="24">
        <v>1991</v>
      </c>
      <c r="B1107" s="24" t="s">
        <v>1581</v>
      </c>
    </row>
    <row r="1108" spans="1:2" hidden="1" x14ac:dyDescent="0.25">
      <c r="A1108" s="24">
        <v>1992</v>
      </c>
      <c r="B1108" s="24" t="s">
        <v>1582</v>
      </c>
    </row>
    <row r="1109" spans="1:2" hidden="1" x14ac:dyDescent="0.25">
      <c r="A1109" s="24">
        <v>1993</v>
      </c>
      <c r="B1109" s="24" t="s">
        <v>1583</v>
      </c>
    </row>
    <row r="1110" spans="1:2" hidden="1" x14ac:dyDescent="0.25">
      <c r="A1110" s="24">
        <v>1994</v>
      </c>
      <c r="B1110" s="24" t="s">
        <v>1584</v>
      </c>
    </row>
    <row r="1111" spans="1:2" hidden="1" x14ac:dyDescent="0.25">
      <c r="A1111" s="24">
        <v>1996</v>
      </c>
      <c r="B1111" s="24" t="s">
        <v>1585</v>
      </c>
    </row>
    <row r="1112" spans="1:2" hidden="1" x14ac:dyDescent="0.25">
      <c r="A1112" s="24">
        <v>1995</v>
      </c>
      <c r="B1112" s="24" t="s">
        <v>1586</v>
      </c>
    </row>
    <row r="1113" spans="1:2" hidden="1" x14ac:dyDescent="0.25">
      <c r="A1113" s="24">
        <v>2549</v>
      </c>
      <c r="B1113" s="24" t="s">
        <v>1587</v>
      </c>
    </row>
    <row r="1114" spans="1:2" hidden="1" x14ac:dyDescent="0.25">
      <c r="A1114" s="24">
        <v>1997</v>
      </c>
      <c r="B1114" s="24" t="s">
        <v>1588</v>
      </c>
    </row>
    <row r="1115" spans="1:2" hidden="1" x14ac:dyDescent="0.25">
      <c r="A1115" s="24">
        <v>2000</v>
      </c>
      <c r="B1115" s="24" t="s">
        <v>452</v>
      </c>
    </row>
    <row r="1116" spans="1:2" hidden="1" x14ac:dyDescent="0.25">
      <c r="A1116" s="24">
        <v>2001</v>
      </c>
      <c r="B1116" s="24" t="s">
        <v>454</v>
      </c>
    </row>
    <row r="1117" spans="1:2" hidden="1" x14ac:dyDescent="0.25">
      <c r="A1117" s="24">
        <v>2002</v>
      </c>
      <c r="B1117" s="24" t="s">
        <v>456</v>
      </c>
    </row>
    <row r="1118" spans="1:2" hidden="1" x14ac:dyDescent="0.25">
      <c r="A1118" s="24">
        <v>1966</v>
      </c>
      <c r="B1118" s="24" t="s">
        <v>1589</v>
      </c>
    </row>
    <row r="1119" spans="1:2" hidden="1" x14ac:dyDescent="0.25">
      <c r="A1119" s="24">
        <v>2003</v>
      </c>
      <c r="B1119" s="24" t="s">
        <v>1590</v>
      </c>
    </row>
    <row r="1120" spans="1:2" hidden="1" x14ac:dyDescent="0.25">
      <c r="A1120" s="24">
        <v>2004</v>
      </c>
      <c r="B1120" s="24" t="s">
        <v>1591</v>
      </c>
    </row>
    <row r="1121" spans="1:2" hidden="1" x14ac:dyDescent="0.25">
      <c r="A1121" s="24">
        <v>2005</v>
      </c>
      <c r="B1121" s="24" t="s">
        <v>457</v>
      </c>
    </row>
    <row r="1122" spans="1:2" hidden="1" x14ac:dyDescent="0.25">
      <c r="A1122" s="24">
        <v>2006</v>
      </c>
      <c r="B1122" s="24" t="s">
        <v>1592</v>
      </c>
    </row>
    <row r="1123" spans="1:2" hidden="1" x14ac:dyDescent="0.25">
      <c r="A1123" s="24">
        <v>2007</v>
      </c>
      <c r="B1123" s="24" t="s">
        <v>1593</v>
      </c>
    </row>
    <row r="1124" spans="1:2" hidden="1" x14ac:dyDescent="0.25">
      <c r="A1124" s="24">
        <v>2008</v>
      </c>
      <c r="B1124" s="24" t="s">
        <v>1594</v>
      </c>
    </row>
    <row r="1125" spans="1:2" hidden="1" x14ac:dyDescent="0.25">
      <c r="A1125" s="24">
        <v>2009</v>
      </c>
      <c r="B1125" s="24" t="s">
        <v>1595</v>
      </c>
    </row>
    <row r="1126" spans="1:2" hidden="1" x14ac:dyDescent="0.25">
      <c r="A1126" s="24">
        <v>2010</v>
      </c>
      <c r="B1126" s="24" t="s">
        <v>1596</v>
      </c>
    </row>
    <row r="1127" spans="1:2" hidden="1" x14ac:dyDescent="0.25">
      <c r="A1127" s="24">
        <v>2011</v>
      </c>
      <c r="B1127" s="24" t="s">
        <v>1597</v>
      </c>
    </row>
    <row r="1128" spans="1:2" hidden="1" x14ac:dyDescent="0.25">
      <c r="A1128" s="24">
        <v>2013</v>
      </c>
      <c r="B1128" s="24" t="s">
        <v>458</v>
      </c>
    </row>
    <row r="1129" spans="1:2" hidden="1" x14ac:dyDescent="0.25">
      <c r="A1129" s="24">
        <v>1967</v>
      </c>
      <c r="B1129" s="24" t="s">
        <v>1598</v>
      </c>
    </row>
    <row r="1130" spans="1:2" hidden="1" x14ac:dyDescent="0.25">
      <c r="A1130" s="24">
        <v>2014</v>
      </c>
      <c r="B1130" s="24" t="s">
        <v>1599</v>
      </c>
    </row>
    <row r="1131" spans="1:2" hidden="1" x14ac:dyDescent="0.25">
      <c r="A1131" s="24">
        <v>2015</v>
      </c>
      <c r="B1131" s="24" t="s">
        <v>1600</v>
      </c>
    </row>
    <row r="1132" spans="1:2" hidden="1" x14ac:dyDescent="0.25">
      <c r="A1132" s="24">
        <v>2016</v>
      </c>
      <c r="B1132" s="24" t="s">
        <v>1601</v>
      </c>
    </row>
    <row r="1133" spans="1:2" hidden="1" x14ac:dyDescent="0.25">
      <c r="A1133" s="24">
        <v>2017</v>
      </c>
      <c r="B1133" s="24" t="s">
        <v>1602</v>
      </c>
    </row>
    <row r="1134" spans="1:2" hidden="1" x14ac:dyDescent="0.25">
      <c r="A1134" s="24">
        <v>1968</v>
      </c>
      <c r="B1134" s="24" t="s">
        <v>1603</v>
      </c>
    </row>
    <row r="1135" spans="1:2" hidden="1" x14ac:dyDescent="0.25">
      <c r="A1135" s="24">
        <v>2018</v>
      </c>
      <c r="B1135" s="24" t="s">
        <v>460</v>
      </c>
    </row>
    <row r="1136" spans="1:2" hidden="1" x14ac:dyDescent="0.25">
      <c r="A1136" s="24">
        <v>2019</v>
      </c>
      <c r="B1136" s="24" t="s">
        <v>462</v>
      </c>
    </row>
    <row r="1137" spans="1:2" hidden="1" x14ac:dyDescent="0.25">
      <c r="A1137" s="24">
        <v>2028</v>
      </c>
      <c r="B1137" s="24" t="s">
        <v>467</v>
      </c>
    </row>
    <row r="1138" spans="1:2" hidden="1" x14ac:dyDescent="0.25">
      <c r="A1138" s="24">
        <v>2020</v>
      </c>
      <c r="B1138" s="24" t="s">
        <v>463</v>
      </c>
    </row>
    <row r="1139" spans="1:2" hidden="1" x14ac:dyDescent="0.25">
      <c r="A1139" s="24">
        <v>2029</v>
      </c>
      <c r="B1139" s="24" t="s">
        <v>468</v>
      </c>
    </row>
    <row r="1140" spans="1:2" hidden="1" x14ac:dyDescent="0.25">
      <c r="A1140" s="24">
        <v>2021</v>
      </c>
      <c r="B1140" s="24" t="s">
        <v>465</v>
      </c>
    </row>
    <row r="1141" spans="1:2" hidden="1" x14ac:dyDescent="0.25">
      <c r="A1141" s="24">
        <v>2022</v>
      </c>
      <c r="B1141" s="24" t="s">
        <v>1604</v>
      </c>
    </row>
    <row r="1142" spans="1:2" hidden="1" x14ac:dyDescent="0.25">
      <c r="A1142" s="24">
        <v>2030</v>
      </c>
      <c r="B1142" s="24" t="s">
        <v>470</v>
      </c>
    </row>
    <row r="1143" spans="1:2" hidden="1" x14ac:dyDescent="0.25">
      <c r="A1143" s="24">
        <v>2031</v>
      </c>
      <c r="B1143" s="24" t="s">
        <v>472</v>
      </c>
    </row>
    <row r="1144" spans="1:2" hidden="1" x14ac:dyDescent="0.25">
      <c r="A1144" s="24">
        <v>2032</v>
      </c>
      <c r="B1144" s="24" t="s">
        <v>1605</v>
      </c>
    </row>
    <row r="1145" spans="1:2" hidden="1" x14ac:dyDescent="0.25">
      <c r="A1145" s="24">
        <v>2034</v>
      </c>
      <c r="B1145" s="24" t="s">
        <v>1606</v>
      </c>
    </row>
    <row r="1146" spans="1:2" hidden="1" x14ac:dyDescent="0.25">
      <c r="A1146" s="24">
        <v>2033</v>
      </c>
      <c r="B1146" s="24" t="s">
        <v>1607</v>
      </c>
    </row>
    <row r="1147" spans="1:2" hidden="1" x14ac:dyDescent="0.25">
      <c r="A1147" s="24">
        <v>2024</v>
      </c>
      <c r="B1147" s="24" t="s">
        <v>1608</v>
      </c>
    </row>
    <row r="1148" spans="1:2" hidden="1" x14ac:dyDescent="0.25">
      <c r="A1148" s="24">
        <v>2035</v>
      </c>
      <c r="B1148" s="24" t="s">
        <v>1609</v>
      </c>
    </row>
    <row r="1149" spans="1:2" hidden="1" x14ac:dyDescent="0.25">
      <c r="A1149" s="24">
        <v>2036</v>
      </c>
      <c r="B1149" s="24" t="s">
        <v>1610</v>
      </c>
    </row>
    <row r="1150" spans="1:2" hidden="1" x14ac:dyDescent="0.25">
      <c r="A1150" s="24">
        <v>2037</v>
      </c>
      <c r="B1150" s="24" t="s">
        <v>473</v>
      </c>
    </row>
    <row r="1151" spans="1:2" hidden="1" x14ac:dyDescent="0.25">
      <c r="A1151" s="24">
        <v>2038</v>
      </c>
      <c r="B1151" s="24" t="s">
        <v>475</v>
      </c>
    </row>
    <row r="1152" spans="1:2" hidden="1" x14ac:dyDescent="0.25">
      <c r="A1152" s="24">
        <v>2039</v>
      </c>
      <c r="B1152" s="24" t="s">
        <v>1611</v>
      </c>
    </row>
    <row r="1153" spans="1:2" hidden="1" x14ac:dyDescent="0.25">
      <c r="A1153" s="24">
        <v>2040</v>
      </c>
      <c r="B1153" s="24" t="s">
        <v>1612</v>
      </c>
    </row>
    <row r="1154" spans="1:2" hidden="1" x14ac:dyDescent="0.25">
      <c r="A1154" s="24">
        <v>2025</v>
      </c>
      <c r="B1154" s="24" t="s">
        <v>1613</v>
      </c>
    </row>
    <row r="1155" spans="1:2" hidden="1" x14ac:dyDescent="0.25">
      <c r="A1155" s="24">
        <v>2041</v>
      </c>
      <c r="B1155" s="24" t="s">
        <v>1614</v>
      </c>
    </row>
    <row r="1156" spans="1:2" hidden="1" x14ac:dyDescent="0.25">
      <c r="A1156" s="24">
        <v>2042</v>
      </c>
      <c r="B1156" s="24" t="s">
        <v>1615</v>
      </c>
    </row>
    <row r="1157" spans="1:2" hidden="1" x14ac:dyDescent="0.25">
      <c r="A1157" s="24">
        <v>2043</v>
      </c>
      <c r="B1157" s="24" t="s">
        <v>1616</v>
      </c>
    </row>
    <row r="1158" spans="1:2" hidden="1" x14ac:dyDescent="0.25">
      <c r="A1158" s="24">
        <v>2044</v>
      </c>
      <c r="B1158" s="24" t="s">
        <v>1617</v>
      </c>
    </row>
    <row r="1159" spans="1:2" hidden="1" x14ac:dyDescent="0.25">
      <c r="A1159" s="24">
        <v>2045</v>
      </c>
      <c r="B1159" s="24" t="s">
        <v>476</v>
      </c>
    </row>
    <row r="1160" spans="1:2" hidden="1" x14ac:dyDescent="0.25">
      <c r="A1160" s="24">
        <v>2046</v>
      </c>
      <c r="B1160" s="24" t="s">
        <v>478</v>
      </c>
    </row>
    <row r="1161" spans="1:2" hidden="1" x14ac:dyDescent="0.25">
      <c r="A1161" s="24">
        <v>2050</v>
      </c>
      <c r="B1161" s="24" t="s">
        <v>1618</v>
      </c>
    </row>
    <row r="1162" spans="1:2" hidden="1" x14ac:dyDescent="0.25">
      <c r="A1162" s="24">
        <v>2051</v>
      </c>
      <c r="B1162" s="24" t="s">
        <v>1619</v>
      </c>
    </row>
    <row r="1163" spans="1:2" hidden="1" x14ac:dyDescent="0.25">
      <c r="A1163" s="24">
        <v>2052</v>
      </c>
      <c r="B1163" s="24" t="s">
        <v>1620</v>
      </c>
    </row>
    <row r="1164" spans="1:2" hidden="1" x14ac:dyDescent="0.25">
      <c r="A1164" s="24">
        <v>2053</v>
      </c>
      <c r="B1164" s="24" t="s">
        <v>480</v>
      </c>
    </row>
    <row r="1165" spans="1:2" hidden="1" x14ac:dyDescent="0.25">
      <c r="A1165" s="24">
        <v>2054</v>
      </c>
      <c r="B1165" s="24" t="s">
        <v>1621</v>
      </c>
    </row>
    <row r="1166" spans="1:2" hidden="1" x14ac:dyDescent="0.25">
      <c r="A1166" s="24">
        <v>2055</v>
      </c>
      <c r="B1166" s="24" t="s">
        <v>1622</v>
      </c>
    </row>
    <row r="1167" spans="1:2" hidden="1" x14ac:dyDescent="0.25">
      <c r="A1167" s="24">
        <v>2056</v>
      </c>
      <c r="B1167" s="24" t="s">
        <v>1623</v>
      </c>
    </row>
    <row r="1168" spans="1:2" hidden="1" x14ac:dyDescent="0.25">
      <c r="A1168" s="24">
        <v>2026</v>
      </c>
      <c r="B1168" s="24" t="s">
        <v>1624</v>
      </c>
    </row>
    <row r="1169" spans="1:2" hidden="1" x14ac:dyDescent="0.25">
      <c r="A1169" s="24">
        <v>2027</v>
      </c>
      <c r="B1169" s="24" t="s">
        <v>1625</v>
      </c>
    </row>
    <row r="1170" spans="1:2" hidden="1" x14ac:dyDescent="0.25">
      <c r="A1170" s="24">
        <v>2057</v>
      </c>
      <c r="B1170" s="24" t="s">
        <v>1626</v>
      </c>
    </row>
    <row r="1171" spans="1:2" hidden="1" x14ac:dyDescent="0.25">
      <c r="A1171" s="24">
        <v>2058</v>
      </c>
      <c r="B1171" s="24" t="s">
        <v>1627</v>
      </c>
    </row>
    <row r="1172" spans="1:2" hidden="1" x14ac:dyDescent="0.25">
      <c r="A1172" s="24">
        <v>2069</v>
      </c>
      <c r="B1172" s="24" t="s">
        <v>1628</v>
      </c>
    </row>
    <row r="1173" spans="1:2" hidden="1" x14ac:dyDescent="0.25">
      <c r="A1173" s="24">
        <v>2059</v>
      </c>
      <c r="B1173" s="24" t="s">
        <v>1629</v>
      </c>
    </row>
    <row r="1174" spans="1:2" hidden="1" x14ac:dyDescent="0.25">
      <c r="A1174" s="24">
        <v>2070</v>
      </c>
      <c r="B1174" s="24" t="s">
        <v>1630</v>
      </c>
    </row>
    <row r="1175" spans="1:2" hidden="1" x14ac:dyDescent="0.25">
      <c r="A1175" s="24">
        <v>2071</v>
      </c>
      <c r="B1175" s="24" t="s">
        <v>1631</v>
      </c>
    </row>
    <row r="1176" spans="1:2" hidden="1" x14ac:dyDescent="0.25">
      <c r="A1176" s="24">
        <v>2072</v>
      </c>
      <c r="B1176" s="24" t="s">
        <v>1632</v>
      </c>
    </row>
    <row r="1177" spans="1:2" hidden="1" x14ac:dyDescent="0.25">
      <c r="A1177" s="24">
        <v>2073</v>
      </c>
      <c r="B1177" s="24" t="s">
        <v>1633</v>
      </c>
    </row>
    <row r="1178" spans="1:2" hidden="1" x14ac:dyDescent="0.25">
      <c r="A1178" s="24">
        <v>2074</v>
      </c>
      <c r="B1178" s="24" t="s">
        <v>1634</v>
      </c>
    </row>
    <row r="1179" spans="1:2" hidden="1" x14ac:dyDescent="0.25">
      <c r="A1179" s="24">
        <v>2075</v>
      </c>
      <c r="B1179" s="24" t="s">
        <v>1635</v>
      </c>
    </row>
    <row r="1180" spans="1:2" hidden="1" x14ac:dyDescent="0.25">
      <c r="A1180" s="24">
        <v>2076</v>
      </c>
      <c r="B1180" s="24" t="s">
        <v>1636</v>
      </c>
    </row>
    <row r="1181" spans="1:2" hidden="1" x14ac:dyDescent="0.25">
      <c r="A1181" s="24">
        <v>2077</v>
      </c>
      <c r="B1181" s="24" t="s">
        <v>1637</v>
      </c>
    </row>
    <row r="1182" spans="1:2" hidden="1" x14ac:dyDescent="0.25">
      <c r="A1182" s="24">
        <v>2078</v>
      </c>
      <c r="B1182" s="24" t="s">
        <v>489</v>
      </c>
    </row>
    <row r="1183" spans="1:2" hidden="1" x14ac:dyDescent="0.25">
      <c r="A1183" s="24">
        <v>2079</v>
      </c>
      <c r="B1183" s="24" t="s">
        <v>1638</v>
      </c>
    </row>
    <row r="1184" spans="1:2" hidden="1" x14ac:dyDescent="0.25">
      <c r="A1184" s="24">
        <v>2080</v>
      </c>
      <c r="B1184" s="24" t="s">
        <v>1639</v>
      </c>
    </row>
    <row r="1185" spans="1:2" hidden="1" x14ac:dyDescent="0.25">
      <c r="A1185" s="24">
        <v>2081</v>
      </c>
      <c r="B1185" s="24" t="s">
        <v>1640</v>
      </c>
    </row>
    <row r="1186" spans="1:2" hidden="1" x14ac:dyDescent="0.25">
      <c r="A1186" s="24">
        <v>2082</v>
      </c>
      <c r="B1186" s="24" t="s">
        <v>1641</v>
      </c>
    </row>
    <row r="1187" spans="1:2" hidden="1" x14ac:dyDescent="0.25">
      <c r="A1187" s="24">
        <v>2083</v>
      </c>
      <c r="B1187" s="24" t="s">
        <v>1642</v>
      </c>
    </row>
    <row r="1188" spans="1:2" hidden="1" x14ac:dyDescent="0.25">
      <c r="A1188" s="24">
        <v>2085</v>
      </c>
      <c r="B1188" s="24" t="s">
        <v>1643</v>
      </c>
    </row>
    <row r="1189" spans="1:2" hidden="1" x14ac:dyDescent="0.25">
      <c r="A1189" s="24">
        <v>2086</v>
      </c>
      <c r="B1189" s="24" t="s">
        <v>1644</v>
      </c>
    </row>
    <row r="1190" spans="1:2" hidden="1" x14ac:dyDescent="0.25">
      <c r="A1190" s="24">
        <v>2087</v>
      </c>
      <c r="B1190" s="24" t="s">
        <v>1645</v>
      </c>
    </row>
    <row r="1191" spans="1:2" hidden="1" x14ac:dyDescent="0.25">
      <c r="A1191" s="24">
        <v>2060</v>
      </c>
      <c r="B1191" s="24" t="s">
        <v>1646</v>
      </c>
    </row>
    <row r="1192" spans="1:2" hidden="1" x14ac:dyDescent="0.25">
      <c r="A1192" s="24">
        <v>2061</v>
      </c>
      <c r="B1192" s="24" t="s">
        <v>481</v>
      </c>
    </row>
    <row r="1193" spans="1:2" hidden="1" x14ac:dyDescent="0.25">
      <c r="A1193" s="24">
        <v>2062</v>
      </c>
      <c r="B1193" s="24" t="s">
        <v>483</v>
      </c>
    </row>
    <row r="1194" spans="1:2" hidden="1" x14ac:dyDescent="0.25">
      <c r="A1194" s="24">
        <v>2063</v>
      </c>
      <c r="B1194" s="24" t="s">
        <v>484</v>
      </c>
    </row>
    <row r="1195" spans="1:2" hidden="1" x14ac:dyDescent="0.25">
      <c r="A1195" s="24">
        <v>2065</v>
      </c>
      <c r="B1195" s="24" t="s">
        <v>1647</v>
      </c>
    </row>
    <row r="1196" spans="1:2" hidden="1" x14ac:dyDescent="0.25">
      <c r="A1196" s="24">
        <v>2064</v>
      </c>
      <c r="B1196" s="24" t="s">
        <v>1648</v>
      </c>
    </row>
    <row r="1197" spans="1:2" hidden="1" x14ac:dyDescent="0.25">
      <c r="A1197" s="24">
        <v>2066</v>
      </c>
      <c r="B1197" s="24" t="s">
        <v>1649</v>
      </c>
    </row>
    <row r="1198" spans="1:2" hidden="1" x14ac:dyDescent="0.25">
      <c r="A1198" s="24">
        <v>2067</v>
      </c>
      <c r="B1198" s="24" t="s">
        <v>486</v>
      </c>
    </row>
    <row r="1199" spans="1:2" hidden="1" x14ac:dyDescent="0.25">
      <c r="A1199" s="24">
        <v>2088</v>
      </c>
      <c r="B1199" s="24" t="s">
        <v>1650</v>
      </c>
    </row>
    <row r="1200" spans="1:2" hidden="1" x14ac:dyDescent="0.25">
      <c r="A1200" s="24">
        <v>2090</v>
      </c>
      <c r="B1200" s="24" t="s">
        <v>1651</v>
      </c>
    </row>
    <row r="1201" spans="1:2" hidden="1" x14ac:dyDescent="0.25">
      <c r="A1201" s="24">
        <v>2091</v>
      </c>
      <c r="B1201" s="24" t="s">
        <v>1652</v>
      </c>
    </row>
    <row r="1202" spans="1:2" hidden="1" x14ac:dyDescent="0.25">
      <c r="A1202" s="24">
        <v>2092</v>
      </c>
      <c r="B1202" s="24" t="s">
        <v>1653</v>
      </c>
    </row>
    <row r="1203" spans="1:2" hidden="1" x14ac:dyDescent="0.25">
      <c r="A1203" s="24">
        <v>2093</v>
      </c>
      <c r="B1203" s="24" t="s">
        <v>1654</v>
      </c>
    </row>
    <row r="1204" spans="1:2" hidden="1" x14ac:dyDescent="0.25">
      <c r="A1204" s="24">
        <v>2094</v>
      </c>
      <c r="B1204" s="24" t="s">
        <v>1655</v>
      </c>
    </row>
    <row r="1205" spans="1:2" hidden="1" x14ac:dyDescent="0.25">
      <c r="A1205" s="24">
        <v>2095</v>
      </c>
      <c r="B1205" s="24" t="s">
        <v>1656</v>
      </c>
    </row>
    <row r="1206" spans="1:2" hidden="1" x14ac:dyDescent="0.25">
      <c r="A1206" s="24">
        <v>2096</v>
      </c>
      <c r="B1206" s="24" t="s">
        <v>1657</v>
      </c>
    </row>
    <row r="1207" spans="1:2" hidden="1" x14ac:dyDescent="0.25">
      <c r="A1207" s="24">
        <v>2097</v>
      </c>
      <c r="B1207" s="24" t="s">
        <v>491</v>
      </c>
    </row>
    <row r="1208" spans="1:2" hidden="1" x14ac:dyDescent="0.25">
      <c r="A1208" s="24">
        <v>2098</v>
      </c>
      <c r="B1208" s="24" t="s">
        <v>493</v>
      </c>
    </row>
    <row r="1209" spans="1:2" hidden="1" x14ac:dyDescent="0.25">
      <c r="A1209" s="24">
        <v>2099</v>
      </c>
      <c r="B1209" s="24" t="s">
        <v>1658</v>
      </c>
    </row>
    <row r="1210" spans="1:2" hidden="1" x14ac:dyDescent="0.25">
      <c r="A1210" s="24">
        <v>2100</v>
      </c>
      <c r="B1210" s="24" t="s">
        <v>1659</v>
      </c>
    </row>
    <row r="1211" spans="1:2" hidden="1" x14ac:dyDescent="0.25">
      <c r="A1211" s="24">
        <v>2101</v>
      </c>
      <c r="B1211" s="24" t="s">
        <v>494</v>
      </c>
    </row>
    <row r="1212" spans="1:2" hidden="1" x14ac:dyDescent="0.25">
      <c r="A1212" s="24">
        <v>2102</v>
      </c>
      <c r="B1212" s="24" t="s">
        <v>1660</v>
      </c>
    </row>
    <row r="1213" spans="1:2" hidden="1" x14ac:dyDescent="0.25">
      <c r="A1213" s="24">
        <v>2103</v>
      </c>
      <c r="B1213" s="24" t="s">
        <v>1661</v>
      </c>
    </row>
    <row r="1214" spans="1:2" hidden="1" x14ac:dyDescent="0.25">
      <c r="A1214" s="24">
        <v>2107</v>
      </c>
      <c r="B1214" s="24" t="s">
        <v>1662</v>
      </c>
    </row>
    <row r="1215" spans="1:2" hidden="1" x14ac:dyDescent="0.25">
      <c r="A1215" s="24">
        <v>2108</v>
      </c>
      <c r="B1215" s="24" t="s">
        <v>1663</v>
      </c>
    </row>
    <row r="1216" spans="1:2" hidden="1" x14ac:dyDescent="0.25">
      <c r="A1216" s="24">
        <v>2109</v>
      </c>
      <c r="B1216" s="24" t="s">
        <v>1664</v>
      </c>
    </row>
    <row r="1217" spans="1:2" hidden="1" x14ac:dyDescent="0.25">
      <c r="A1217" s="24">
        <v>2110</v>
      </c>
      <c r="B1217" s="24" t="s">
        <v>496</v>
      </c>
    </row>
    <row r="1218" spans="1:2" hidden="1" x14ac:dyDescent="0.25">
      <c r="A1218" s="24">
        <v>2111</v>
      </c>
      <c r="B1218" s="24" t="s">
        <v>497</v>
      </c>
    </row>
    <row r="1219" spans="1:2" hidden="1" x14ac:dyDescent="0.25">
      <c r="A1219" s="24">
        <v>2112</v>
      </c>
      <c r="B1219" s="24" t="s">
        <v>1665</v>
      </c>
    </row>
    <row r="1220" spans="1:2" hidden="1" x14ac:dyDescent="0.25">
      <c r="A1220" s="24">
        <v>2113</v>
      </c>
      <c r="B1220" s="24" t="s">
        <v>498</v>
      </c>
    </row>
    <row r="1221" spans="1:2" hidden="1" x14ac:dyDescent="0.25">
      <c r="A1221" s="24">
        <v>2115</v>
      </c>
      <c r="B1221" s="24" t="s">
        <v>1666</v>
      </c>
    </row>
    <row r="1222" spans="1:2" hidden="1" x14ac:dyDescent="0.25">
      <c r="A1222" s="24">
        <v>2116</v>
      </c>
      <c r="B1222" s="24" t="s">
        <v>1667</v>
      </c>
    </row>
    <row r="1223" spans="1:2" hidden="1" x14ac:dyDescent="0.25">
      <c r="A1223" s="24">
        <v>2117</v>
      </c>
      <c r="B1223" s="24" t="s">
        <v>1668</v>
      </c>
    </row>
    <row r="1224" spans="1:2" hidden="1" x14ac:dyDescent="0.25">
      <c r="A1224" s="24">
        <v>2118</v>
      </c>
      <c r="B1224" s="24" t="s">
        <v>1669</v>
      </c>
    </row>
    <row r="1225" spans="1:2" hidden="1" x14ac:dyDescent="0.25">
      <c r="A1225" s="24">
        <v>2119</v>
      </c>
      <c r="B1225" s="24" t="s">
        <v>500</v>
      </c>
    </row>
    <row r="1226" spans="1:2" hidden="1" x14ac:dyDescent="0.25">
      <c r="A1226" s="24">
        <v>2120</v>
      </c>
      <c r="B1226" s="24" t="s">
        <v>1670</v>
      </c>
    </row>
    <row r="1227" spans="1:2" hidden="1" x14ac:dyDescent="0.25">
      <c r="A1227" s="24">
        <v>2121</v>
      </c>
      <c r="B1227" s="24" t="s">
        <v>1671</v>
      </c>
    </row>
    <row r="1228" spans="1:2" hidden="1" x14ac:dyDescent="0.25">
      <c r="A1228" s="24">
        <v>2122</v>
      </c>
      <c r="B1228" s="24" t="s">
        <v>1672</v>
      </c>
    </row>
    <row r="1229" spans="1:2" hidden="1" x14ac:dyDescent="0.25">
      <c r="A1229" s="24">
        <v>2123</v>
      </c>
      <c r="B1229" s="24" t="s">
        <v>1673</v>
      </c>
    </row>
    <row r="1230" spans="1:2" hidden="1" x14ac:dyDescent="0.25">
      <c r="A1230" s="24">
        <v>2124</v>
      </c>
      <c r="B1230" s="24" t="s">
        <v>501</v>
      </c>
    </row>
    <row r="1231" spans="1:2" hidden="1" x14ac:dyDescent="0.25">
      <c r="A1231" s="24">
        <v>2125</v>
      </c>
      <c r="B1231" s="24" t="s">
        <v>503</v>
      </c>
    </row>
    <row r="1232" spans="1:2" hidden="1" x14ac:dyDescent="0.25">
      <c r="A1232" s="24">
        <v>2126</v>
      </c>
      <c r="B1232" s="24" t="s">
        <v>504</v>
      </c>
    </row>
    <row r="1233" spans="1:2" hidden="1" x14ac:dyDescent="0.25">
      <c r="A1233" s="24">
        <v>2127</v>
      </c>
      <c r="B1233" s="24" t="s">
        <v>1674</v>
      </c>
    </row>
    <row r="1234" spans="1:2" hidden="1" x14ac:dyDescent="0.25">
      <c r="A1234" s="24">
        <v>2128</v>
      </c>
      <c r="B1234" s="24" t="s">
        <v>1675</v>
      </c>
    </row>
    <row r="1235" spans="1:2" hidden="1" x14ac:dyDescent="0.25">
      <c r="A1235" s="24">
        <v>2129</v>
      </c>
      <c r="B1235" s="24" t="s">
        <v>1676</v>
      </c>
    </row>
    <row r="1236" spans="1:2" hidden="1" x14ac:dyDescent="0.25">
      <c r="A1236" s="24">
        <v>2130</v>
      </c>
      <c r="B1236" s="24" t="s">
        <v>1677</v>
      </c>
    </row>
    <row r="1237" spans="1:2" hidden="1" x14ac:dyDescent="0.25">
      <c r="A1237" s="24">
        <v>2132</v>
      </c>
      <c r="B1237" s="24" t="s">
        <v>1678</v>
      </c>
    </row>
    <row r="1238" spans="1:2" hidden="1" x14ac:dyDescent="0.25">
      <c r="A1238" s="24">
        <v>2131</v>
      </c>
      <c r="B1238" s="24" t="s">
        <v>1679</v>
      </c>
    </row>
    <row r="1239" spans="1:2" hidden="1" x14ac:dyDescent="0.25">
      <c r="A1239" s="24">
        <v>2134</v>
      </c>
      <c r="B1239" s="24" t="s">
        <v>1680</v>
      </c>
    </row>
    <row r="1240" spans="1:2" hidden="1" x14ac:dyDescent="0.25">
      <c r="A1240" s="24">
        <v>2135</v>
      </c>
      <c r="B1240" s="24" t="s">
        <v>505</v>
      </c>
    </row>
    <row r="1241" spans="1:2" hidden="1" x14ac:dyDescent="0.25">
      <c r="A1241" s="24">
        <v>2136</v>
      </c>
      <c r="B1241" s="24" t="s">
        <v>1681</v>
      </c>
    </row>
    <row r="1242" spans="1:2" hidden="1" x14ac:dyDescent="0.25">
      <c r="A1242" s="24">
        <v>2137</v>
      </c>
      <c r="B1242" s="24" t="s">
        <v>1682</v>
      </c>
    </row>
    <row r="1243" spans="1:2" hidden="1" x14ac:dyDescent="0.25">
      <c r="A1243" s="24">
        <v>2138</v>
      </c>
      <c r="B1243" s="24" t="s">
        <v>1683</v>
      </c>
    </row>
    <row r="1244" spans="1:2" hidden="1" x14ac:dyDescent="0.25">
      <c r="A1244" s="24">
        <v>2139</v>
      </c>
      <c r="B1244" s="24" t="s">
        <v>1684</v>
      </c>
    </row>
    <row r="1245" spans="1:2" hidden="1" x14ac:dyDescent="0.25">
      <c r="A1245" s="24">
        <v>2141</v>
      </c>
      <c r="B1245" s="24" t="s">
        <v>1685</v>
      </c>
    </row>
    <row r="1246" spans="1:2" hidden="1" x14ac:dyDescent="0.25">
      <c r="A1246" s="24">
        <v>2140</v>
      </c>
      <c r="B1246" s="24" t="s">
        <v>1686</v>
      </c>
    </row>
    <row r="1247" spans="1:2" hidden="1" x14ac:dyDescent="0.25">
      <c r="A1247" s="24">
        <v>2142</v>
      </c>
      <c r="B1247" s="24" t="s">
        <v>1687</v>
      </c>
    </row>
    <row r="1248" spans="1:2" hidden="1" x14ac:dyDescent="0.25">
      <c r="A1248" s="24">
        <v>2143</v>
      </c>
      <c r="B1248" s="24" t="s">
        <v>1688</v>
      </c>
    </row>
    <row r="1249" spans="1:2" hidden="1" x14ac:dyDescent="0.25">
      <c r="A1249" s="24">
        <v>2144</v>
      </c>
      <c r="B1249" s="24" t="s">
        <v>1689</v>
      </c>
    </row>
    <row r="1250" spans="1:2" hidden="1" x14ac:dyDescent="0.25">
      <c r="A1250" s="24">
        <v>2149</v>
      </c>
      <c r="B1250" s="24" t="s">
        <v>1690</v>
      </c>
    </row>
    <row r="1251" spans="1:2" hidden="1" x14ac:dyDescent="0.25">
      <c r="A1251" s="24">
        <v>2145</v>
      </c>
      <c r="B1251" s="24" t="s">
        <v>507</v>
      </c>
    </row>
    <row r="1252" spans="1:2" hidden="1" x14ac:dyDescent="0.25">
      <c r="A1252" s="24">
        <v>2151</v>
      </c>
      <c r="B1252" s="24" t="s">
        <v>509</v>
      </c>
    </row>
    <row r="1253" spans="1:2" hidden="1" x14ac:dyDescent="0.25">
      <c r="A1253" s="24">
        <v>2152</v>
      </c>
      <c r="B1253" s="24" t="s">
        <v>1691</v>
      </c>
    </row>
    <row r="1254" spans="1:2" hidden="1" x14ac:dyDescent="0.25">
      <c r="A1254" s="24">
        <v>2153</v>
      </c>
      <c r="B1254" s="24" t="s">
        <v>1692</v>
      </c>
    </row>
    <row r="1255" spans="1:2" hidden="1" x14ac:dyDescent="0.25">
      <c r="A1255" s="24">
        <v>2154</v>
      </c>
      <c r="B1255" s="24" t="s">
        <v>1693</v>
      </c>
    </row>
    <row r="1256" spans="1:2" hidden="1" x14ac:dyDescent="0.25">
      <c r="A1256" s="24">
        <v>2155</v>
      </c>
      <c r="B1256" s="24" t="s">
        <v>511</v>
      </c>
    </row>
    <row r="1257" spans="1:2" hidden="1" x14ac:dyDescent="0.25">
      <c r="A1257" s="24">
        <v>2156</v>
      </c>
      <c r="B1257" s="24" t="s">
        <v>513</v>
      </c>
    </row>
    <row r="1258" spans="1:2" hidden="1" x14ac:dyDescent="0.25">
      <c r="A1258" s="24">
        <v>2146</v>
      </c>
      <c r="B1258" s="24" t="s">
        <v>1694</v>
      </c>
    </row>
    <row r="1259" spans="1:2" hidden="1" x14ac:dyDescent="0.25">
      <c r="A1259" s="24">
        <v>2157</v>
      </c>
      <c r="B1259" s="24" t="s">
        <v>514</v>
      </c>
    </row>
    <row r="1260" spans="1:2" hidden="1" x14ac:dyDescent="0.25">
      <c r="A1260" s="24">
        <v>2147</v>
      </c>
      <c r="B1260" s="24" t="s">
        <v>1695</v>
      </c>
    </row>
    <row r="1261" spans="1:2" hidden="1" x14ac:dyDescent="0.25">
      <c r="A1261" s="24">
        <v>2148</v>
      </c>
      <c r="B1261" s="24" t="s">
        <v>1696</v>
      </c>
    </row>
    <row r="1262" spans="1:2" hidden="1" x14ac:dyDescent="0.25">
      <c r="A1262" s="24">
        <v>2158</v>
      </c>
      <c r="B1262" s="24" t="s">
        <v>1697</v>
      </c>
    </row>
    <row r="1263" spans="1:2" hidden="1" x14ac:dyDescent="0.25">
      <c r="A1263" s="24">
        <v>2159</v>
      </c>
      <c r="B1263" s="24" t="s">
        <v>516</v>
      </c>
    </row>
    <row r="1264" spans="1:2" hidden="1" x14ac:dyDescent="0.25">
      <c r="A1264" s="24">
        <v>2160</v>
      </c>
      <c r="B1264" s="24" t="s">
        <v>1698</v>
      </c>
    </row>
    <row r="1265" spans="1:2" hidden="1" x14ac:dyDescent="0.25">
      <c r="A1265" s="24">
        <v>2162</v>
      </c>
      <c r="B1265" s="24" t="s">
        <v>1699</v>
      </c>
    </row>
    <row r="1266" spans="1:2" hidden="1" x14ac:dyDescent="0.25">
      <c r="A1266" s="24">
        <v>2161</v>
      </c>
      <c r="B1266" s="24" t="s">
        <v>1700</v>
      </c>
    </row>
    <row r="1267" spans="1:2" hidden="1" x14ac:dyDescent="0.25">
      <c r="A1267" s="24">
        <v>2163</v>
      </c>
      <c r="B1267" s="24" t="s">
        <v>1701</v>
      </c>
    </row>
    <row r="1268" spans="1:2" hidden="1" x14ac:dyDescent="0.25">
      <c r="A1268" s="24">
        <v>2164</v>
      </c>
      <c r="B1268" s="24" t="s">
        <v>1702</v>
      </c>
    </row>
    <row r="1269" spans="1:2" hidden="1" x14ac:dyDescent="0.25">
      <c r="A1269" s="24">
        <v>2165</v>
      </c>
      <c r="B1269" s="24" t="s">
        <v>1703</v>
      </c>
    </row>
    <row r="1270" spans="1:2" hidden="1" x14ac:dyDescent="0.25">
      <c r="A1270" s="24">
        <v>2166</v>
      </c>
      <c r="B1270" s="24" t="s">
        <v>517</v>
      </c>
    </row>
    <row r="1271" spans="1:2" hidden="1" x14ac:dyDescent="0.25">
      <c r="A1271" s="24">
        <v>2167</v>
      </c>
      <c r="B1271" s="24" t="s">
        <v>519</v>
      </c>
    </row>
    <row r="1272" spans="1:2" hidden="1" x14ac:dyDescent="0.25">
      <c r="A1272" s="24">
        <v>2168</v>
      </c>
      <c r="B1272" s="24" t="s">
        <v>520</v>
      </c>
    </row>
    <row r="1273" spans="1:2" hidden="1" x14ac:dyDescent="0.25">
      <c r="A1273" s="24">
        <v>2169</v>
      </c>
      <c r="B1273" s="24" t="s">
        <v>522</v>
      </c>
    </row>
    <row r="1274" spans="1:2" hidden="1" x14ac:dyDescent="0.25">
      <c r="A1274" s="24">
        <v>2170</v>
      </c>
      <c r="B1274" s="24" t="s">
        <v>523</v>
      </c>
    </row>
    <row r="1275" spans="1:2" hidden="1" x14ac:dyDescent="0.25">
      <c r="A1275" s="24">
        <v>2171</v>
      </c>
      <c r="B1275" s="24" t="s">
        <v>1704</v>
      </c>
    </row>
    <row r="1276" spans="1:2" hidden="1" x14ac:dyDescent="0.25">
      <c r="A1276" s="24">
        <v>2173</v>
      </c>
      <c r="B1276" s="24" t="s">
        <v>1705</v>
      </c>
    </row>
    <row r="1277" spans="1:2" hidden="1" x14ac:dyDescent="0.25">
      <c r="A1277" s="24">
        <v>2174</v>
      </c>
      <c r="B1277" s="24" t="s">
        <v>1706</v>
      </c>
    </row>
    <row r="1278" spans="1:2" hidden="1" x14ac:dyDescent="0.25">
      <c r="A1278" s="24">
        <v>2176</v>
      </c>
      <c r="B1278" s="24" t="s">
        <v>1707</v>
      </c>
    </row>
    <row r="1279" spans="1:2" hidden="1" x14ac:dyDescent="0.25">
      <c r="A1279" s="24">
        <v>2177</v>
      </c>
      <c r="B1279" s="24" t="s">
        <v>1708</v>
      </c>
    </row>
    <row r="1280" spans="1:2" hidden="1" x14ac:dyDescent="0.25">
      <c r="A1280" s="24">
        <v>2182</v>
      </c>
      <c r="B1280" s="24" t="s">
        <v>1709</v>
      </c>
    </row>
    <row r="1281" spans="1:2" hidden="1" x14ac:dyDescent="0.25">
      <c r="A1281" s="24">
        <v>2183</v>
      </c>
      <c r="B1281" s="24" t="s">
        <v>1710</v>
      </c>
    </row>
    <row r="1282" spans="1:2" hidden="1" x14ac:dyDescent="0.25">
      <c r="A1282" s="24">
        <v>2184</v>
      </c>
      <c r="B1282" s="24" t="s">
        <v>527</v>
      </c>
    </row>
    <row r="1283" spans="1:2" hidden="1" x14ac:dyDescent="0.25">
      <c r="A1283" s="24">
        <v>2185</v>
      </c>
      <c r="B1283" s="24" t="s">
        <v>529</v>
      </c>
    </row>
    <row r="1284" spans="1:2" hidden="1" x14ac:dyDescent="0.25">
      <c r="A1284" s="24">
        <v>2186</v>
      </c>
      <c r="B1284" s="24" t="s">
        <v>1711</v>
      </c>
    </row>
    <row r="1285" spans="1:2" hidden="1" x14ac:dyDescent="0.25">
      <c r="A1285" s="24">
        <v>2187</v>
      </c>
      <c r="B1285" s="24" t="s">
        <v>1712</v>
      </c>
    </row>
    <row r="1286" spans="1:2" hidden="1" x14ac:dyDescent="0.25">
      <c r="A1286" s="24">
        <v>2191</v>
      </c>
      <c r="B1286" s="24" t="s">
        <v>1713</v>
      </c>
    </row>
    <row r="1287" spans="1:2" hidden="1" x14ac:dyDescent="0.25">
      <c r="A1287" s="24">
        <v>2192</v>
      </c>
      <c r="B1287" s="24" t="s">
        <v>1714</v>
      </c>
    </row>
    <row r="1288" spans="1:2" hidden="1" x14ac:dyDescent="0.25">
      <c r="A1288" s="24">
        <v>2193</v>
      </c>
      <c r="B1288" s="24" t="s">
        <v>532</v>
      </c>
    </row>
    <row r="1289" spans="1:2" hidden="1" x14ac:dyDescent="0.25">
      <c r="A1289" s="24">
        <v>2194</v>
      </c>
      <c r="B1289" s="24" t="s">
        <v>1715</v>
      </c>
    </row>
    <row r="1290" spans="1:2" hidden="1" x14ac:dyDescent="0.25">
      <c r="A1290" s="24">
        <v>2197</v>
      </c>
      <c r="B1290" s="24" t="s">
        <v>1716</v>
      </c>
    </row>
    <row r="1291" spans="1:2" hidden="1" x14ac:dyDescent="0.25">
      <c r="A1291" s="24">
        <v>2198</v>
      </c>
      <c r="B1291" s="24" t="s">
        <v>1717</v>
      </c>
    </row>
    <row r="1292" spans="1:2" hidden="1" x14ac:dyDescent="0.25">
      <c r="A1292" s="24">
        <v>2196</v>
      </c>
      <c r="B1292" s="24" t="s">
        <v>1718</v>
      </c>
    </row>
    <row r="1293" spans="1:2" hidden="1" x14ac:dyDescent="0.25">
      <c r="A1293" s="24">
        <v>2190</v>
      </c>
      <c r="B1293" s="24" t="s">
        <v>530</v>
      </c>
    </row>
    <row r="1294" spans="1:2" hidden="1" x14ac:dyDescent="0.25">
      <c r="A1294" s="24">
        <v>2199</v>
      </c>
      <c r="B1294" s="24" t="s">
        <v>1719</v>
      </c>
    </row>
    <row r="1295" spans="1:2" hidden="1" x14ac:dyDescent="0.25">
      <c r="A1295" s="24">
        <v>2200</v>
      </c>
      <c r="B1295" s="24" t="s">
        <v>1720</v>
      </c>
    </row>
    <row r="1296" spans="1:2" hidden="1" x14ac:dyDescent="0.25">
      <c r="A1296" s="24">
        <v>2201</v>
      </c>
      <c r="B1296" s="24" t="s">
        <v>1721</v>
      </c>
    </row>
    <row r="1297" spans="1:2" hidden="1" x14ac:dyDescent="0.25">
      <c r="A1297" s="24">
        <v>2203</v>
      </c>
      <c r="B1297" s="24" t="s">
        <v>1722</v>
      </c>
    </row>
    <row r="1298" spans="1:2" hidden="1" x14ac:dyDescent="0.25">
      <c r="A1298" s="24">
        <v>2204</v>
      </c>
      <c r="B1298" s="24" t="s">
        <v>1723</v>
      </c>
    </row>
    <row r="1299" spans="1:2" hidden="1" x14ac:dyDescent="0.25">
      <c r="A1299" s="24">
        <v>2205</v>
      </c>
      <c r="B1299" s="24" t="s">
        <v>1724</v>
      </c>
    </row>
    <row r="1300" spans="1:2" hidden="1" x14ac:dyDescent="0.25">
      <c r="A1300" s="24">
        <v>2206</v>
      </c>
      <c r="B1300" s="24" t="s">
        <v>1725</v>
      </c>
    </row>
    <row r="1301" spans="1:2" hidden="1" x14ac:dyDescent="0.25">
      <c r="A1301" s="24">
        <v>2207</v>
      </c>
      <c r="B1301" s="24" t="s">
        <v>1726</v>
      </c>
    </row>
    <row r="1302" spans="1:2" hidden="1" x14ac:dyDescent="0.25">
      <c r="A1302" s="24">
        <v>2208</v>
      </c>
      <c r="B1302" s="24" t="s">
        <v>1727</v>
      </c>
    </row>
    <row r="1303" spans="1:2" hidden="1" x14ac:dyDescent="0.25">
      <c r="A1303" s="24">
        <v>2209</v>
      </c>
      <c r="B1303" s="24" t="s">
        <v>1728</v>
      </c>
    </row>
    <row r="1304" spans="1:2" hidden="1" x14ac:dyDescent="0.25">
      <c r="A1304" s="24">
        <v>2210</v>
      </c>
      <c r="B1304" s="24" t="s">
        <v>1729</v>
      </c>
    </row>
    <row r="1305" spans="1:2" hidden="1" x14ac:dyDescent="0.25">
      <c r="A1305" s="24">
        <v>2211</v>
      </c>
      <c r="B1305" s="24" t="s">
        <v>1730</v>
      </c>
    </row>
    <row r="1306" spans="1:2" hidden="1" x14ac:dyDescent="0.25">
      <c r="A1306" s="24">
        <v>2212</v>
      </c>
      <c r="B1306" s="24" t="s">
        <v>1731</v>
      </c>
    </row>
    <row r="1307" spans="1:2" hidden="1" x14ac:dyDescent="0.25">
      <c r="A1307" s="24">
        <v>2178</v>
      </c>
      <c r="B1307" s="24" t="s">
        <v>1732</v>
      </c>
    </row>
    <row r="1308" spans="1:2" hidden="1" x14ac:dyDescent="0.25">
      <c r="A1308" s="24">
        <v>2179</v>
      </c>
      <c r="B1308" s="24" t="s">
        <v>1733</v>
      </c>
    </row>
    <row r="1309" spans="1:2" hidden="1" x14ac:dyDescent="0.25">
      <c r="A1309" s="24">
        <v>2213</v>
      </c>
      <c r="B1309" s="24" t="s">
        <v>533</v>
      </c>
    </row>
    <row r="1310" spans="1:2" hidden="1" x14ac:dyDescent="0.25">
      <c r="A1310" s="24">
        <v>2214</v>
      </c>
      <c r="B1310" s="24" t="s">
        <v>1734</v>
      </c>
    </row>
    <row r="1311" spans="1:2" hidden="1" x14ac:dyDescent="0.25">
      <c r="A1311" s="24">
        <v>2215</v>
      </c>
      <c r="B1311" s="24" t="s">
        <v>1735</v>
      </c>
    </row>
    <row r="1312" spans="1:2" hidden="1" x14ac:dyDescent="0.25">
      <c r="A1312" s="24">
        <v>2181</v>
      </c>
      <c r="B1312" s="24" t="s">
        <v>1736</v>
      </c>
    </row>
    <row r="1313" spans="1:2" hidden="1" x14ac:dyDescent="0.25">
      <c r="A1313" s="24">
        <v>2216</v>
      </c>
      <c r="B1313" s="24" t="s">
        <v>1737</v>
      </c>
    </row>
    <row r="1314" spans="1:2" hidden="1" x14ac:dyDescent="0.25">
      <c r="A1314" s="24">
        <v>2217</v>
      </c>
      <c r="B1314" s="24" t="s">
        <v>1738</v>
      </c>
    </row>
    <row r="1315" spans="1:2" hidden="1" x14ac:dyDescent="0.25">
      <c r="A1315" s="24">
        <v>2228</v>
      </c>
      <c r="B1315" s="24" t="s">
        <v>1739</v>
      </c>
    </row>
    <row r="1316" spans="1:2" hidden="1" x14ac:dyDescent="0.25">
      <c r="A1316" s="24">
        <v>2229</v>
      </c>
      <c r="B1316" s="24" t="s">
        <v>1740</v>
      </c>
    </row>
    <row r="1317" spans="1:2" hidden="1" x14ac:dyDescent="0.25">
      <c r="A1317" s="24">
        <v>2230</v>
      </c>
      <c r="B1317" s="24" t="s">
        <v>539</v>
      </c>
    </row>
    <row r="1318" spans="1:2" hidden="1" x14ac:dyDescent="0.25">
      <c r="A1318" s="24">
        <v>2231</v>
      </c>
      <c r="B1318" s="24" t="s">
        <v>541</v>
      </c>
    </row>
    <row r="1319" spans="1:2" hidden="1" x14ac:dyDescent="0.25">
      <c r="A1319" s="24">
        <v>2232</v>
      </c>
      <c r="B1319" s="24" t="s">
        <v>1741</v>
      </c>
    </row>
    <row r="1320" spans="1:2" hidden="1" x14ac:dyDescent="0.25">
      <c r="A1320" s="24">
        <v>2233</v>
      </c>
      <c r="B1320" s="24" t="s">
        <v>1742</v>
      </c>
    </row>
    <row r="1321" spans="1:2" hidden="1" x14ac:dyDescent="0.25">
      <c r="A1321" s="24">
        <v>2234</v>
      </c>
      <c r="B1321" s="24" t="s">
        <v>1743</v>
      </c>
    </row>
    <row r="1322" spans="1:2" hidden="1" x14ac:dyDescent="0.25">
      <c r="A1322" s="24">
        <v>2235</v>
      </c>
      <c r="B1322" s="24" t="s">
        <v>1744</v>
      </c>
    </row>
    <row r="1323" spans="1:2" hidden="1" x14ac:dyDescent="0.25">
      <c r="A1323" s="24">
        <v>2236</v>
      </c>
      <c r="B1323" s="24" t="s">
        <v>1745</v>
      </c>
    </row>
    <row r="1324" spans="1:2" hidden="1" x14ac:dyDescent="0.25">
      <c r="A1324" s="24">
        <v>2237</v>
      </c>
      <c r="B1324" s="24" t="s">
        <v>1746</v>
      </c>
    </row>
    <row r="1325" spans="1:2" hidden="1" x14ac:dyDescent="0.25">
      <c r="A1325" s="24">
        <v>2238</v>
      </c>
      <c r="B1325" s="24" t="s">
        <v>1747</v>
      </c>
    </row>
    <row r="1326" spans="1:2" hidden="1" x14ac:dyDescent="0.25">
      <c r="A1326" s="24">
        <v>2239</v>
      </c>
      <c r="B1326" s="24" t="s">
        <v>542</v>
      </c>
    </row>
    <row r="1327" spans="1:2" hidden="1" x14ac:dyDescent="0.25">
      <c r="A1327" s="24">
        <v>2218</v>
      </c>
      <c r="B1327" s="24" t="s">
        <v>1748</v>
      </c>
    </row>
    <row r="1328" spans="1:2" hidden="1" x14ac:dyDescent="0.25">
      <c r="A1328" s="24">
        <v>2219</v>
      </c>
      <c r="B1328" s="24" t="s">
        <v>1749</v>
      </c>
    </row>
    <row r="1329" spans="1:2" hidden="1" x14ac:dyDescent="0.25">
      <c r="A1329" s="24">
        <v>2242</v>
      </c>
      <c r="B1329" s="24" t="s">
        <v>1750</v>
      </c>
    </row>
    <row r="1330" spans="1:2" hidden="1" x14ac:dyDescent="0.25">
      <c r="A1330" s="24">
        <v>2243</v>
      </c>
      <c r="B1330" s="24" t="s">
        <v>544</v>
      </c>
    </row>
    <row r="1331" spans="1:2" hidden="1" x14ac:dyDescent="0.25">
      <c r="A1331" s="24">
        <v>2244</v>
      </c>
      <c r="B1331" s="24" t="s">
        <v>1751</v>
      </c>
    </row>
    <row r="1332" spans="1:2" hidden="1" x14ac:dyDescent="0.25">
      <c r="A1332" s="24">
        <v>2245</v>
      </c>
      <c r="B1332" s="24" t="s">
        <v>1752</v>
      </c>
    </row>
    <row r="1333" spans="1:2" hidden="1" x14ac:dyDescent="0.25">
      <c r="A1333" s="24">
        <v>2246</v>
      </c>
      <c r="B1333" s="24" t="s">
        <v>546</v>
      </c>
    </row>
    <row r="1334" spans="1:2" hidden="1" x14ac:dyDescent="0.25">
      <c r="A1334" s="24">
        <v>2247</v>
      </c>
      <c r="B1334" s="24" t="s">
        <v>1753</v>
      </c>
    </row>
    <row r="1335" spans="1:2" hidden="1" x14ac:dyDescent="0.25">
      <c r="A1335" s="24">
        <v>2248</v>
      </c>
      <c r="B1335" s="24" t="s">
        <v>1754</v>
      </c>
    </row>
    <row r="1336" spans="1:2" hidden="1" x14ac:dyDescent="0.25">
      <c r="A1336" s="24">
        <v>2249</v>
      </c>
      <c r="B1336" s="24" t="s">
        <v>1755</v>
      </c>
    </row>
    <row r="1337" spans="1:2" hidden="1" x14ac:dyDescent="0.25">
      <c r="A1337" s="24">
        <v>2250</v>
      </c>
      <c r="B1337" s="24" t="s">
        <v>1756</v>
      </c>
    </row>
    <row r="1338" spans="1:2" hidden="1" x14ac:dyDescent="0.25">
      <c r="A1338" s="24">
        <v>2251</v>
      </c>
      <c r="B1338" s="24" t="s">
        <v>1757</v>
      </c>
    </row>
    <row r="1339" spans="1:2" hidden="1" x14ac:dyDescent="0.25">
      <c r="A1339" s="24">
        <v>2252</v>
      </c>
      <c r="B1339" s="24" t="s">
        <v>1758</v>
      </c>
    </row>
    <row r="1340" spans="1:2" hidden="1" x14ac:dyDescent="0.25">
      <c r="A1340" s="24">
        <v>2253</v>
      </c>
      <c r="B1340" s="24" t="s">
        <v>547</v>
      </c>
    </row>
    <row r="1341" spans="1:2" hidden="1" x14ac:dyDescent="0.25">
      <c r="A1341" s="24">
        <v>2254</v>
      </c>
      <c r="B1341" s="24" t="s">
        <v>1759</v>
      </c>
    </row>
    <row r="1342" spans="1:2" hidden="1" x14ac:dyDescent="0.25">
      <c r="A1342" s="24">
        <v>2255</v>
      </c>
      <c r="B1342" s="24" t="s">
        <v>1760</v>
      </c>
    </row>
    <row r="1343" spans="1:2" hidden="1" x14ac:dyDescent="0.25">
      <c r="A1343" s="24">
        <v>2256</v>
      </c>
      <c r="B1343" s="24" t="s">
        <v>1761</v>
      </c>
    </row>
    <row r="1344" spans="1:2" hidden="1" x14ac:dyDescent="0.25">
      <c r="A1344" s="24">
        <v>2257</v>
      </c>
      <c r="B1344" s="24" t="s">
        <v>1762</v>
      </c>
    </row>
    <row r="1345" spans="1:2" hidden="1" x14ac:dyDescent="0.25">
      <c r="A1345" s="24">
        <v>2258</v>
      </c>
      <c r="B1345" s="24" t="s">
        <v>1763</v>
      </c>
    </row>
    <row r="1346" spans="1:2" hidden="1" x14ac:dyDescent="0.25">
      <c r="A1346" s="24">
        <v>2259</v>
      </c>
      <c r="B1346" s="24" t="s">
        <v>1764</v>
      </c>
    </row>
    <row r="1347" spans="1:2" hidden="1" x14ac:dyDescent="0.25">
      <c r="A1347" s="24">
        <v>2262</v>
      </c>
      <c r="B1347" s="24" t="s">
        <v>1765</v>
      </c>
    </row>
    <row r="1348" spans="1:2" hidden="1" x14ac:dyDescent="0.25">
      <c r="A1348" s="24">
        <v>2263</v>
      </c>
      <c r="B1348" s="24" t="s">
        <v>1766</v>
      </c>
    </row>
    <row r="1349" spans="1:2" hidden="1" x14ac:dyDescent="0.25">
      <c r="A1349" s="24">
        <v>2265</v>
      </c>
      <c r="B1349" s="24" t="s">
        <v>1767</v>
      </c>
    </row>
    <row r="1350" spans="1:2" hidden="1" x14ac:dyDescent="0.25">
      <c r="A1350" s="24">
        <v>2266</v>
      </c>
      <c r="B1350" s="24" t="s">
        <v>549</v>
      </c>
    </row>
    <row r="1351" spans="1:2" hidden="1" x14ac:dyDescent="0.25">
      <c r="A1351" s="24">
        <v>2267</v>
      </c>
      <c r="B1351" s="24" t="s">
        <v>551</v>
      </c>
    </row>
    <row r="1352" spans="1:2" hidden="1" x14ac:dyDescent="0.25">
      <c r="A1352" s="24">
        <v>2550</v>
      </c>
      <c r="B1352" s="24" t="s">
        <v>1768</v>
      </c>
    </row>
    <row r="1353" spans="1:2" hidden="1" x14ac:dyDescent="0.25">
      <c r="A1353" s="24">
        <v>2551</v>
      </c>
      <c r="B1353" s="24" t="s">
        <v>1769</v>
      </c>
    </row>
    <row r="1354" spans="1:2" hidden="1" x14ac:dyDescent="0.25">
      <c r="A1354" s="24">
        <v>2552</v>
      </c>
      <c r="B1354" s="24" t="s">
        <v>1770</v>
      </c>
    </row>
    <row r="1355" spans="1:2" hidden="1" x14ac:dyDescent="0.25">
      <c r="A1355" s="24">
        <v>2268</v>
      </c>
      <c r="B1355" s="24" t="s">
        <v>1771</v>
      </c>
    </row>
    <row r="1356" spans="1:2" hidden="1" x14ac:dyDescent="0.25">
      <c r="A1356" s="24">
        <v>2270</v>
      </c>
      <c r="B1356" s="24" t="s">
        <v>1772</v>
      </c>
    </row>
    <row r="1357" spans="1:2" hidden="1" x14ac:dyDescent="0.25">
      <c r="A1357" s="24">
        <v>2271</v>
      </c>
      <c r="B1357" s="24" t="s">
        <v>1773</v>
      </c>
    </row>
    <row r="1358" spans="1:2" hidden="1" x14ac:dyDescent="0.25">
      <c r="A1358" s="24">
        <v>2220</v>
      </c>
      <c r="B1358" s="24" t="s">
        <v>1774</v>
      </c>
    </row>
    <row r="1359" spans="1:2" hidden="1" x14ac:dyDescent="0.25">
      <c r="A1359" s="24">
        <v>2221</v>
      </c>
      <c r="B1359" s="24" t="s">
        <v>1775</v>
      </c>
    </row>
    <row r="1360" spans="1:2" hidden="1" x14ac:dyDescent="0.25">
      <c r="A1360" s="24">
        <v>2222</v>
      </c>
      <c r="B1360" s="24" t="s">
        <v>1776</v>
      </c>
    </row>
    <row r="1361" spans="1:2" hidden="1" x14ac:dyDescent="0.25">
      <c r="A1361" s="24">
        <v>2272</v>
      </c>
      <c r="B1361" s="24" t="s">
        <v>552</v>
      </c>
    </row>
    <row r="1362" spans="1:2" hidden="1" x14ac:dyDescent="0.25">
      <c r="A1362" s="24">
        <v>2223</v>
      </c>
      <c r="B1362" s="24" t="s">
        <v>535</v>
      </c>
    </row>
    <row r="1363" spans="1:2" hidden="1" x14ac:dyDescent="0.25">
      <c r="A1363" s="24">
        <v>2273</v>
      </c>
      <c r="B1363" s="24" t="s">
        <v>1777</v>
      </c>
    </row>
    <row r="1364" spans="1:2" hidden="1" x14ac:dyDescent="0.25">
      <c r="A1364" s="24">
        <v>2274</v>
      </c>
      <c r="B1364" s="24" t="s">
        <v>1778</v>
      </c>
    </row>
    <row r="1365" spans="1:2" hidden="1" x14ac:dyDescent="0.25">
      <c r="A1365" s="24">
        <v>2275</v>
      </c>
      <c r="B1365" s="24" t="s">
        <v>1779</v>
      </c>
    </row>
    <row r="1366" spans="1:2" hidden="1" x14ac:dyDescent="0.25">
      <c r="A1366" s="24">
        <v>2276</v>
      </c>
      <c r="B1366" s="24" t="s">
        <v>1780</v>
      </c>
    </row>
    <row r="1367" spans="1:2" hidden="1" x14ac:dyDescent="0.25">
      <c r="A1367" s="24">
        <v>2278</v>
      </c>
      <c r="B1367" s="24" t="s">
        <v>1781</v>
      </c>
    </row>
    <row r="1368" spans="1:2" hidden="1" x14ac:dyDescent="0.25">
      <c r="A1368" s="24">
        <v>2279</v>
      </c>
      <c r="B1368" s="24" t="s">
        <v>1782</v>
      </c>
    </row>
    <row r="1369" spans="1:2" hidden="1" x14ac:dyDescent="0.25">
      <c r="A1369" s="24">
        <v>2282</v>
      </c>
      <c r="B1369" s="24" t="s">
        <v>554</v>
      </c>
    </row>
    <row r="1370" spans="1:2" hidden="1" x14ac:dyDescent="0.25">
      <c r="A1370" s="24">
        <v>2283</v>
      </c>
      <c r="B1370" s="24" t="s">
        <v>1783</v>
      </c>
    </row>
    <row r="1371" spans="1:2" hidden="1" x14ac:dyDescent="0.25">
      <c r="A1371" s="24">
        <v>2284</v>
      </c>
      <c r="B1371" s="24" t="s">
        <v>1784</v>
      </c>
    </row>
    <row r="1372" spans="1:2" hidden="1" x14ac:dyDescent="0.25">
      <c r="A1372" s="24">
        <v>2285</v>
      </c>
      <c r="B1372" s="24" t="s">
        <v>1785</v>
      </c>
    </row>
    <row r="1373" spans="1:2" hidden="1" x14ac:dyDescent="0.25">
      <c r="A1373" s="24">
        <v>2286</v>
      </c>
      <c r="B1373" s="24" t="s">
        <v>556</v>
      </c>
    </row>
    <row r="1374" spans="1:2" hidden="1" x14ac:dyDescent="0.25">
      <c r="A1374" s="24">
        <v>2287</v>
      </c>
      <c r="B1374" s="24" t="s">
        <v>558</v>
      </c>
    </row>
    <row r="1375" spans="1:2" hidden="1" x14ac:dyDescent="0.25">
      <c r="A1375" s="24">
        <v>2288</v>
      </c>
      <c r="B1375" s="24" t="s">
        <v>1786</v>
      </c>
    </row>
    <row r="1376" spans="1:2" hidden="1" x14ac:dyDescent="0.25">
      <c r="A1376" s="24">
        <v>2289</v>
      </c>
      <c r="B1376" s="24" t="s">
        <v>559</v>
      </c>
    </row>
    <row r="1377" spans="1:2" hidden="1" x14ac:dyDescent="0.25">
      <c r="A1377" s="24">
        <v>2290</v>
      </c>
      <c r="B1377" s="24" t="s">
        <v>560</v>
      </c>
    </row>
    <row r="1378" spans="1:2" hidden="1" x14ac:dyDescent="0.25">
      <c r="A1378" s="24">
        <v>2291</v>
      </c>
      <c r="B1378" s="24" t="s">
        <v>1787</v>
      </c>
    </row>
    <row r="1379" spans="1:2" hidden="1" x14ac:dyDescent="0.25">
      <c r="A1379" s="24">
        <v>2293</v>
      </c>
      <c r="B1379" s="24" t="s">
        <v>1788</v>
      </c>
    </row>
    <row r="1380" spans="1:2" hidden="1" x14ac:dyDescent="0.25">
      <c r="A1380" s="24">
        <v>2294</v>
      </c>
      <c r="B1380" s="24" t="s">
        <v>1789</v>
      </c>
    </row>
    <row r="1381" spans="1:2" hidden="1" x14ac:dyDescent="0.25">
      <c r="A1381" s="24">
        <v>2224</v>
      </c>
      <c r="B1381" s="24" t="s">
        <v>1790</v>
      </c>
    </row>
    <row r="1382" spans="1:2" hidden="1" x14ac:dyDescent="0.25">
      <c r="A1382" s="24">
        <v>2225</v>
      </c>
      <c r="B1382" s="24" t="s">
        <v>1791</v>
      </c>
    </row>
    <row r="1383" spans="1:2" hidden="1" x14ac:dyDescent="0.25">
      <c r="A1383" s="24">
        <v>2226</v>
      </c>
      <c r="B1383" s="24" t="s">
        <v>1792</v>
      </c>
    </row>
    <row r="1384" spans="1:2" hidden="1" x14ac:dyDescent="0.25">
      <c r="A1384" s="24">
        <v>2295</v>
      </c>
      <c r="B1384" s="24" t="s">
        <v>1793</v>
      </c>
    </row>
    <row r="1385" spans="1:2" hidden="1" x14ac:dyDescent="0.25">
      <c r="A1385" s="24">
        <v>2296</v>
      </c>
      <c r="B1385" s="24" t="s">
        <v>1794</v>
      </c>
    </row>
    <row r="1386" spans="1:2" hidden="1" x14ac:dyDescent="0.25">
      <c r="A1386" s="24">
        <v>2299</v>
      </c>
      <c r="B1386" s="24" t="s">
        <v>567</v>
      </c>
    </row>
    <row r="1387" spans="1:2" hidden="1" x14ac:dyDescent="0.25">
      <c r="A1387" s="24">
        <v>2297</v>
      </c>
      <c r="B1387" s="24" t="s">
        <v>564</v>
      </c>
    </row>
    <row r="1388" spans="1:2" hidden="1" x14ac:dyDescent="0.25">
      <c r="A1388" s="24">
        <v>2298</v>
      </c>
      <c r="B1388" s="24" t="s">
        <v>566</v>
      </c>
    </row>
    <row r="1389" spans="1:2" hidden="1" x14ac:dyDescent="0.25">
      <c r="A1389" s="24">
        <v>2300</v>
      </c>
      <c r="B1389" s="24" t="s">
        <v>1795</v>
      </c>
    </row>
    <row r="1390" spans="1:2" hidden="1" x14ac:dyDescent="0.25">
      <c r="A1390" s="24">
        <v>2301</v>
      </c>
      <c r="B1390" s="24" t="s">
        <v>568</v>
      </c>
    </row>
    <row r="1391" spans="1:2" hidden="1" x14ac:dyDescent="0.25">
      <c r="A1391" s="24">
        <v>2302</v>
      </c>
      <c r="B1391" s="24" t="s">
        <v>1796</v>
      </c>
    </row>
    <row r="1392" spans="1:2" hidden="1" x14ac:dyDescent="0.25">
      <c r="A1392" s="24">
        <v>2303</v>
      </c>
      <c r="B1392" s="24" t="s">
        <v>1797</v>
      </c>
    </row>
    <row r="1393" spans="1:2" hidden="1" x14ac:dyDescent="0.25">
      <c r="A1393" s="24">
        <v>2227</v>
      </c>
      <c r="B1393" s="24" t="s">
        <v>537</v>
      </c>
    </row>
    <row r="1394" spans="1:2" hidden="1" x14ac:dyDescent="0.25">
      <c r="A1394" s="24">
        <v>2305</v>
      </c>
      <c r="B1394" s="24" t="s">
        <v>1798</v>
      </c>
    </row>
    <row r="1395" spans="1:2" hidden="1" x14ac:dyDescent="0.25">
      <c r="A1395" s="24">
        <v>2306</v>
      </c>
      <c r="B1395" s="24" t="s">
        <v>1799</v>
      </c>
    </row>
    <row r="1396" spans="1:2" hidden="1" x14ac:dyDescent="0.25">
      <c r="A1396" s="24">
        <v>2307</v>
      </c>
      <c r="B1396" s="27" t="s">
        <v>570</v>
      </c>
    </row>
    <row r="1397" spans="1:2" hidden="1" x14ac:dyDescent="0.25">
      <c r="A1397" s="24">
        <v>2310</v>
      </c>
      <c r="B1397" s="24" t="s">
        <v>1800</v>
      </c>
    </row>
    <row r="1398" spans="1:2" hidden="1" x14ac:dyDescent="0.25">
      <c r="A1398" s="24">
        <v>2311</v>
      </c>
      <c r="B1398" s="24" t="s">
        <v>1801</v>
      </c>
    </row>
    <row r="1399" spans="1:2" hidden="1" x14ac:dyDescent="0.25">
      <c r="A1399" s="24">
        <v>2312</v>
      </c>
      <c r="B1399" s="24" t="s">
        <v>1802</v>
      </c>
    </row>
    <row r="1400" spans="1:2" hidden="1" x14ac:dyDescent="0.25">
      <c r="A1400" s="24">
        <v>2313</v>
      </c>
      <c r="B1400" s="24" t="s">
        <v>1803</v>
      </c>
    </row>
    <row r="1401" spans="1:2" hidden="1" x14ac:dyDescent="0.25">
      <c r="A1401" s="24">
        <v>2314</v>
      </c>
      <c r="B1401" s="24" t="s">
        <v>571</v>
      </c>
    </row>
    <row r="1402" spans="1:2" hidden="1" x14ac:dyDescent="0.25">
      <c r="A1402" s="24">
        <v>2315</v>
      </c>
      <c r="B1402" s="24" t="s">
        <v>573</v>
      </c>
    </row>
    <row r="1403" spans="1:2" hidden="1" x14ac:dyDescent="0.25">
      <c r="A1403" s="24">
        <v>2316</v>
      </c>
      <c r="B1403" s="24" t="s">
        <v>1804</v>
      </c>
    </row>
    <row r="1404" spans="1:2" hidden="1" x14ac:dyDescent="0.25">
      <c r="A1404" s="24">
        <v>2317</v>
      </c>
      <c r="B1404" s="24" t="s">
        <v>1805</v>
      </c>
    </row>
    <row r="1405" spans="1:2" hidden="1" x14ac:dyDescent="0.25">
      <c r="A1405" s="24">
        <v>2319</v>
      </c>
      <c r="B1405" s="24" t="s">
        <v>1806</v>
      </c>
    </row>
    <row r="1406" spans="1:2" hidden="1" x14ac:dyDescent="0.25">
      <c r="A1406" s="24">
        <v>2320</v>
      </c>
      <c r="B1406" s="24" t="s">
        <v>1807</v>
      </c>
    </row>
    <row r="1407" spans="1:2" hidden="1" x14ac:dyDescent="0.25">
      <c r="A1407" s="24">
        <v>2321</v>
      </c>
      <c r="B1407" s="24" t="s">
        <v>1808</v>
      </c>
    </row>
    <row r="1408" spans="1:2" hidden="1" x14ac:dyDescent="0.25">
      <c r="A1408" s="24">
        <v>2333</v>
      </c>
      <c r="B1408" s="24" t="s">
        <v>1809</v>
      </c>
    </row>
    <row r="1409" spans="1:2" hidden="1" x14ac:dyDescent="0.25">
      <c r="A1409" s="24">
        <v>2334</v>
      </c>
      <c r="B1409" s="24" t="s">
        <v>1810</v>
      </c>
    </row>
    <row r="1410" spans="1:2" hidden="1" x14ac:dyDescent="0.25">
      <c r="A1410" s="24">
        <v>2335</v>
      </c>
      <c r="B1410" s="24" t="s">
        <v>574</v>
      </c>
    </row>
    <row r="1411" spans="1:2" hidden="1" x14ac:dyDescent="0.25">
      <c r="A1411" s="24">
        <v>2326</v>
      </c>
      <c r="B1411" s="24" t="s">
        <v>1811</v>
      </c>
    </row>
    <row r="1412" spans="1:2" hidden="1" x14ac:dyDescent="0.25">
      <c r="A1412" s="24">
        <v>2336</v>
      </c>
      <c r="B1412" s="24" t="s">
        <v>1812</v>
      </c>
    </row>
    <row r="1413" spans="1:2" hidden="1" x14ac:dyDescent="0.25">
      <c r="A1413" s="24">
        <v>2339</v>
      </c>
      <c r="B1413" s="24" t="s">
        <v>1813</v>
      </c>
    </row>
    <row r="1414" spans="1:2" hidden="1" x14ac:dyDescent="0.25">
      <c r="A1414" s="24">
        <v>2338</v>
      </c>
      <c r="B1414" s="24" t="s">
        <v>575</v>
      </c>
    </row>
    <row r="1415" spans="1:2" hidden="1" x14ac:dyDescent="0.25">
      <c r="A1415" s="24">
        <v>2337</v>
      </c>
      <c r="B1415" s="24" t="s">
        <v>1814</v>
      </c>
    </row>
    <row r="1416" spans="1:2" hidden="1" x14ac:dyDescent="0.25">
      <c r="A1416" s="24">
        <v>2327</v>
      </c>
      <c r="B1416" s="24" t="s">
        <v>1815</v>
      </c>
    </row>
    <row r="1417" spans="1:2" hidden="1" x14ac:dyDescent="0.25">
      <c r="A1417" s="24">
        <v>2328</v>
      </c>
      <c r="B1417" s="24" t="s">
        <v>1816</v>
      </c>
    </row>
    <row r="1418" spans="1:2" hidden="1" x14ac:dyDescent="0.25">
      <c r="A1418" s="24">
        <v>2342</v>
      </c>
      <c r="B1418" s="24" t="s">
        <v>1817</v>
      </c>
    </row>
    <row r="1419" spans="1:2" hidden="1" x14ac:dyDescent="0.25">
      <c r="A1419" s="24">
        <v>2340</v>
      </c>
      <c r="B1419" s="24" t="s">
        <v>1818</v>
      </c>
    </row>
    <row r="1420" spans="1:2" hidden="1" x14ac:dyDescent="0.25">
      <c r="A1420" s="24">
        <v>2341</v>
      </c>
      <c r="B1420" s="24" t="s">
        <v>1819</v>
      </c>
    </row>
    <row r="1421" spans="1:2" hidden="1" x14ac:dyDescent="0.25">
      <c r="A1421" s="24">
        <v>2343</v>
      </c>
      <c r="B1421" s="24" t="s">
        <v>1820</v>
      </c>
    </row>
    <row r="1422" spans="1:2" hidden="1" x14ac:dyDescent="0.25">
      <c r="A1422" s="24">
        <v>2346</v>
      </c>
      <c r="B1422" s="24" t="s">
        <v>1821</v>
      </c>
    </row>
    <row r="1423" spans="1:2" hidden="1" x14ac:dyDescent="0.25">
      <c r="A1423" s="24">
        <v>2553</v>
      </c>
      <c r="B1423" s="24" t="s">
        <v>1822</v>
      </c>
    </row>
    <row r="1424" spans="1:2" hidden="1" x14ac:dyDescent="0.25">
      <c r="A1424" s="24">
        <v>2347</v>
      </c>
      <c r="B1424" s="24" t="s">
        <v>1823</v>
      </c>
    </row>
    <row r="1425" spans="1:2" hidden="1" x14ac:dyDescent="0.25">
      <c r="A1425" s="24">
        <v>2348</v>
      </c>
      <c r="B1425" s="24" t="s">
        <v>1824</v>
      </c>
    </row>
    <row r="1426" spans="1:2" hidden="1" x14ac:dyDescent="0.25">
      <c r="A1426" s="24">
        <v>2349</v>
      </c>
      <c r="B1426" s="24" t="s">
        <v>577</v>
      </c>
    </row>
    <row r="1427" spans="1:2" hidden="1" x14ac:dyDescent="0.25">
      <c r="A1427" s="24">
        <v>2350</v>
      </c>
      <c r="B1427" s="24" t="s">
        <v>1825</v>
      </c>
    </row>
    <row r="1428" spans="1:2" hidden="1" x14ac:dyDescent="0.25">
      <c r="A1428" s="24">
        <v>2351</v>
      </c>
      <c r="B1428" s="24" t="s">
        <v>1826</v>
      </c>
    </row>
    <row r="1429" spans="1:2" hidden="1" x14ac:dyDescent="0.25">
      <c r="A1429" s="24">
        <v>2352</v>
      </c>
      <c r="B1429" s="24" t="s">
        <v>581</v>
      </c>
    </row>
    <row r="1430" spans="1:2" hidden="1" x14ac:dyDescent="0.25">
      <c r="A1430" s="24">
        <v>2353</v>
      </c>
      <c r="B1430" s="24" t="s">
        <v>583</v>
      </c>
    </row>
    <row r="1431" spans="1:2" hidden="1" x14ac:dyDescent="0.25">
      <c r="A1431" s="24">
        <v>2354</v>
      </c>
      <c r="B1431" s="24" t="s">
        <v>1827</v>
      </c>
    </row>
    <row r="1432" spans="1:2" hidden="1" x14ac:dyDescent="0.25">
      <c r="A1432" s="24">
        <v>2355</v>
      </c>
      <c r="B1432" s="24" t="s">
        <v>1828</v>
      </c>
    </row>
    <row r="1433" spans="1:2" hidden="1" x14ac:dyDescent="0.25">
      <c r="A1433" s="24">
        <v>2356</v>
      </c>
      <c r="B1433" s="24" t="s">
        <v>1829</v>
      </c>
    </row>
    <row r="1434" spans="1:2" hidden="1" x14ac:dyDescent="0.25">
      <c r="A1434" s="24">
        <v>2357</v>
      </c>
      <c r="B1434" s="24" t="s">
        <v>584</v>
      </c>
    </row>
    <row r="1435" spans="1:2" hidden="1" x14ac:dyDescent="0.25">
      <c r="A1435" s="24">
        <v>2329</v>
      </c>
      <c r="B1435" s="24" t="s">
        <v>1830</v>
      </c>
    </row>
    <row r="1436" spans="1:2" hidden="1" x14ac:dyDescent="0.25">
      <c r="A1436" s="24">
        <v>2358</v>
      </c>
      <c r="B1436" s="24" t="s">
        <v>1831</v>
      </c>
    </row>
    <row r="1437" spans="1:2" hidden="1" x14ac:dyDescent="0.25">
      <c r="A1437" s="24">
        <v>2359</v>
      </c>
      <c r="B1437" s="24" t="s">
        <v>1832</v>
      </c>
    </row>
    <row r="1438" spans="1:2" hidden="1" x14ac:dyDescent="0.25">
      <c r="A1438" s="24">
        <v>2360</v>
      </c>
      <c r="B1438" s="24" t="s">
        <v>1833</v>
      </c>
    </row>
    <row r="1439" spans="1:2" hidden="1" x14ac:dyDescent="0.25">
      <c r="A1439" s="24">
        <v>2361</v>
      </c>
      <c r="B1439" s="24" t="s">
        <v>1834</v>
      </c>
    </row>
    <row r="1440" spans="1:2" hidden="1" x14ac:dyDescent="0.25">
      <c r="A1440" s="24">
        <v>2362</v>
      </c>
      <c r="B1440" s="24" t="s">
        <v>1835</v>
      </c>
    </row>
    <row r="1441" spans="1:2" hidden="1" x14ac:dyDescent="0.25">
      <c r="A1441" s="24">
        <v>2363</v>
      </c>
      <c r="B1441" s="24" t="s">
        <v>1836</v>
      </c>
    </row>
    <row r="1442" spans="1:2" hidden="1" x14ac:dyDescent="0.25">
      <c r="A1442" s="24">
        <v>2331</v>
      </c>
      <c r="B1442" s="24" t="s">
        <v>1837</v>
      </c>
    </row>
    <row r="1443" spans="1:2" hidden="1" x14ac:dyDescent="0.25">
      <c r="A1443" s="24">
        <v>2364</v>
      </c>
      <c r="B1443" s="24" t="s">
        <v>586</v>
      </c>
    </row>
    <row r="1444" spans="1:2" hidden="1" x14ac:dyDescent="0.25">
      <c r="A1444" s="24">
        <v>2365</v>
      </c>
      <c r="B1444" s="24" t="s">
        <v>588</v>
      </c>
    </row>
    <row r="1445" spans="1:2" hidden="1" x14ac:dyDescent="0.25">
      <c r="A1445" s="24">
        <v>2366</v>
      </c>
      <c r="B1445" s="24" t="s">
        <v>589</v>
      </c>
    </row>
    <row r="1446" spans="1:2" hidden="1" x14ac:dyDescent="0.25">
      <c r="A1446" s="24">
        <v>2332</v>
      </c>
      <c r="B1446" s="24" t="s">
        <v>1838</v>
      </c>
    </row>
    <row r="1447" spans="1:2" hidden="1" x14ac:dyDescent="0.25">
      <c r="A1447" s="24">
        <v>2367</v>
      </c>
      <c r="B1447" s="24" t="s">
        <v>1839</v>
      </c>
    </row>
    <row r="1448" spans="1:2" hidden="1" x14ac:dyDescent="0.25">
      <c r="A1448" s="24">
        <v>2368</v>
      </c>
      <c r="B1448" s="24" t="s">
        <v>1840</v>
      </c>
    </row>
    <row r="1449" spans="1:2" hidden="1" x14ac:dyDescent="0.25">
      <c r="A1449" s="24">
        <v>2369</v>
      </c>
      <c r="B1449" s="24" t="s">
        <v>1841</v>
      </c>
    </row>
    <row r="1450" spans="1:2" hidden="1" x14ac:dyDescent="0.25">
      <c r="A1450" s="24">
        <v>2370</v>
      </c>
      <c r="B1450" s="24" t="s">
        <v>1842</v>
      </c>
    </row>
    <row r="1451" spans="1:2" hidden="1" x14ac:dyDescent="0.25">
      <c r="A1451" s="24">
        <v>2371</v>
      </c>
      <c r="B1451" s="24" t="s">
        <v>1843</v>
      </c>
    </row>
    <row r="1452" spans="1:2" hidden="1" x14ac:dyDescent="0.25">
      <c r="A1452" s="24">
        <v>2374</v>
      </c>
      <c r="B1452" s="24" t="s">
        <v>1844</v>
      </c>
    </row>
    <row r="1453" spans="1:2" hidden="1" x14ac:dyDescent="0.25">
      <c r="A1453" s="24">
        <v>2375</v>
      </c>
      <c r="B1453" s="24" t="s">
        <v>1845</v>
      </c>
    </row>
    <row r="1454" spans="1:2" hidden="1" x14ac:dyDescent="0.25">
      <c r="A1454" s="24">
        <v>2376</v>
      </c>
      <c r="B1454" s="24" t="s">
        <v>590</v>
      </c>
    </row>
    <row r="1455" spans="1:2" hidden="1" x14ac:dyDescent="0.25">
      <c r="A1455" s="24">
        <v>2324</v>
      </c>
      <c r="B1455" s="24" t="s">
        <v>1846</v>
      </c>
    </row>
    <row r="1456" spans="1:2" hidden="1" x14ac:dyDescent="0.25">
      <c r="A1456" s="24">
        <v>2325</v>
      </c>
      <c r="B1456" s="24" t="s">
        <v>1847</v>
      </c>
    </row>
    <row r="1457" spans="1:2" hidden="1" x14ac:dyDescent="0.25">
      <c r="A1457" s="24">
        <v>2377</v>
      </c>
      <c r="B1457" s="24" t="s">
        <v>1848</v>
      </c>
    </row>
    <row r="1458" spans="1:2" hidden="1" x14ac:dyDescent="0.25">
      <c r="A1458" s="24">
        <v>2378</v>
      </c>
      <c r="B1458" s="24" t="s">
        <v>592</v>
      </c>
    </row>
    <row r="1459" spans="1:2" hidden="1" x14ac:dyDescent="0.25">
      <c r="A1459" s="24">
        <v>2380</v>
      </c>
      <c r="B1459" s="24" t="s">
        <v>594</v>
      </c>
    </row>
    <row r="1460" spans="1:2" hidden="1" x14ac:dyDescent="0.25">
      <c r="A1460" s="24">
        <v>2381</v>
      </c>
      <c r="B1460" s="24" t="s">
        <v>595</v>
      </c>
    </row>
    <row r="1461" spans="1:2" hidden="1" x14ac:dyDescent="0.25">
      <c r="A1461" s="24">
        <v>2382</v>
      </c>
      <c r="B1461" s="24" t="s">
        <v>1849</v>
      </c>
    </row>
    <row r="1462" spans="1:2" hidden="1" x14ac:dyDescent="0.25">
      <c r="A1462" s="24">
        <v>2383</v>
      </c>
      <c r="B1462" s="24" t="s">
        <v>1850</v>
      </c>
    </row>
    <row r="1463" spans="1:2" hidden="1" x14ac:dyDescent="0.25">
      <c r="A1463" s="24">
        <v>2384</v>
      </c>
      <c r="B1463" s="24" t="s">
        <v>1851</v>
      </c>
    </row>
    <row r="1464" spans="1:2" hidden="1" x14ac:dyDescent="0.25">
      <c r="A1464" s="24">
        <v>2385</v>
      </c>
      <c r="B1464" s="24" t="s">
        <v>1852</v>
      </c>
    </row>
    <row r="1465" spans="1:2" hidden="1" x14ac:dyDescent="0.25">
      <c r="A1465" s="24">
        <v>2391</v>
      </c>
      <c r="B1465" s="24" t="s">
        <v>1853</v>
      </c>
    </row>
    <row r="1466" spans="1:2" hidden="1" x14ac:dyDescent="0.25">
      <c r="A1466" s="24">
        <v>2392</v>
      </c>
      <c r="B1466" s="24" t="s">
        <v>1854</v>
      </c>
    </row>
    <row r="1467" spans="1:2" hidden="1" x14ac:dyDescent="0.25">
      <c r="A1467" s="24">
        <v>2394</v>
      </c>
      <c r="B1467" s="24" t="s">
        <v>596</v>
      </c>
    </row>
    <row r="1468" spans="1:2" hidden="1" x14ac:dyDescent="0.25">
      <c r="A1468" s="24">
        <v>2386</v>
      </c>
      <c r="B1468" s="24" t="s">
        <v>1855</v>
      </c>
    </row>
    <row r="1469" spans="1:2" hidden="1" x14ac:dyDescent="0.25">
      <c r="A1469" s="24">
        <v>2387</v>
      </c>
      <c r="B1469" s="24" t="s">
        <v>1856</v>
      </c>
    </row>
    <row r="1470" spans="1:2" hidden="1" x14ac:dyDescent="0.25">
      <c r="A1470" s="24">
        <v>2395</v>
      </c>
      <c r="B1470" s="24" t="s">
        <v>1857</v>
      </c>
    </row>
    <row r="1471" spans="1:2" hidden="1" x14ac:dyDescent="0.25">
      <c r="A1471" s="24">
        <v>2396</v>
      </c>
      <c r="B1471" s="24" t="s">
        <v>1858</v>
      </c>
    </row>
    <row r="1472" spans="1:2" hidden="1" x14ac:dyDescent="0.25">
      <c r="A1472" s="24">
        <v>2397</v>
      </c>
      <c r="B1472" s="24" t="s">
        <v>1859</v>
      </c>
    </row>
    <row r="1473" spans="1:2" hidden="1" x14ac:dyDescent="0.25">
      <c r="A1473" s="24">
        <v>2398</v>
      </c>
      <c r="B1473" s="24" t="s">
        <v>598</v>
      </c>
    </row>
    <row r="1474" spans="1:2" hidden="1" x14ac:dyDescent="0.25">
      <c r="A1474" s="24">
        <v>2399</v>
      </c>
      <c r="B1474" s="24" t="s">
        <v>600</v>
      </c>
    </row>
    <row r="1475" spans="1:2" hidden="1" x14ac:dyDescent="0.25">
      <c r="A1475" s="24">
        <v>2400</v>
      </c>
      <c r="B1475" s="24" t="s">
        <v>1860</v>
      </c>
    </row>
    <row r="1476" spans="1:2" hidden="1" x14ac:dyDescent="0.25">
      <c r="A1476" s="24">
        <v>2401</v>
      </c>
      <c r="B1476" s="24" t="s">
        <v>1861</v>
      </c>
    </row>
    <row r="1477" spans="1:2" hidden="1" x14ac:dyDescent="0.25">
      <c r="A1477" s="24">
        <v>2402</v>
      </c>
      <c r="B1477" s="24" t="s">
        <v>1862</v>
      </c>
    </row>
    <row r="1478" spans="1:2" hidden="1" x14ac:dyDescent="0.25">
      <c r="A1478" s="24">
        <v>2403</v>
      </c>
      <c r="B1478" s="24" t="s">
        <v>1863</v>
      </c>
    </row>
    <row r="1479" spans="1:2" hidden="1" x14ac:dyDescent="0.25">
      <c r="A1479" s="24">
        <v>2404</v>
      </c>
      <c r="B1479" s="24" t="s">
        <v>1864</v>
      </c>
    </row>
    <row r="1480" spans="1:2" hidden="1" x14ac:dyDescent="0.25">
      <c r="A1480" s="24">
        <v>2406</v>
      </c>
      <c r="B1480" s="24" t="s">
        <v>602</v>
      </c>
    </row>
    <row r="1481" spans="1:2" hidden="1" x14ac:dyDescent="0.25">
      <c r="A1481" s="24">
        <v>2388</v>
      </c>
      <c r="B1481" s="24" t="s">
        <v>1865</v>
      </c>
    </row>
    <row r="1482" spans="1:2" hidden="1" x14ac:dyDescent="0.25">
      <c r="A1482" s="24">
        <v>2405</v>
      </c>
      <c r="B1482" s="24" t="s">
        <v>1866</v>
      </c>
    </row>
    <row r="1483" spans="1:2" hidden="1" x14ac:dyDescent="0.25">
      <c r="A1483" s="24">
        <v>2407</v>
      </c>
      <c r="B1483" s="24" t="s">
        <v>1867</v>
      </c>
    </row>
    <row r="1484" spans="1:2" hidden="1" x14ac:dyDescent="0.25">
      <c r="A1484" s="24">
        <v>2389</v>
      </c>
      <c r="B1484" s="24" t="s">
        <v>1868</v>
      </c>
    </row>
    <row r="1485" spans="1:2" hidden="1" x14ac:dyDescent="0.25">
      <c r="A1485" s="24">
        <v>2408</v>
      </c>
      <c r="B1485" s="24" t="s">
        <v>1869</v>
      </c>
    </row>
    <row r="1486" spans="1:2" hidden="1" x14ac:dyDescent="0.25">
      <c r="A1486" s="24">
        <v>2390</v>
      </c>
      <c r="B1486" s="24" t="s">
        <v>1870</v>
      </c>
    </row>
    <row r="1487" spans="1:2" hidden="1" x14ac:dyDescent="0.25">
      <c r="A1487" s="24">
        <v>2413</v>
      </c>
      <c r="B1487" s="24" t="s">
        <v>1871</v>
      </c>
    </row>
    <row r="1488" spans="1:2" hidden="1" x14ac:dyDescent="0.25">
      <c r="A1488" s="24">
        <v>2414</v>
      </c>
      <c r="B1488" s="24" t="s">
        <v>1872</v>
      </c>
    </row>
    <row r="1489" spans="1:2" hidden="1" x14ac:dyDescent="0.25">
      <c r="A1489" s="24">
        <v>2415</v>
      </c>
      <c r="B1489" s="24" t="s">
        <v>1873</v>
      </c>
    </row>
    <row r="1490" spans="1:2" hidden="1" x14ac:dyDescent="0.25">
      <c r="A1490" s="24">
        <v>2416</v>
      </c>
      <c r="B1490" s="24" t="s">
        <v>1874</v>
      </c>
    </row>
    <row r="1491" spans="1:2" hidden="1" x14ac:dyDescent="0.25">
      <c r="A1491" s="24">
        <v>2417</v>
      </c>
      <c r="B1491" s="24" t="s">
        <v>1875</v>
      </c>
    </row>
    <row r="1492" spans="1:2" hidden="1" x14ac:dyDescent="0.25">
      <c r="A1492" s="24">
        <v>2418</v>
      </c>
      <c r="B1492" s="24" t="s">
        <v>1876</v>
      </c>
    </row>
    <row r="1493" spans="1:2" hidden="1" x14ac:dyDescent="0.25">
      <c r="A1493" s="24">
        <v>2554</v>
      </c>
      <c r="B1493" s="24" t="s">
        <v>1877</v>
      </c>
    </row>
    <row r="1494" spans="1:2" hidden="1" x14ac:dyDescent="0.25">
      <c r="A1494" s="24">
        <v>2420</v>
      </c>
      <c r="B1494" s="24" t="s">
        <v>1878</v>
      </c>
    </row>
    <row r="1495" spans="1:2" hidden="1" x14ac:dyDescent="0.25">
      <c r="A1495" s="24">
        <v>2421</v>
      </c>
      <c r="B1495" s="24" t="s">
        <v>605</v>
      </c>
    </row>
    <row r="1496" spans="1:2" hidden="1" x14ac:dyDescent="0.25">
      <c r="A1496" s="24">
        <v>2422</v>
      </c>
      <c r="B1496" s="24" t="s">
        <v>1879</v>
      </c>
    </row>
    <row r="1497" spans="1:2" hidden="1" x14ac:dyDescent="0.25">
      <c r="A1497" s="24">
        <v>2423</v>
      </c>
      <c r="B1497" s="24" t="s">
        <v>1880</v>
      </c>
    </row>
    <row r="1498" spans="1:2" hidden="1" x14ac:dyDescent="0.25">
      <c r="A1498" s="24">
        <v>2424</v>
      </c>
      <c r="B1498" s="24" t="s">
        <v>1881</v>
      </c>
    </row>
    <row r="1499" spans="1:2" hidden="1" x14ac:dyDescent="0.25">
      <c r="A1499" s="24">
        <v>2425</v>
      </c>
      <c r="B1499" s="24" t="s">
        <v>1882</v>
      </c>
    </row>
    <row r="1500" spans="1:2" hidden="1" x14ac:dyDescent="0.25">
      <c r="A1500" s="24">
        <v>2426</v>
      </c>
      <c r="B1500" s="24" t="s">
        <v>1883</v>
      </c>
    </row>
    <row r="1501" spans="1:2" hidden="1" x14ac:dyDescent="0.25">
      <c r="A1501" s="24">
        <v>2409</v>
      </c>
      <c r="B1501" s="24" t="s">
        <v>1884</v>
      </c>
    </row>
    <row r="1502" spans="1:2" hidden="1" x14ac:dyDescent="0.25">
      <c r="A1502" s="24">
        <v>2427</v>
      </c>
      <c r="B1502" s="24" t="s">
        <v>1885</v>
      </c>
    </row>
    <row r="1503" spans="1:2" hidden="1" x14ac:dyDescent="0.25">
      <c r="A1503" s="24">
        <v>2428</v>
      </c>
      <c r="B1503" s="24" t="s">
        <v>1886</v>
      </c>
    </row>
    <row r="1504" spans="1:2" hidden="1" x14ac:dyDescent="0.25">
      <c r="A1504" s="24">
        <v>2410</v>
      </c>
      <c r="B1504" s="24" t="s">
        <v>1887</v>
      </c>
    </row>
    <row r="1505" spans="1:2" hidden="1" x14ac:dyDescent="0.25">
      <c r="A1505" s="24">
        <v>2411</v>
      </c>
      <c r="B1505" s="24" t="s">
        <v>604</v>
      </c>
    </row>
    <row r="1506" spans="1:2" hidden="1" x14ac:dyDescent="0.25">
      <c r="A1506" s="24">
        <v>2429</v>
      </c>
      <c r="B1506" s="24" t="s">
        <v>608</v>
      </c>
    </row>
    <row r="1507" spans="1:2" hidden="1" x14ac:dyDescent="0.25">
      <c r="A1507" s="24">
        <v>2430</v>
      </c>
      <c r="B1507" s="24" t="s">
        <v>1888</v>
      </c>
    </row>
    <row r="1508" spans="1:2" hidden="1" x14ac:dyDescent="0.25">
      <c r="A1508" s="24">
        <v>2431</v>
      </c>
      <c r="B1508" s="24" t="s">
        <v>1889</v>
      </c>
    </row>
    <row r="1509" spans="1:2" hidden="1" x14ac:dyDescent="0.25">
      <c r="A1509" s="24">
        <v>2432</v>
      </c>
      <c r="B1509" s="24" t="s">
        <v>1890</v>
      </c>
    </row>
    <row r="1510" spans="1:2" hidden="1" x14ac:dyDescent="0.25">
      <c r="A1510" s="24">
        <v>2435</v>
      </c>
      <c r="B1510" s="24" t="s">
        <v>1891</v>
      </c>
    </row>
    <row r="1511" spans="1:2" hidden="1" x14ac:dyDescent="0.25">
      <c r="A1511" s="24">
        <v>2433</v>
      </c>
      <c r="B1511" s="24" t="s">
        <v>609</v>
      </c>
    </row>
    <row r="1512" spans="1:2" hidden="1" x14ac:dyDescent="0.25">
      <c r="A1512" s="24">
        <v>2434</v>
      </c>
      <c r="B1512" s="24" t="s">
        <v>611</v>
      </c>
    </row>
    <row r="1513" spans="1:2" hidden="1" x14ac:dyDescent="0.25">
      <c r="A1513" s="24">
        <v>2436</v>
      </c>
      <c r="B1513" s="24" t="s">
        <v>613</v>
      </c>
    </row>
    <row r="1514" spans="1:2" hidden="1" x14ac:dyDescent="0.25">
      <c r="A1514" s="24">
        <v>2437</v>
      </c>
      <c r="B1514" s="24" t="s">
        <v>1892</v>
      </c>
    </row>
    <row r="1515" spans="1:2" hidden="1" x14ac:dyDescent="0.25">
      <c r="A1515" s="24">
        <v>2438</v>
      </c>
      <c r="B1515" s="24" t="s">
        <v>1893</v>
      </c>
    </row>
    <row r="1516" spans="1:2" hidden="1" x14ac:dyDescent="0.25">
      <c r="A1516" s="24">
        <v>2439</v>
      </c>
      <c r="B1516" s="24" t="s">
        <v>1894</v>
      </c>
    </row>
    <row r="1517" spans="1:2" hidden="1" x14ac:dyDescent="0.25">
      <c r="A1517" s="24">
        <v>2440</v>
      </c>
      <c r="B1517" s="24" t="s">
        <v>1895</v>
      </c>
    </row>
    <row r="1518" spans="1:2" hidden="1" x14ac:dyDescent="0.25">
      <c r="A1518" s="24">
        <v>2442</v>
      </c>
      <c r="B1518" s="24" t="s">
        <v>1896</v>
      </c>
    </row>
    <row r="1519" spans="1:2" hidden="1" x14ac:dyDescent="0.25">
      <c r="A1519" s="24">
        <v>2446</v>
      </c>
      <c r="B1519" s="24" t="s">
        <v>1897</v>
      </c>
    </row>
    <row r="1520" spans="1:2" hidden="1" x14ac:dyDescent="0.25">
      <c r="A1520" s="24">
        <v>2447</v>
      </c>
      <c r="B1520" s="24" t="s">
        <v>1898</v>
      </c>
    </row>
    <row r="1521" spans="1:2" hidden="1" x14ac:dyDescent="0.25">
      <c r="A1521" s="24">
        <v>2448</v>
      </c>
      <c r="B1521" s="24" t="s">
        <v>616</v>
      </c>
    </row>
    <row r="1522" spans="1:2" hidden="1" x14ac:dyDescent="0.25">
      <c r="A1522" s="24">
        <v>2443</v>
      </c>
      <c r="B1522" s="24" t="s">
        <v>614</v>
      </c>
    </row>
    <row r="1523" spans="1:2" hidden="1" x14ac:dyDescent="0.25">
      <c r="A1523" s="24">
        <v>2449</v>
      </c>
      <c r="B1523" s="24" t="s">
        <v>1899</v>
      </c>
    </row>
    <row r="1524" spans="1:2" hidden="1" x14ac:dyDescent="0.25">
      <c r="A1524" s="24">
        <v>2450</v>
      </c>
      <c r="B1524" s="24" t="s">
        <v>1900</v>
      </c>
    </row>
    <row r="1525" spans="1:2" hidden="1" x14ac:dyDescent="0.25">
      <c r="A1525" s="24">
        <v>2451</v>
      </c>
      <c r="B1525" s="24" t="s">
        <v>1901</v>
      </c>
    </row>
    <row r="1526" spans="1:2" hidden="1" x14ac:dyDescent="0.25">
      <c r="A1526" s="24">
        <v>2452</v>
      </c>
      <c r="B1526" s="24" t="s">
        <v>1902</v>
      </c>
    </row>
    <row r="1527" spans="1:2" hidden="1" x14ac:dyDescent="0.25">
      <c r="A1527" s="24">
        <v>2453</v>
      </c>
      <c r="B1527" s="24" t="s">
        <v>1903</v>
      </c>
    </row>
    <row r="1528" spans="1:2" hidden="1" x14ac:dyDescent="0.25">
      <c r="A1528" s="24">
        <v>2454</v>
      </c>
      <c r="B1528" s="24" t="s">
        <v>617</v>
      </c>
    </row>
    <row r="1529" spans="1:2" hidden="1" x14ac:dyDescent="0.25">
      <c r="A1529" s="24">
        <v>2455</v>
      </c>
      <c r="B1529" s="24" t="s">
        <v>1904</v>
      </c>
    </row>
    <row r="1530" spans="1:2" hidden="1" x14ac:dyDescent="0.25">
      <c r="A1530" s="24">
        <v>2456</v>
      </c>
      <c r="B1530" s="24" t="s">
        <v>1905</v>
      </c>
    </row>
    <row r="1531" spans="1:2" hidden="1" x14ac:dyDescent="0.25">
      <c r="A1531" s="24">
        <v>2457</v>
      </c>
      <c r="B1531" s="24" t="s">
        <v>1906</v>
      </c>
    </row>
    <row r="1532" spans="1:2" hidden="1" x14ac:dyDescent="0.25">
      <c r="A1532" s="24">
        <v>2458</v>
      </c>
      <c r="B1532" s="24" t="s">
        <v>1907</v>
      </c>
    </row>
    <row r="1533" spans="1:2" hidden="1" x14ac:dyDescent="0.25">
      <c r="A1533" s="24">
        <v>2459</v>
      </c>
      <c r="B1533" s="24" t="s">
        <v>1908</v>
      </c>
    </row>
    <row r="1534" spans="1:2" hidden="1" x14ac:dyDescent="0.25">
      <c r="A1534" s="24">
        <v>2460</v>
      </c>
      <c r="B1534" s="24" t="s">
        <v>1909</v>
      </c>
    </row>
    <row r="1535" spans="1:2" hidden="1" x14ac:dyDescent="0.25">
      <c r="A1535" s="24">
        <v>2461</v>
      </c>
      <c r="B1535" s="24" t="s">
        <v>1910</v>
      </c>
    </row>
    <row r="1536" spans="1:2" hidden="1" x14ac:dyDescent="0.25">
      <c r="A1536" s="24">
        <v>2462</v>
      </c>
      <c r="B1536" s="24" t="s">
        <v>1911</v>
      </c>
    </row>
    <row r="1537" spans="1:2" hidden="1" x14ac:dyDescent="0.25">
      <c r="A1537" s="24">
        <v>2463</v>
      </c>
      <c r="B1537" s="24" t="s">
        <v>1912</v>
      </c>
    </row>
    <row r="1538" spans="1:2" hidden="1" x14ac:dyDescent="0.25">
      <c r="A1538" s="24">
        <v>2464</v>
      </c>
      <c r="B1538" s="24" t="s">
        <v>1913</v>
      </c>
    </row>
    <row r="1539" spans="1:2" hidden="1" x14ac:dyDescent="0.25">
      <c r="A1539" s="24">
        <v>2465</v>
      </c>
      <c r="B1539" s="24" t="s">
        <v>619</v>
      </c>
    </row>
    <row r="1540" spans="1:2" hidden="1" x14ac:dyDescent="0.25">
      <c r="A1540" s="24">
        <v>2467</v>
      </c>
      <c r="B1540" s="24" t="s">
        <v>1914</v>
      </c>
    </row>
    <row r="1541" spans="1:2" hidden="1" x14ac:dyDescent="0.25">
      <c r="A1541" s="24">
        <v>2468</v>
      </c>
      <c r="B1541" s="24" t="s">
        <v>1915</v>
      </c>
    </row>
    <row r="1542" spans="1:2" hidden="1" x14ac:dyDescent="0.25">
      <c r="A1542" s="24">
        <v>2469</v>
      </c>
      <c r="B1542" s="24" t="s">
        <v>1916</v>
      </c>
    </row>
    <row r="1543" spans="1:2" hidden="1" x14ac:dyDescent="0.25">
      <c r="A1543" s="24">
        <v>2470</v>
      </c>
      <c r="B1543" s="24" t="s">
        <v>1917</v>
      </c>
    </row>
    <row r="1544" spans="1:2" hidden="1" x14ac:dyDescent="0.25">
      <c r="A1544" s="24">
        <v>2471</v>
      </c>
      <c r="B1544" s="24" t="s">
        <v>1918</v>
      </c>
    </row>
    <row r="1545" spans="1:2" hidden="1" x14ac:dyDescent="0.25">
      <c r="A1545" s="24">
        <v>2472</v>
      </c>
      <c r="B1545" s="24" t="s">
        <v>1919</v>
      </c>
    </row>
    <row r="1546" spans="1:2" hidden="1" x14ac:dyDescent="0.25">
      <c r="A1546" s="24">
        <v>2473</v>
      </c>
      <c r="B1546" s="24" t="s">
        <v>1920</v>
      </c>
    </row>
    <row r="1547" spans="1:2" hidden="1" x14ac:dyDescent="0.25">
      <c r="A1547" s="24">
        <v>2474</v>
      </c>
      <c r="B1547" s="24" t="s">
        <v>1921</v>
      </c>
    </row>
    <row r="1548" spans="1:2" hidden="1" x14ac:dyDescent="0.25">
      <c r="A1548" s="24">
        <v>2477</v>
      </c>
      <c r="B1548" s="24" t="s">
        <v>1922</v>
      </c>
    </row>
    <row r="1549" spans="1:2" hidden="1" x14ac:dyDescent="0.25">
      <c r="A1549" s="24">
        <v>2478</v>
      </c>
      <c r="B1549" s="24" t="s">
        <v>1923</v>
      </c>
    </row>
    <row r="1550" spans="1:2" hidden="1" x14ac:dyDescent="0.25">
      <c r="A1550" s="24">
        <v>2475</v>
      </c>
      <c r="B1550" s="24" t="s">
        <v>1924</v>
      </c>
    </row>
    <row r="1551" spans="1:2" hidden="1" x14ac:dyDescent="0.25">
      <c r="A1551" s="24">
        <v>2476</v>
      </c>
      <c r="B1551" s="24" t="s">
        <v>1925</v>
      </c>
    </row>
    <row r="1552" spans="1:2" hidden="1" x14ac:dyDescent="0.25">
      <c r="A1552" s="24">
        <v>2479</v>
      </c>
      <c r="B1552" s="24" t="s">
        <v>1926</v>
      </c>
    </row>
    <row r="1553" spans="1:2" hidden="1" x14ac:dyDescent="0.25">
      <c r="A1553" s="24">
        <v>2480</v>
      </c>
      <c r="B1553" s="24" t="s">
        <v>1927</v>
      </c>
    </row>
    <row r="1554" spans="1:2" hidden="1" x14ac:dyDescent="0.25">
      <c r="A1554" s="24">
        <v>2481</v>
      </c>
      <c r="B1554" s="24" t="s">
        <v>621</v>
      </c>
    </row>
    <row r="1555" spans="1:2" hidden="1" x14ac:dyDescent="0.25">
      <c r="A1555" s="24">
        <v>2482</v>
      </c>
      <c r="B1555" s="24" t="s">
        <v>622</v>
      </c>
    </row>
    <row r="1556" spans="1:2" hidden="1" x14ac:dyDescent="0.25">
      <c r="A1556" s="24">
        <v>2486</v>
      </c>
      <c r="B1556" s="24" t="s">
        <v>1928</v>
      </c>
    </row>
    <row r="1557" spans="1:2" hidden="1" x14ac:dyDescent="0.25">
      <c r="A1557" s="24">
        <v>2484</v>
      </c>
      <c r="B1557" s="24" t="s">
        <v>1929</v>
      </c>
    </row>
    <row r="1558" spans="1:2" hidden="1" x14ac:dyDescent="0.25">
      <c r="A1558" s="24">
        <v>2487</v>
      </c>
      <c r="B1558" s="24" t="s">
        <v>1930</v>
      </c>
    </row>
    <row r="1559" spans="1:2" hidden="1" x14ac:dyDescent="0.25">
      <c r="A1559" s="24">
        <v>2488</v>
      </c>
      <c r="B1559" s="24" t="s">
        <v>1931</v>
      </c>
    </row>
    <row r="1560" spans="1:2" hidden="1" x14ac:dyDescent="0.25">
      <c r="A1560" s="24">
        <v>2489</v>
      </c>
      <c r="B1560" s="24" t="s">
        <v>1932</v>
      </c>
    </row>
    <row r="1561" spans="1:2" hidden="1" x14ac:dyDescent="0.25">
      <c r="A1561" s="24">
        <v>2485</v>
      </c>
      <c r="B1561" s="24" t="s">
        <v>1933</v>
      </c>
    </row>
    <row r="1562" spans="1:2" hidden="1" x14ac:dyDescent="0.25">
      <c r="A1562" s="24">
        <v>2490</v>
      </c>
      <c r="B1562" s="24" t="s">
        <v>1934</v>
      </c>
    </row>
    <row r="1563" spans="1:2" hidden="1" x14ac:dyDescent="0.25">
      <c r="A1563" s="24">
        <v>2491</v>
      </c>
      <c r="B1563" s="24" t="s">
        <v>1935</v>
      </c>
    </row>
    <row r="1570" spans="3:3" x14ac:dyDescent="0.25">
      <c r="C1570" s="24">
        <f>COUNTIF(D2:D140,"&gt;0")</f>
        <v>0</v>
      </c>
    </row>
  </sheetData>
  <autoFilter ref="A1:F1563"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</autoFilter>
  <hyperlinks>
    <hyperlink ref="F2" r:id="rId1"/>
    <hyperlink ref="F3" r:id="rId2"/>
    <hyperlink ref="F5" r:id="rId3"/>
    <hyperlink ref="F6" r:id="rId4"/>
    <hyperlink ref="F7" r:id="rId5" display="http://www.azarahealthcare.com/solutions/azara-drvs/reports/meaningful-use-certified-reports"/>
    <hyperlink ref="F12" r:id="rId6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56"/>
  <sheetViews>
    <sheetView workbookViewId="0">
      <pane ySplit="1" topLeftCell="A2" activePane="bottomLeft" state="frozen"/>
      <selection pane="bottomLeft" activeCell="D495" sqref="D495"/>
    </sheetView>
  </sheetViews>
  <sheetFormatPr defaultRowHeight="15" x14ac:dyDescent="0.25"/>
  <cols>
    <col min="1" max="1" width="12.5703125" style="24" bestFit="1" customWidth="1"/>
    <col min="2" max="2" width="86" style="24" bestFit="1" customWidth="1"/>
    <col min="3" max="3" width="21.42578125" style="24" customWidth="1"/>
    <col min="4" max="4" width="40.140625" style="24" customWidth="1"/>
    <col min="5" max="5" width="36.140625" style="24" customWidth="1"/>
    <col min="6" max="6" width="38.42578125" style="24" customWidth="1"/>
    <col min="7" max="16384" width="9.140625" style="24"/>
  </cols>
  <sheetData>
    <row r="1" spans="1:6" ht="75" x14ac:dyDescent="0.25">
      <c r="A1" s="23" t="s">
        <v>0</v>
      </c>
      <c r="B1" s="23" t="s">
        <v>1</v>
      </c>
      <c r="C1" s="23" t="s">
        <v>2</v>
      </c>
      <c r="D1" s="28" t="s">
        <v>1936</v>
      </c>
      <c r="E1" s="23" t="s">
        <v>4</v>
      </c>
      <c r="F1" s="23" t="s">
        <v>5</v>
      </c>
    </row>
    <row r="2" spans="1:6" hidden="1" x14ac:dyDescent="0.25">
      <c r="A2" s="24">
        <v>1000</v>
      </c>
      <c r="B2" s="24" t="s">
        <v>843</v>
      </c>
    </row>
    <row r="3" spans="1:6" hidden="1" x14ac:dyDescent="0.25">
      <c r="A3" s="24">
        <v>1001</v>
      </c>
      <c r="B3" s="24" t="s">
        <v>844</v>
      </c>
    </row>
    <row r="4" spans="1:6" hidden="1" x14ac:dyDescent="0.25">
      <c r="A4" s="24">
        <v>1002</v>
      </c>
      <c r="B4" s="24" t="s">
        <v>845</v>
      </c>
    </row>
    <row r="5" spans="1:6" hidden="1" x14ac:dyDescent="0.25">
      <c r="A5" s="24">
        <v>1003</v>
      </c>
      <c r="B5" s="24" t="s">
        <v>943</v>
      </c>
    </row>
    <row r="6" spans="1:6" hidden="1" x14ac:dyDescent="0.25">
      <c r="A6" s="24">
        <v>1004</v>
      </c>
      <c r="B6" s="24" t="s">
        <v>846</v>
      </c>
    </row>
    <row r="7" spans="1:6" hidden="1" x14ac:dyDescent="0.25">
      <c r="A7" s="24">
        <v>1005</v>
      </c>
      <c r="B7" s="24" t="s">
        <v>847</v>
      </c>
    </row>
    <row r="8" spans="1:6" hidden="1" x14ac:dyDescent="0.25">
      <c r="A8" s="24">
        <v>1006</v>
      </c>
      <c r="B8" s="24" t="s">
        <v>848</v>
      </c>
    </row>
    <row r="9" spans="1:6" hidden="1" x14ac:dyDescent="0.25">
      <c r="A9" s="24">
        <v>1007</v>
      </c>
      <c r="B9" s="24" t="s">
        <v>849</v>
      </c>
    </row>
    <row r="10" spans="1:6" hidden="1" x14ac:dyDescent="0.25">
      <c r="A10" s="24">
        <v>1008</v>
      </c>
      <c r="B10" s="24" t="s">
        <v>850</v>
      </c>
    </row>
    <row r="11" spans="1:6" hidden="1" x14ac:dyDescent="0.25">
      <c r="A11" s="24">
        <v>1009</v>
      </c>
      <c r="B11" s="24" t="s">
        <v>851</v>
      </c>
    </row>
    <row r="12" spans="1:6" hidden="1" x14ac:dyDescent="0.25">
      <c r="A12" s="24">
        <v>1010</v>
      </c>
      <c r="B12" s="24" t="s">
        <v>856</v>
      </c>
    </row>
    <row r="13" spans="1:6" hidden="1" x14ac:dyDescent="0.25">
      <c r="A13" s="24">
        <v>1011</v>
      </c>
      <c r="B13" s="24" t="s">
        <v>857</v>
      </c>
    </row>
    <row r="14" spans="1:6" hidden="1" x14ac:dyDescent="0.25">
      <c r="A14" s="24">
        <v>1012</v>
      </c>
      <c r="B14" s="24" t="s">
        <v>858</v>
      </c>
    </row>
    <row r="15" spans="1:6" hidden="1" x14ac:dyDescent="0.25">
      <c r="A15" s="24">
        <v>1013</v>
      </c>
      <c r="B15" s="24" t="s">
        <v>860</v>
      </c>
    </row>
    <row r="16" spans="1:6" hidden="1" x14ac:dyDescent="0.25">
      <c r="A16" s="24">
        <v>1014</v>
      </c>
      <c r="B16" s="24" t="s">
        <v>6</v>
      </c>
    </row>
    <row r="17" spans="1:2" hidden="1" x14ac:dyDescent="0.25">
      <c r="A17" s="24">
        <v>1015</v>
      </c>
      <c r="B17" s="24" t="s">
        <v>7</v>
      </c>
    </row>
    <row r="18" spans="1:2" hidden="1" x14ac:dyDescent="0.25">
      <c r="A18" s="24">
        <v>1016</v>
      </c>
      <c r="B18" s="24" t="s">
        <v>863</v>
      </c>
    </row>
    <row r="19" spans="1:2" hidden="1" x14ac:dyDescent="0.25">
      <c r="A19" s="24">
        <v>1017</v>
      </c>
      <c r="B19" s="24" t="s">
        <v>870</v>
      </c>
    </row>
    <row r="20" spans="1:2" hidden="1" x14ac:dyDescent="0.25">
      <c r="A20" s="24">
        <v>1018</v>
      </c>
      <c r="B20" s="24" t="s">
        <v>874</v>
      </c>
    </row>
    <row r="21" spans="1:2" hidden="1" x14ac:dyDescent="0.25">
      <c r="A21" s="24">
        <v>1019</v>
      </c>
      <c r="B21" s="24" t="s">
        <v>9</v>
      </c>
    </row>
    <row r="22" spans="1:2" hidden="1" x14ac:dyDescent="0.25">
      <c r="A22" s="24">
        <v>1020</v>
      </c>
      <c r="B22" s="24" t="s">
        <v>10</v>
      </c>
    </row>
    <row r="23" spans="1:2" hidden="1" x14ac:dyDescent="0.25">
      <c r="A23" s="24">
        <v>1021</v>
      </c>
      <c r="B23" s="24" t="s">
        <v>909</v>
      </c>
    </row>
    <row r="24" spans="1:2" hidden="1" x14ac:dyDescent="0.25">
      <c r="A24" s="24">
        <v>1022</v>
      </c>
      <c r="B24" s="24" t="s">
        <v>910</v>
      </c>
    </row>
    <row r="25" spans="1:2" hidden="1" x14ac:dyDescent="0.25">
      <c r="A25" s="24">
        <v>1023</v>
      </c>
      <c r="B25" s="24" t="s">
        <v>913</v>
      </c>
    </row>
    <row r="26" spans="1:2" hidden="1" x14ac:dyDescent="0.25">
      <c r="A26" s="24">
        <v>1024</v>
      </c>
      <c r="B26" s="24" t="s">
        <v>921</v>
      </c>
    </row>
    <row r="27" spans="1:2" hidden="1" x14ac:dyDescent="0.25">
      <c r="A27" s="24">
        <v>1025</v>
      </c>
      <c r="B27" s="24" t="s">
        <v>924</v>
      </c>
    </row>
    <row r="28" spans="1:2" hidden="1" x14ac:dyDescent="0.25">
      <c r="A28" s="24">
        <v>1026</v>
      </c>
      <c r="B28" s="24" t="s">
        <v>926</v>
      </c>
    </row>
    <row r="29" spans="1:2" hidden="1" x14ac:dyDescent="0.25">
      <c r="A29" s="24">
        <v>1027</v>
      </c>
      <c r="B29" s="24" t="s">
        <v>927</v>
      </c>
    </row>
    <row r="30" spans="1:2" hidden="1" x14ac:dyDescent="0.25">
      <c r="A30" s="24">
        <v>1028</v>
      </c>
      <c r="B30" s="24" t="s">
        <v>945</v>
      </c>
    </row>
    <row r="31" spans="1:2" hidden="1" x14ac:dyDescent="0.25">
      <c r="A31" s="24">
        <v>1029</v>
      </c>
      <c r="B31" s="24" t="s">
        <v>11</v>
      </c>
    </row>
    <row r="32" spans="1:2" hidden="1" x14ac:dyDescent="0.25">
      <c r="A32" s="24">
        <v>1030</v>
      </c>
      <c r="B32" s="24" t="s">
        <v>852</v>
      </c>
    </row>
    <row r="33" spans="1:2" hidden="1" x14ac:dyDescent="0.25">
      <c r="A33" s="24">
        <v>1031</v>
      </c>
      <c r="B33" s="24" t="s">
        <v>853</v>
      </c>
    </row>
    <row r="34" spans="1:2" hidden="1" x14ac:dyDescent="0.25">
      <c r="A34" s="24">
        <v>1032</v>
      </c>
      <c r="B34" s="24" t="s">
        <v>854</v>
      </c>
    </row>
    <row r="35" spans="1:2" hidden="1" x14ac:dyDescent="0.25">
      <c r="A35" s="24">
        <v>1033</v>
      </c>
      <c r="B35" s="24" t="s">
        <v>855</v>
      </c>
    </row>
    <row r="36" spans="1:2" hidden="1" x14ac:dyDescent="0.25">
      <c r="A36" s="24">
        <v>1034</v>
      </c>
      <c r="B36" s="24" t="s">
        <v>12</v>
      </c>
    </row>
    <row r="37" spans="1:2" hidden="1" x14ac:dyDescent="0.25">
      <c r="A37" s="24">
        <v>1035</v>
      </c>
      <c r="B37" s="24" t="s">
        <v>859</v>
      </c>
    </row>
    <row r="38" spans="1:2" hidden="1" x14ac:dyDescent="0.25">
      <c r="A38" s="24">
        <v>1036</v>
      </c>
      <c r="B38" s="24" t="s">
        <v>861</v>
      </c>
    </row>
    <row r="39" spans="1:2" hidden="1" x14ac:dyDescent="0.25">
      <c r="A39" s="24">
        <v>1037</v>
      </c>
      <c r="B39" s="24" t="s">
        <v>862</v>
      </c>
    </row>
    <row r="40" spans="1:2" hidden="1" x14ac:dyDescent="0.25">
      <c r="A40" s="24">
        <v>1038</v>
      </c>
      <c r="B40" s="24" t="s">
        <v>634</v>
      </c>
    </row>
    <row r="41" spans="1:2" hidden="1" x14ac:dyDescent="0.25">
      <c r="A41" s="24">
        <v>1039</v>
      </c>
      <c r="B41" s="24" t="s">
        <v>637</v>
      </c>
    </row>
    <row r="42" spans="1:2" hidden="1" x14ac:dyDescent="0.25">
      <c r="A42" s="24">
        <v>1040</v>
      </c>
      <c r="B42" s="24" t="s">
        <v>638</v>
      </c>
    </row>
    <row r="43" spans="1:2" hidden="1" x14ac:dyDescent="0.25">
      <c r="A43" s="24">
        <v>1041</v>
      </c>
      <c r="B43" s="24" t="s">
        <v>18</v>
      </c>
    </row>
    <row r="44" spans="1:2" hidden="1" x14ac:dyDescent="0.25">
      <c r="A44" s="24">
        <v>1042</v>
      </c>
      <c r="B44" s="24" t="s">
        <v>864</v>
      </c>
    </row>
    <row r="45" spans="1:2" hidden="1" x14ac:dyDescent="0.25">
      <c r="A45" s="24">
        <v>1043</v>
      </c>
      <c r="B45" s="24" t="s">
        <v>865</v>
      </c>
    </row>
    <row r="46" spans="1:2" hidden="1" x14ac:dyDescent="0.25">
      <c r="A46" s="24">
        <v>1044</v>
      </c>
      <c r="B46" s="24" t="s">
        <v>866</v>
      </c>
    </row>
    <row r="47" spans="1:2" hidden="1" x14ac:dyDescent="0.25">
      <c r="A47" s="24">
        <v>1045</v>
      </c>
      <c r="B47" s="24" t="s">
        <v>867</v>
      </c>
    </row>
    <row r="48" spans="1:2" hidden="1" x14ac:dyDescent="0.25">
      <c r="A48" s="24">
        <v>1046</v>
      </c>
      <c r="B48" s="24" t="s">
        <v>868</v>
      </c>
    </row>
    <row r="49" spans="1:4" hidden="1" x14ac:dyDescent="0.25">
      <c r="A49" s="24">
        <v>1047</v>
      </c>
      <c r="B49" s="24" t="s">
        <v>20</v>
      </c>
    </row>
    <row r="50" spans="1:4" x14ac:dyDescent="0.25">
      <c r="A50" s="24">
        <v>1048</v>
      </c>
      <c r="B50" s="24" t="s">
        <v>869</v>
      </c>
      <c r="C50" s="24" t="s">
        <v>1937</v>
      </c>
      <c r="D50" s="32" t="s">
        <v>1949</v>
      </c>
    </row>
    <row r="51" spans="1:4" hidden="1" x14ac:dyDescent="0.25">
      <c r="A51" s="24">
        <v>1049</v>
      </c>
      <c r="B51" s="24" t="s">
        <v>22</v>
      </c>
    </row>
    <row r="52" spans="1:4" hidden="1" x14ac:dyDescent="0.25">
      <c r="A52" s="24">
        <v>1050</v>
      </c>
      <c r="B52" s="24" t="s">
        <v>23</v>
      </c>
    </row>
    <row r="53" spans="1:4" hidden="1" x14ac:dyDescent="0.25">
      <c r="A53" s="24">
        <v>1051</v>
      </c>
      <c r="B53" s="24" t="s">
        <v>871</v>
      </c>
    </row>
    <row r="54" spans="1:4" hidden="1" x14ac:dyDescent="0.25">
      <c r="A54" s="24">
        <v>1052</v>
      </c>
      <c r="B54" s="24" t="s">
        <v>872</v>
      </c>
    </row>
    <row r="55" spans="1:4" hidden="1" x14ac:dyDescent="0.25">
      <c r="A55" s="24">
        <v>1053</v>
      </c>
      <c r="B55" s="24" t="s">
        <v>873</v>
      </c>
    </row>
    <row r="56" spans="1:4" hidden="1" x14ac:dyDescent="0.25">
      <c r="A56" s="24">
        <v>1054</v>
      </c>
      <c r="B56" s="24" t="s">
        <v>875</v>
      </c>
    </row>
    <row r="57" spans="1:4" hidden="1" x14ac:dyDescent="0.25">
      <c r="A57" s="24">
        <v>1055</v>
      </c>
      <c r="B57" s="24" t="s">
        <v>876</v>
      </c>
    </row>
    <row r="58" spans="1:4" hidden="1" x14ac:dyDescent="0.25">
      <c r="A58" s="24">
        <v>1056</v>
      </c>
      <c r="B58" s="24" t="s">
        <v>877</v>
      </c>
    </row>
    <row r="59" spans="1:4" hidden="1" x14ac:dyDescent="0.25">
      <c r="A59" s="24">
        <v>1057</v>
      </c>
      <c r="B59" s="24" t="s">
        <v>878</v>
      </c>
    </row>
    <row r="60" spans="1:4" hidden="1" x14ac:dyDescent="0.25">
      <c r="A60" s="24">
        <v>1058</v>
      </c>
      <c r="B60" s="24" t="s">
        <v>881</v>
      </c>
    </row>
    <row r="61" spans="1:4" hidden="1" x14ac:dyDescent="0.25">
      <c r="A61" s="24">
        <v>1059</v>
      </c>
      <c r="B61" s="24" t="s">
        <v>879</v>
      </c>
    </row>
    <row r="62" spans="1:4" hidden="1" x14ac:dyDescent="0.25">
      <c r="A62" s="24">
        <v>1060</v>
      </c>
      <c r="B62" s="24" t="s">
        <v>880</v>
      </c>
    </row>
    <row r="63" spans="1:4" hidden="1" x14ac:dyDescent="0.25">
      <c r="A63" s="24">
        <v>1061</v>
      </c>
      <c r="B63" s="24" t="s">
        <v>24</v>
      </c>
    </row>
    <row r="64" spans="1:4" hidden="1" x14ac:dyDescent="0.25">
      <c r="A64" s="24">
        <v>1062</v>
      </c>
      <c r="B64" s="24" t="s">
        <v>25</v>
      </c>
    </row>
    <row r="65" spans="1:2" hidden="1" x14ac:dyDescent="0.25">
      <c r="A65" s="24">
        <v>1063</v>
      </c>
      <c r="B65" s="24" t="s">
        <v>882</v>
      </c>
    </row>
    <row r="66" spans="1:2" hidden="1" x14ac:dyDescent="0.25">
      <c r="A66" s="24">
        <v>1064</v>
      </c>
      <c r="B66" s="24" t="s">
        <v>883</v>
      </c>
    </row>
    <row r="67" spans="1:2" hidden="1" x14ac:dyDescent="0.25">
      <c r="A67" s="24">
        <v>1065</v>
      </c>
      <c r="B67" s="24" t="s">
        <v>884</v>
      </c>
    </row>
    <row r="68" spans="1:2" hidden="1" x14ac:dyDescent="0.25">
      <c r="A68" s="24">
        <v>1066</v>
      </c>
      <c r="B68" s="24" t="s">
        <v>885</v>
      </c>
    </row>
    <row r="69" spans="1:2" hidden="1" x14ac:dyDescent="0.25">
      <c r="A69" s="24">
        <v>1067</v>
      </c>
      <c r="B69" s="24" t="s">
        <v>886</v>
      </c>
    </row>
    <row r="70" spans="1:2" hidden="1" x14ac:dyDescent="0.25">
      <c r="A70" s="24">
        <v>1068</v>
      </c>
      <c r="B70" s="24" t="s">
        <v>887</v>
      </c>
    </row>
    <row r="71" spans="1:2" hidden="1" x14ac:dyDescent="0.25">
      <c r="A71" s="24">
        <v>1069</v>
      </c>
      <c r="B71" s="24" t="s">
        <v>888</v>
      </c>
    </row>
    <row r="72" spans="1:2" hidden="1" x14ac:dyDescent="0.25">
      <c r="A72" s="24">
        <v>1070</v>
      </c>
      <c r="B72" s="24" t="s">
        <v>889</v>
      </c>
    </row>
    <row r="73" spans="1:2" hidden="1" x14ac:dyDescent="0.25">
      <c r="A73" s="24">
        <v>1071</v>
      </c>
      <c r="B73" s="24" t="s">
        <v>890</v>
      </c>
    </row>
    <row r="74" spans="1:2" hidden="1" x14ac:dyDescent="0.25">
      <c r="A74" s="24">
        <v>1072</v>
      </c>
      <c r="B74" s="24" t="s">
        <v>891</v>
      </c>
    </row>
    <row r="75" spans="1:2" hidden="1" x14ac:dyDescent="0.25">
      <c r="A75" s="24">
        <v>1073</v>
      </c>
      <c r="B75" s="24" t="s">
        <v>892</v>
      </c>
    </row>
    <row r="76" spans="1:2" hidden="1" x14ac:dyDescent="0.25">
      <c r="A76" s="24">
        <v>1074</v>
      </c>
      <c r="B76" s="24" t="s">
        <v>893</v>
      </c>
    </row>
    <row r="77" spans="1:2" hidden="1" x14ac:dyDescent="0.25">
      <c r="A77" s="24">
        <v>1075</v>
      </c>
      <c r="B77" s="24" t="s">
        <v>26</v>
      </c>
    </row>
    <row r="78" spans="1:2" hidden="1" x14ac:dyDescent="0.25">
      <c r="A78" s="24">
        <v>1076</v>
      </c>
      <c r="B78" s="24" t="s">
        <v>894</v>
      </c>
    </row>
    <row r="79" spans="1:2" hidden="1" x14ac:dyDescent="0.25">
      <c r="A79" s="24">
        <v>1077</v>
      </c>
      <c r="B79" s="24" t="s">
        <v>895</v>
      </c>
    </row>
    <row r="80" spans="1:2" hidden="1" x14ac:dyDescent="0.25">
      <c r="A80" s="24">
        <v>1078</v>
      </c>
      <c r="B80" s="24" t="s">
        <v>896</v>
      </c>
    </row>
    <row r="81" spans="1:2" hidden="1" x14ac:dyDescent="0.25">
      <c r="A81" s="24">
        <v>1079</v>
      </c>
      <c r="B81" s="24" t="s">
        <v>897</v>
      </c>
    </row>
    <row r="82" spans="1:2" hidden="1" x14ac:dyDescent="0.25">
      <c r="A82" s="24">
        <v>1080</v>
      </c>
      <c r="B82" s="24" t="s">
        <v>898</v>
      </c>
    </row>
    <row r="83" spans="1:2" hidden="1" x14ac:dyDescent="0.25">
      <c r="A83" s="24">
        <v>1081</v>
      </c>
      <c r="B83" s="24" t="s">
        <v>899</v>
      </c>
    </row>
    <row r="84" spans="1:2" hidden="1" x14ac:dyDescent="0.25">
      <c r="A84" s="24">
        <v>1082</v>
      </c>
      <c r="B84" s="24" t="s">
        <v>27</v>
      </c>
    </row>
    <row r="85" spans="1:2" hidden="1" x14ac:dyDescent="0.25">
      <c r="A85" s="24">
        <v>1083</v>
      </c>
      <c r="B85" s="24" t="s">
        <v>900</v>
      </c>
    </row>
    <row r="86" spans="1:2" hidden="1" x14ac:dyDescent="0.25">
      <c r="A86" s="24">
        <v>1084</v>
      </c>
      <c r="B86" s="24" t="s">
        <v>901</v>
      </c>
    </row>
    <row r="87" spans="1:2" hidden="1" x14ac:dyDescent="0.25">
      <c r="A87" s="24">
        <v>1085</v>
      </c>
      <c r="B87" s="24" t="s">
        <v>902</v>
      </c>
    </row>
    <row r="88" spans="1:2" hidden="1" x14ac:dyDescent="0.25">
      <c r="A88" s="24">
        <v>1086</v>
      </c>
      <c r="B88" s="24" t="s">
        <v>903</v>
      </c>
    </row>
    <row r="89" spans="1:2" hidden="1" x14ac:dyDescent="0.25">
      <c r="A89" s="24">
        <v>1087</v>
      </c>
      <c r="B89" s="24" t="s">
        <v>28</v>
      </c>
    </row>
    <row r="90" spans="1:2" hidden="1" x14ac:dyDescent="0.25">
      <c r="A90" s="24">
        <v>1088</v>
      </c>
      <c r="B90" s="24" t="s">
        <v>29</v>
      </c>
    </row>
    <row r="91" spans="1:2" hidden="1" x14ac:dyDescent="0.25">
      <c r="A91" s="24">
        <v>1089</v>
      </c>
      <c r="B91" s="24" t="s">
        <v>904</v>
      </c>
    </row>
    <row r="92" spans="1:2" hidden="1" x14ac:dyDescent="0.25">
      <c r="A92" s="24">
        <v>1090</v>
      </c>
      <c r="B92" s="24" t="s">
        <v>905</v>
      </c>
    </row>
    <row r="93" spans="1:2" hidden="1" x14ac:dyDescent="0.25">
      <c r="A93" s="24">
        <v>1091</v>
      </c>
      <c r="B93" s="24" t="s">
        <v>906</v>
      </c>
    </row>
    <row r="94" spans="1:2" hidden="1" x14ac:dyDescent="0.25">
      <c r="A94" s="24">
        <v>1092</v>
      </c>
      <c r="B94" s="24" t="s">
        <v>907</v>
      </c>
    </row>
    <row r="95" spans="1:2" hidden="1" x14ac:dyDescent="0.25">
      <c r="A95" s="24">
        <v>1093</v>
      </c>
      <c r="B95" s="24" t="s">
        <v>908</v>
      </c>
    </row>
    <row r="96" spans="1:2" hidden="1" x14ac:dyDescent="0.25">
      <c r="A96" s="24">
        <v>1094</v>
      </c>
      <c r="B96" s="24" t="s">
        <v>30</v>
      </c>
    </row>
    <row r="97" spans="1:2" hidden="1" x14ac:dyDescent="0.25">
      <c r="A97" s="24">
        <v>1095</v>
      </c>
      <c r="B97" s="24" t="s">
        <v>32</v>
      </c>
    </row>
    <row r="98" spans="1:2" hidden="1" x14ac:dyDescent="0.25">
      <c r="A98" s="24">
        <v>1096</v>
      </c>
      <c r="B98" s="24" t="s">
        <v>911</v>
      </c>
    </row>
    <row r="99" spans="1:2" hidden="1" x14ac:dyDescent="0.25">
      <c r="A99" s="24">
        <v>1097</v>
      </c>
      <c r="B99" s="24" t="s">
        <v>912</v>
      </c>
    </row>
    <row r="100" spans="1:2" hidden="1" x14ac:dyDescent="0.25">
      <c r="A100" s="24">
        <v>1098</v>
      </c>
      <c r="B100" s="24" t="s">
        <v>35</v>
      </c>
    </row>
    <row r="101" spans="1:2" hidden="1" x14ac:dyDescent="0.25">
      <c r="A101" s="24">
        <v>1099</v>
      </c>
      <c r="B101" s="24" t="s">
        <v>640</v>
      </c>
    </row>
    <row r="102" spans="1:2" hidden="1" x14ac:dyDescent="0.25">
      <c r="A102" s="24">
        <v>1100</v>
      </c>
      <c r="B102" s="24" t="s">
        <v>642</v>
      </c>
    </row>
    <row r="103" spans="1:2" hidden="1" x14ac:dyDescent="0.25">
      <c r="A103" s="24">
        <v>1101</v>
      </c>
      <c r="B103" s="24" t="s">
        <v>914</v>
      </c>
    </row>
    <row r="104" spans="1:2" hidden="1" x14ac:dyDescent="0.25">
      <c r="A104" s="24">
        <v>1102</v>
      </c>
      <c r="B104" s="24" t="s">
        <v>917</v>
      </c>
    </row>
    <row r="105" spans="1:2" hidden="1" x14ac:dyDescent="0.25">
      <c r="A105" s="24">
        <v>1103</v>
      </c>
      <c r="B105" s="24" t="s">
        <v>915</v>
      </c>
    </row>
    <row r="106" spans="1:2" hidden="1" x14ac:dyDescent="0.25">
      <c r="A106" s="24">
        <v>1104</v>
      </c>
      <c r="B106" s="24" t="s">
        <v>916</v>
      </c>
    </row>
    <row r="107" spans="1:2" hidden="1" x14ac:dyDescent="0.25">
      <c r="A107" s="24">
        <v>1105</v>
      </c>
      <c r="B107" s="24" t="s">
        <v>918</v>
      </c>
    </row>
    <row r="108" spans="1:2" hidden="1" x14ac:dyDescent="0.25">
      <c r="A108" s="24">
        <v>1106</v>
      </c>
      <c r="B108" s="24" t="s">
        <v>919</v>
      </c>
    </row>
    <row r="109" spans="1:2" hidden="1" x14ac:dyDescent="0.25">
      <c r="A109" s="24">
        <v>1107</v>
      </c>
      <c r="B109" s="24" t="s">
        <v>920</v>
      </c>
    </row>
    <row r="110" spans="1:2" hidden="1" x14ac:dyDescent="0.25">
      <c r="A110" s="24">
        <v>1108</v>
      </c>
      <c r="B110" s="24" t="s">
        <v>36</v>
      </c>
    </row>
    <row r="111" spans="1:2" hidden="1" x14ac:dyDescent="0.25">
      <c r="A111" s="24">
        <v>1109</v>
      </c>
      <c r="B111" s="24" t="s">
        <v>922</v>
      </c>
    </row>
    <row r="112" spans="1:2" hidden="1" x14ac:dyDescent="0.25">
      <c r="A112" s="24">
        <v>1110</v>
      </c>
      <c r="B112" s="24" t="s">
        <v>923</v>
      </c>
    </row>
    <row r="113" spans="1:2" hidden="1" x14ac:dyDescent="0.25">
      <c r="A113" s="24">
        <v>1111</v>
      </c>
      <c r="B113" s="24" t="s">
        <v>37</v>
      </c>
    </row>
    <row r="114" spans="1:2" hidden="1" x14ac:dyDescent="0.25">
      <c r="A114" s="24">
        <v>1112</v>
      </c>
      <c r="B114" s="24" t="s">
        <v>925</v>
      </c>
    </row>
    <row r="115" spans="1:2" hidden="1" x14ac:dyDescent="0.25">
      <c r="A115" s="24">
        <v>1113</v>
      </c>
      <c r="B115" s="24" t="s">
        <v>929</v>
      </c>
    </row>
    <row r="116" spans="1:2" hidden="1" x14ac:dyDescent="0.25">
      <c r="A116" s="24">
        <v>1114</v>
      </c>
      <c r="B116" s="24" t="s">
        <v>38</v>
      </c>
    </row>
    <row r="117" spans="1:2" hidden="1" x14ac:dyDescent="0.25">
      <c r="A117" s="24">
        <v>1115</v>
      </c>
      <c r="B117" s="24" t="s">
        <v>930</v>
      </c>
    </row>
    <row r="118" spans="1:2" hidden="1" x14ac:dyDescent="0.25">
      <c r="A118" s="24">
        <v>1116</v>
      </c>
      <c r="B118" s="24" t="s">
        <v>931</v>
      </c>
    </row>
    <row r="119" spans="1:2" hidden="1" x14ac:dyDescent="0.25">
      <c r="A119" s="24">
        <v>1117</v>
      </c>
      <c r="B119" s="24" t="s">
        <v>932</v>
      </c>
    </row>
    <row r="120" spans="1:2" hidden="1" x14ac:dyDescent="0.25">
      <c r="A120" s="24">
        <v>1118</v>
      </c>
      <c r="B120" s="24" t="s">
        <v>933</v>
      </c>
    </row>
    <row r="121" spans="1:2" hidden="1" x14ac:dyDescent="0.25">
      <c r="A121" s="24">
        <v>1119</v>
      </c>
      <c r="B121" s="24" t="s">
        <v>934</v>
      </c>
    </row>
    <row r="122" spans="1:2" hidden="1" x14ac:dyDescent="0.25">
      <c r="A122" s="24">
        <v>1120</v>
      </c>
      <c r="B122" s="24" t="s">
        <v>935</v>
      </c>
    </row>
    <row r="123" spans="1:2" hidden="1" x14ac:dyDescent="0.25">
      <c r="A123" s="24">
        <v>1121</v>
      </c>
      <c r="B123" s="24" t="s">
        <v>941</v>
      </c>
    </row>
    <row r="124" spans="1:2" hidden="1" x14ac:dyDescent="0.25">
      <c r="A124" s="24">
        <v>1122</v>
      </c>
      <c r="B124" s="24" t="s">
        <v>936</v>
      </c>
    </row>
    <row r="125" spans="1:2" hidden="1" x14ac:dyDescent="0.25">
      <c r="A125" s="24">
        <v>1123</v>
      </c>
      <c r="B125" s="24" t="s">
        <v>937</v>
      </c>
    </row>
    <row r="126" spans="1:2" hidden="1" x14ac:dyDescent="0.25">
      <c r="A126" s="24">
        <v>1124</v>
      </c>
      <c r="B126" s="24" t="s">
        <v>938</v>
      </c>
    </row>
    <row r="127" spans="1:2" hidden="1" x14ac:dyDescent="0.25">
      <c r="A127" s="24">
        <v>1125</v>
      </c>
      <c r="B127" s="24" t="s">
        <v>939</v>
      </c>
    </row>
    <row r="128" spans="1:2" hidden="1" x14ac:dyDescent="0.25">
      <c r="A128" s="24">
        <v>1126</v>
      </c>
      <c r="B128" s="24" t="s">
        <v>940</v>
      </c>
    </row>
    <row r="129" spans="1:2" hidden="1" x14ac:dyDescent="0.25">
      <c r="A129" s="24">
        <v>1127</v>
      </c>
      <c r="B129" s="24" t="s">
        <v>942</v>
      </c>
    </row>
    <row r="130" spans="1:2" hidden="1" x14ac:dyDescent="0.25">
      <c r="A130" s="24">
        <v>1128</v>
      </c>
      <c r="B130" s="24" t="s">
        <v>39</v>
      </c>
    </row>
    <row r="131" spans="1:2" hidden="1" x14ac:dyDescent="0.25">
      <c r="A131" s="24">
        <v>1129</v>
      </c>
      <c r="B131" s="24" t="s">
        <v>944</v>
      </c>
    </row>
    <row r="132" spans="1:2" hidden="1" x14ac:dyDescent="0.25">
      <c r="A132" s="24">
        <v>1130</v>
      </c>
      <c r="B132" s="24" t="s">
        <v>643</v>
      </c>
    </row>
    <row r="133" spans="1:2" hidden="1" x14ac:dyDescent="0.25">
      <c r="A133" s="24">
        <v>1131</v>
      </c>
      <c r="B133" s="24" t="s">
        <v>645</v>
      </c>
    </row>
    <row r="134" spans="1:2" hidden="1" x14ac:dyDescent="0.25">
      <c r="A134" s="24">
        <v>1132</v>
      </c>
      <c r="B134" s="24" t="s">
        <v>953</v>
      </c>
    </row>
    <row r="135" spans="1:2" hidden="1" x14ac:dyDescent="0.25">
      <c r="A135" s="24">
        <v>1133</v>
      </c>
      <c r="B135" s="24" t="s">
        <v>955</v>
      </c>
    </row>
    <row r="136" spans="1:2" hidden="1" x14ac:dyDescent="0.25">
      <c r="A136" s="24">
        <v>1134</v>
      </c>
      <c r="B136" s="24" t="s">
        <v>958</v>
      </c>
    </row>
    <row r="137" spans="1:2" hidden="1" x14ac:dyDescent="0.25">
      <c r="A137" s="24">
        <v>1135</v>
      </c>
      <c r="B137" s="24" t="s">
        <v>946</v>
      </c>
    </row>
    <row r="138" spans="1:2" hidden="1" x14ac:dyDescent="0.25">
      <c r="A138" s="24">
        <v>1136</v>
      </c>
      <c r="B138" s="24" t="s">
        <v>947</v>
      </c>
    </row>
    <row r="139" spans="1:2" hidden="1" x14ac:dyDescent="0.25">
      <c r="A139" s="24">
        <v>1137</v>
      </c>
      <c r="B139" s="24" t="s">
        <v>948</v>
      </c>
    </row>
    <row r="140" spans="1:2" hidden="1" x14ac:dyDescent="0.25">
      <c r="A140" s="24">
        <v>1138</v>
      </c>
      <c r="B140" s="24" t="s">
        <v>646</v>
      </c>
    </row>
    <row r="141" spans="1:2" hidden="1" x14ac:dyDescent="0.25">
      <c r="A141" s="24">
        <v>1139</v>
      </c>
      <c r="B141" s="24" t="s">
        <v>949</v>
      </c>
    </row>
    <row r="142" spans="1:2" hidden="1" x14ac:dyDescent="0.25">
      <c r="A142" s="24">
        <v>1140</v>
      </c>
      <c r="B142" s="24" t="s">
        <v>950</v>
      </c>
    </row>
    <row r="143" spans="1:2" hidden="1" x14ac:dyDescent="0.25">
      <c r="A143" s="24">
        <v>1141</v>
      </c>
      <c r="B143" s="24" t="s">
        <v>951</v>
      </c>
    </row>
    <row r="144" spans="1:2" hidden="1" x14ac:dyDescent="0.25">
      <c r="A144" s="24">
        <v>1142</v>
      </c>
      <c r="B144" s="24" t="s">
        <v>952</v>
      </c>
    </row>
    <row r="145" spans="1:4" hidden="1" x14ac:dyDescent="0.25">
      <c r="A145" s="24">
        <v>1143</v>
      </c>
      <c r="B145" s="24" t="s">
        <v>647</v>
      </c>
    </row>
    <row r="146" spans="1:4" hidden="1" x14ac:dyDescent="0.25">
      <c r="A146" s="24">
        <v>1144</v>
      </c>
      <c r="B146" s="24" t="s">
        <v>954</v>
      </c>
    </row>
    <row r="147" spans="1:4" hidden="1" x14ac:dyDescent="0.25">
      <c r="A147" s="24">
        <v>1145</v>
      </c>
      <c r="B147" s="24" t="s">
        <v>956</v>
      </c>
    </row>
    <row r="148" spans="1:4" x14ac:dyDescent="0.25">
      <c r="A148" s="24">
        <v>1146</v>
      </c>
      <c r="B148" s="24" t="s">
        <v>957</v>
      </c>
      <c r="C148" s="24" t="s">
        <v>1937</v>
      </c>
      <c r="D148" s="32" t="s">
        <v>1948</v>
      </c>
    </row>
    <row r="149" spans="1:4" hidden="1" x14ac:dyDescent="0.25">
      <c r="A149" s="24">
        <v>1147</v>
      </c>
      <c r="B149" s="24" t="s">
        <v>959</v>
      </c>
    </row>
    <row r="150" spans="1:4" hidden="1" x14ac:dyDescent="0.25">
      <c r="A150" s="24">
        <v>1148</v>
      </c>
      <c r="B150" s="24" t="s">
        <v>960</v>
      </c>
    </row>
    <row r="151" spans="1:4" hidden="1" x14ac:dyDescent="0.25">
      <c r="A151" s="24">
        <v>1149</v>
      </c>
      <c r="B151" s="24" t="s">
        <v>962</v>
      </c>
    </row>
    <row r="152" spans="1:4" hidden="1" x14ac:dyDescent="0.25">
      <c r="A152" s="24">
        <v>1150</v>
      </c>
      <c r="B152" s="24" t="s">
        <v>961</v>
      </c>
    </row>
    <row r="153" spans="1:4" hidden="1" x14ac:dyDescent="0.25">
      <c r="A153" s="24">
        <v>1151</v>
      </c>
      <c r="B153" s="24" t="s">
        <v>41</v>
      </c>
    </row>
    <row r="154" spans="1:4" hidden="1" x14ac:dyDescent="0.25">
      <c r="A154" s="24">
        <v>1152</v>
      </c>
      <c r="B154" s="24" t="s">
        <v>649</v>
      </c>
    </row>
    <row r="155" spans="1:4" x14ac:dyDescent="0.25">
      <c r="A155" s="24">
        <v>1153</v>
      </c>
      <c r="B155" s="24" t="s">
        <v>963</v>
      </c>
      <c r="C155" s="24" t="s">
        <v>1937</v>
      </c>
      <c r="D155" s="32" t="s">
        <v>632</v>
      </c>
    </row>
    <row r="156" spans="1:4" hidden="1" x14ac:dyDescent="0.25">
      <c r="A156" s="24">
        <v>1154</v>
      </c>
      <c r="B156" s="24" t="s">
        <v>964</v>
      </c>
    </row>
    <row r="157" spans="1:4" hidden="1" x14ac:dyDescent="0.25">
      <c r="A157" s="24">
        <v>1155</v>
      </c>
      <c r="B157" s="24" t="s">
        <v>965</v>
      </c>
    </row>
    <row r="158" spans="1:4" hidden="1" x14ac:dyDescent="0.25">
      <c r="A158" s="24">
        <v>1156</v>
      </c>
      <c r="B158" s="24" t="s">
        <v>966</v>
      </c>
    </row>
    <row r="159" spans="1:4" hidden="1" x14ac:dyDescent="0.25">
      <c r="A159" s="24">
        <v>1157</v>
      </c>
      <c r="B159" s="24" t="s">
        <v>967</v>
      </c>
    </row>
    <row r="160" spans="1:4" hidden="1" x14ac:dyDescent="0.25">
      <c r="A160" s="24">
        <v>1158</v>
      </c>
      <c r="B160" s="24" t="s">
        <v>653</v>
      </c>
    </row>
    <row r="161" spans="1:2" hidden="1" x14ac:dyDescent="0.25">
      <c r="A161" s="24">
        <v>1159</v>
      </c>
      <c r="B161" s="24" t="s">
        <v>968</v>
      </c>
    </row>
    <row r="162" spans="1:2" hidden="1" x14ac:dyDescent="0.25">
      <c r="A162" s="24">
        <v>1160</v>
      </c>
      <c r="B162" s="24" t="s">
        <v>969</v>
      </c>
    </row>
    <row r="163" spans="1:2" hidden="1" x14ac:dyDescent="0.25">
      <c r="A163" s="24">
        <v>1161</v>
      </c>
      <c r="B163" s="24" t="s">
        <v>970</v>
      </c>
    </row>
    <row r="164" spans="1:2" hidden="1" x14ac:dyDescent="0.25">
      <c r="A164" s="24">
        <v>1162</v>
      </c>
      <c r="B164" s="24" t="s">
        <v>971</v>
      </c>
    </row>
    <row r="165" spans="1:2" hidden="1" x14ac:dyDescent="0.25">
      <c r="A165" s="24">
        <v>1163</v>
      </c>
      <c r="B165" s="24" t="s">
        <v>972</v>
      </c>
    </row>
    <row r="166" spans="1:2" hidden="1" x14ac:dyDescent="0.25">
      <c r="A166" s="24">
        <v>1164</v>
      </c>
      <c r="B166" s="24" t="s">
        <v>973</v>
      </c>
    </row>
    <row r="167" spans="1:2" hidden="1" x14ac:dyDescent="0.25">
      <c r="A167" s="24">
        <v>1165</v>
      </c>
      <c r="B167" s="24" t="s">
        <v>974</v>
      </c>
    </row>
    <row r="168" spans="1:2" hidden="1" x14ac:dyDescent="0.25">
      <c r="A168" s="24">
        <v>1166</v>
      </c>
      <c r="B168" s="24" t="s">
        <v>42</v>
      </c>
    </row>
    <row r="169" spans="1:2" hidden="1" x14ac:dyDescent="0.25">
      <c r="A169" s="24">
        <v>1167</v>
      </c>
      <c r="B169" s="24" t="s">
        <v>994</v>
      </c>
    </row>
    <row r="170" spans="1:2" hidden="1" x14ac:dyDescent="0.25">
      <c r="A170" s="24">
        <v>1168</v>
      </c>
      <c r="B170" s="24" t="s">
        <v>995</v>
      </c>
    </row>
    <row r="171" spans="1:2" hidden="1" x14ac:dyDescent="0.25">
      <c r="A171" s="24">
        <v>1169</v>
      </c>
      <c r="B171" s="24" t="s">
        <v>1008</v>
      </c>
    </row>
    <row r="172" spans="1:2" hidden="1" x14ac:dyDescent="0.25">
      <c r="A172" s="24">
        <v>1170</v>
      </c>
      <c r="B172" s="24" t="s">
        <v>1015</v>
      </c>
    </row>
    <row r="173" spans="1:2" hidden="1" x14ac:dyDescent="0.25">
      <c r="A173" s="24">
        <v>1171</v>
      </c>
      <c r="B173" s="24" t="s">
        <v>1026</v>
      </c>
    </row>
    <row r="174" spans="1:2" hidden="1" x14ac:dyDescent="0.25">
      <c r="A174" s="24">
        <v>1172</v>
      </c>
      <c r="B174" s="24" t="s">
        <v>44</v>
      </c>
    </row>
    <row r="175" spans="1:2" hidden="1" x14ac:dyDescent="0.25">
      <c r="A175" s="24">
        <v>1173</v>
      </c>
      <c r="B175" s="24" t="s">
        <v>1045</v>
      </c>
    </row>
    <row r="176" spans="1:2" hidden="1" x14ac:dyDescent="0.25">
      <c r="A176" s="24">
        <v>1174</v>
      </c>
      <c r="B176" s="24" t="s">
        <v>1046</v>
      </c>
    </row>
    <row r="177" spans="1:2" hidden="1" x14ac:dyDescent="0.25">
      <c r="A177" s="24">
        <v>1175</v>
      </c>
      <c r="B177" s="24" t="s">
        <v>1051</v>
      </c>
    </row>
    <row r="178" spans="1:2" hidden="1" x14ac:dyDescent="0.25">
      <c r="A178" s="24">
        <v>1176</v>
      </c>
      <c r="B178" s="24" t="s">
        <v>1052</v>
      </c>
    </row>
    <row r="179" spans="1:2" hidden="1" x14ac:dyDescent="0.25">
      <c r="A179" s="24">
        <v>1177</v>
      </c>
      <c r="B179" s="24" t="s">
        <v>1053</v>
      </c>
    </row>
    <row r="180" spans="1:2" hidden="1" x14ac:dyDescent="0.25">
      <c r="A180" s="24">
        <v>1178</v>
      </c>
      <c r="B180" s="24" t="s">
        <v>975</v>
      </c>
    </row>
    <row r="181" spans="1:2" hidden="1" x14ac:dyDescent="0.25">
      <c r="A181" s="24">
        <v>1179</v>
      </c>
      <c r="B181" s="24" t="s">
        <v>976</v>
      </c>
    </row>
    <row r="182" spans="1:2" hidden="1" x14ac:dyDescent="0.25">
      <c r="A182" s="24">
        <v>1180</v>
      </c>
      <c r="B182" s="24" t="s">
        <v>977</v>
      </c>
    </row>
    <row r="183" spans="1:2" hidden="1" x14ac:dyDescent="0.25">
      <c r="A183" s="24">
        <v>1181</v>
      </c>
      <c r="B183" s="24" t="s">
        <v>655</v>
      </c>
    </row>
    <row r="184" spans="1:2" hidden="1" x14ac:dyDescent="0.25">
      <c r="A184" s="24">
        <v>1182</v>
      </c>
      <c r="B184" s="24" t="s">
        <v>978</v>
      </c>
    </row>
    <row r="185" spans="1:2" hidden="1" x14ac:dyDescent="0.25">
      <c r="A185" s="24">
        <v>1183</v>
      </c>
      <c r="B185" s="24" t="s">
        <v>45</v>
      </c>
    </row>
    <row r="186" spans="1:2" hidden="1" x14ac:dyDescent="0.25">
      <c r="A186" s="24">
        <v>1184</v>
      </c>
      <c r="B186" s="24" t="s">
        <v>979</v>
      </c>
    </row>
    <row r="187" spans="1:2" hidden="1" x14ac:dyDescent="0.25">
      <c r="A187" s="24">
        <v>1185</v>
      </c>
      <c r="B187" s="24" t="s">
        <v>980</v>
      </c>
    </row>
    <row r="188" spans="1:2" hidden="1" x14ac:dyDescent="0.25">
      <c r="A188" s="24">
        <v>1186</v>
      </c>
      <c r="B188" s="24" t="s">
        <v>981</v>
      </c>
    </row>
    <row r="189" spans="1:2" hidden="1" x14ac:dyDescent="0.25">
      <c r="A189" s="24">
        <v>1187</v>
      </c>
      <c r="B189" s="24" t="s">
        <v>982</v>
      </c>
    </row>
    <row r="190" spans="1:2" hidden="1" x14ac:dyDescent="0.25">
      <c r="A190" s="24">
        <v>1188</v>
      </c>
      <c r="B190" s="24" t="s">
        <v>46</v>
      </c>
    </row>
    <row r="191" spans="1:2" hidden="1" x14ac:dyDescent="0.25">
      <c r="A191" s="24">
        <v>1189</v>
      </c>
      <c r="B191" s="24" t="s">
        <v>47</v>
      </c>
    </row>
    <row r="192" spans="1:2" hidden="1" x14ac:dyDescent="0.25">
      <c r="A192" s="24">
        <v>1190</v>
      </c>
      <c r="B192" s="24" t="s">
        <v>48</v>
      </c>
    </row>
    <row r="193" spans="1:4" hidden="1" x14ac:dyDescent="0.25">
      <c r="A193" s="24">
        <v>1191</v>
      </c>
      <c r="B193" s="24" t="s">
        <v>983</v>
      </c>
    </row>
    <row r="194" spans="1:4" hidden="1" x14ac:dyDescent="0.25">
      <c r="A194" s="24">
        <v>1192</v>
      </c>
      <c r="B194" s="24" t="s">
        <v>985</v>
      </c>
    </row>
    <row r="195" spans="1:4" hidden="1" x14ac:dyDescent="0.25">
      <c r="A195" s="24">
        <v>1193</v>
      </c>
      <c r="B195" s="24" t="s">
        <v>49</v>
      </c>
    </row>
    <row r="196" spans="1:4" x14ac:dyDescent="0.25">
      <c r="A196" s="24">
        <v>1194</v>
      </c>
      <c r="B196" s="24" t="s">
        <v>987</v>
      </c>
      <c r="C196" s="24" t="s">
        <v>1937</v>
      </c>
      <c r="D196" s="32" t="s">
        <v>1948</v>
      </c>
    </row>
    <row r="197" spans="1:4" hidden="1" x14ac:dyDescent="0.25">
      <c r="A197" s="24">
        <v>1195</v>
      </c>
      <c r="B197" s="24" t="s">
        <v>988</v>
      </c>
    </row>
    <row r="198" spans="1:4" hidden="1" x14ac:dyDescent="0.25">
      <c r="A198" s="24">
        <v>1196</v>
      </c>
      <c r="B198" s="24" t="s">
        <v>656</v>
      </c>
    </row>
    <row r="199" spans="1:4" hidden="1" x14ac:dyDescent="0.25">
      <c r="A199" s="24">
        <v>1197</v>
      </c>
      <c r="B199" s="24" t="s">
        <v>984</v>
      </c>
    </row>
    <row r="200" spans="1:4" hidden="1" x14ac:dyDescent="0.25">
      <c r="A200" s="24">
        <v>1198</v>
      </c>
      <c r="B200" s="24" t="s">
        <v>50</v>
      </c>
    </row>
    <row r="201" spans="1:4" hidden="1" x14ac:dyDescent="0.25">
      <c r="A201" s="24">
        <v>1199</v>
      </c>
      <c r="B201" s="24" t="s">
        <v>51</v>
      </c>
    </row>
    <row r="202" spans="1:4" hidden="1" x14ac:dyDescent="0.25">
      <c r="A202" s="24">
        <v>1200</v>
      </c>
      <c r="B202" s="24" t="s">
        <v>986</v>
      </c>
    </row>
    <row r="203" spans="1:4" hidden="1" x14ac:dyDescent="0.25">
      <c r="A203" s="24">
        <v>1201</v>
      </c>
      <c r="B203" s="24" t="s">
        <v>989</v>
      </c>
    </row>
    <row r="204" spans="1:4" hidden="1" x14ac:dyDescent="0.25">
      <c r="A204" s="24">
        <v>1202</v>
      </c>
      <c r="B204" s="24" t="s">
        <v>990</v>
      </c>
    </row>
    <row r="205" spans="1:4" hidden="1" x14ac:dyDescent="0.25">
      <c r="A205" s="24">
        <v>1203</v>
      </c>
      <c r="B205" s="24" t="s">
        <v>991</v>
      </c>
    </row>
    <row r="206" spans="1:4" hidden="1" x14ac:dyDescent="0.25">
      <c r="A206" s="24">
        <v>1204</v>
      </c>
      <c r="B206" s="24" t="s">
        <v>992</v>
      </c>
    </row>
    <row r="207" spans="1:4" hidden="1" x14ac:dyDescent="0.25">
      <c r="A207" s="24">
        <v>1205</v>
      </c>
      <c r="B207" s="24" t="s">
        <v>993</v>
      </c>
    </row>
    <row r="208" spans="1:4" hidden="1" x14ac:dyDescent="0.25">
      <c r="A208" s="24">
        <v>1206</v>
      </c>
      <c r="B208" s="24" t="s">
        <v>52</v>
      </c>
    </row>
    <row r="209" spans="1:4" hidden="1" x14ac:dyDescent="0.25">
      <c r="A209" s="24">
        <v>1207</v>
      </c>
      <c r="B209" s="24" t="s">
        <v>53</v>
      </c>
    </row>
    <row r="210" spans="1:4" hidden="1" x14ac:dyDescent="0.25">
      <c r="A210" s="24">
        <v>1208</v>
      </c>
      <c r="B210" s="24" t="s">
        <v>996</v>
      </c>
    </row>
    <row r="211" spans="1:4" hidden="1" x14ac:dyDescent="0.25">
      <c r="A211" s="24">
        <v>1209</v>
      </c>
      <c r="B211" s="24" t="s">
        <v>54</v>
      </c>
    </row>
    <row r="212" spans="1:4" hidden="1" x14ac:dyDescent="0.25">
      <c r="A212" s="24">
        <v>1210</v>
      </c>
      <c r="B212" s="24" t="s">
        <v>997</v>
      </c>
    </row>
    <row r="213" spans="1:4" x14ac:dyDescent="0.25">
      <c r="A213" s="24">
        <v>1211</v>
      </c>
      <c r="B213" s="24" t="s">
        <v>998</v>
      </c>
      <c r="C213" s="24" t="s">
        <v>1937</v>
      </c>
      <c r="D213" s="32" t="s">
        <v>1948</v>
      </c>
    </row>
    <row r="214" spans="1:4" hidden="1" x14ac:dyDescent="0.25">
      <c r="A214" s="24">
        <v>1212</v>
      </c>
      <c r="B214" s="24" t="s">
        <v>999</v>
      </c>
    </row>
    <row r="215" spans="1:4" hidden="1" x14ac:dyDescent="0.25">
      <c r="A215" s="24">
        <v>1213</v>
      </c>
      <c r="B215" s="24" t="s">
        <v>55</v>
      </c>
    </row>
    <row r="216" spans="1:4" hidden="1" x14ac:dyDescent="0.25">
      <c r="A216" s="24">
        <v>1214</v>
      </c>
      <c r="B216" s="24" t="s">
        <v>1000</v>
      </c>
    </row>
    <row r="217" spans="1:4" hidden="1" x14ac:dyDescent="0.25">
      <c r="A217" s="24">
        <v>1215</v>
      </c>
      <c r="B217" s="24" t="s">
        <v>1001</v>
      </c>
    </row>
    <row r="218" spans="1:4" hidden="1" x14ac:dyDescent="0.25">
      <c r="A218" s="24">
        <v>1216</v>
      </c>
      <c r="B218" s="24" t="s">
        <v>1002</v>
      </c>
    </row>
    <row r="219" spans="1:4" hidden="1" x14ac:dyDescent="0.25">
      <c r="A219" s="24">
        <v>1217</v>
      </c>
      <c r="B219" s="24" t="s">
        <v>1003</v>
      </c>
    </row>
    <row r="220" spans="1:4" hidden="1" x14ac:dyDescent="0.25">
      <c r="A220" s="24">
        <v>1218</v>
      </c>
      <c r="B220" s="24" t="s">
        <v>1004</v>
      </c>
    </row>
    <row r="221" spans="1:4" hidden="1" x14ac:dyDescent="0.25">
      <c r="A221" s="24">
        <v>1219</v>
      </c>
      <c r="B221" s="24" t="s">
        <v>1005</v>
      </c>
    </row>
    <row r="222" spans="1:4" hidden="1" x14ac:dyDescent="0.25">
      <c r="A222" s="24">
        <v>1220</v>
      </c>
      <c r="B222" s="24" t="s">
        <v>1006</v>
      </c>
    </row>
    <row r="223" spans="1:4" hidden="1" x14ac:dyDescent="0.25">
      <c r="A223" s="24">
        <v>1221</v>
      </c>
      <c r="B223" s="24" t="s">
        <v>1007</v>
      </c>
    </row>
    <row r="224" spans="1:4" hidden="1" x14ac:dyDescent="0.25">
      <c r="A224" s="24">
        <v>1222</v>
      </c>
      <c r="B224" s="24" t="s">
        <v>56</v>
      </c>
    </row>
    <row r="225" spans="1:2" hidden="1" x14ac:dyDescent="0.25">
      <c r="A225" s="24">
        <v>1223</v>
      </c>
      <c r="B225" s="24" t="s">
        <v>63</v>
      </c>
    </row>
    <row r="226" spans="1:2" hidden="1" x14ac:dyDescent="0.25">
      <c r="A226" s="24">
        <v>1224</v>
      </c>
      <c r="B226" s="24" t="s">
        <v>1009</v>
      </c>
    </row>
    <row r="227" spans="1:2" hidden="1" x14ac:dyDescent="0.25">
      <c r="A227" s="24">
        <v>1225</v>
      </c>
      <c r="B227" s="24" t="s">
        <v>64</v>
      </c>
    </row>
    <row r="228" spans="1:2" hidden="1" x14ac:dyDescent="0.25">
      <c r="A228" s="24">
        <v>1226</v>
      </c>
      <c r="B228" s="24" t="s">
        <v>65</v>
      </c>
    </row>
    <row r="229" spans="1:2" hidden="1" x14ac:dyDescent="0.25">
      <c r="A229" s="24">
        <v>1227</v>
      </c>
      <c r="B229" s="24" t="s">
        <v>1010</v>
      </c>
    </row>
    <row r="230" spans="1:2" hidden="1" x14ac:dyDescent="0.25">
      <c r="A230" s="24">
        <v>1228</v>
      </c>
      <c r="B230" s="24" t="s">
        <v>1011</v>
      </c>
    </row>
    <row r="231" spans="1:2" hidden="1" x14ac:dyDescent="0.25">
      <c r="A231" s="24">
        <v>1229</v>
      </c>
      <c r="B231" s="24" t="s">
        <v>1012</v>
      </c>
    </row>
    <row r="232" spans="1:2" hidden="1" x14ac:dyDescent="0.25">
      <c r="A232" s="24">
        <v>1230</v>
      </c>
      <c r="B232" s="24" t="s">
        <v>1013</v>
      </c>
    </row>
    <row r="233" spans="1:2" hidden="1" x14ac:dyDescent="0.25">
      <c r="A233" s="24">
        <v>1231</v>
      </c>
      <c r="B233" s="24" t="s">
        <v>1014</v>
      </c>
    </row>
    <row r="234" spans="1:2" hidden="1" x14ac:dyDescent="0.25">
      <c r="A234" s="24">
        <v>1232</v>
      </c>
      <c r="B234" s="24" t="s">
        <v>1021</v>
      </c>
    </row>
    <row r="235" spans="1:2" hidden="1" x14ac:dyDescent="0.25">
      <c r="A235" s="24">
        <v>1233</v>
      </c>
      <c r="B235" s="24" t="s">
        <v>1022</v>
      </c>
    </row>
    <row r="236" spans="1:2" hidden="1" x14ac:dyDescent="0.25">
      <c r="A236" s="24">
        <v>1234</v>
      </c>
      <c r="B236" s="24" t="s">
        <v>1016</v>
      </c>
    </row>
    <row r="237" spans="1:2" hidden="1" x14ac:dyDescent="0.25">
      <c r="A237" s="24">
        <v>1235</v>
      </c>
      <c r="B237" s="24" t="s">
        <v>1017</v>
      </c>
    </row>
    <row r="238" spans="1:2" hidden="1" x14ac:dyDescent="0.25">
      <c r="A238" s="24">
        <v>1236</v>
      </c>
      <c r="B238" s="24" t="s">
        <v>66</v>
      </c>
    </row>
    <row r="239" spans="1:2" hidden="1" x14ac:dyDescent="0.25">
      <c r="A239" s="24">
        <v>1237</v>
      </c>
      <c r="B239" s="24" t="s">
        <v>1018</v>
      </c>
    </row>
    <row r="240" spans="1:2" hidden="1" x14ac:dyDescent="0.25">
      <c r="A240" s="24">
        <v>1238</v>
      </c>
      <c r="B240" s="24" t="s">
        <v>1019</v>
      </c>
    </row>
    <row r="241" spans="1:2" hidden="1" x14ac:dyDescent="0.25">
      <c r="A241" s="24">
        <v>1239</v>
      </c>
      <c r="B241" s="24" t="s">
        <v>1020</v>
      </c>
    </row>
    <row r="242" spans="1:2" hidden="1" x14ac:dyDescent="0.25">
      <c r="A242" s="24">
        <v>1240</v>
      </c>
      <c r="B242" s="24" t="s">
        <v>67</v>
      </c>
    </row>
    <row r="243" spans="1:2" hidden="1" x14ac:dyDescent="0.25">
      <c r="A243" s="24">
        <v>1241</v>
      </c>
      <c r="B243" s="24" t="s">
        <v>68</v>
      </c>
    </row>
    <row r="244" spans="1:2" hidden="1" x14ac:dyDescent="0.25">
      <c r="A244" s="24">
        <v>1242</v>
      </c>
      <c r="B244" s="24" t="s">
        <v>1023</v>
      </c>
    </row>
    <row r="245" spans="1:2" hidden="1" x14ac:dyDescent="0.25">
      <c r="A245" s="24">
        <v>1243</v>
      </c>
      <c r="B245" s="24" t="s">
        <v>1024</v>
      </c>
    </row>
    <row r="246" spans="1:2" hidden="1" x14ac:dyDescent="0.25">
      <c r="A246" s="24">
        <v>1244</v>
      </c>
      <c r="B246" s="24" t="s">
        <v>69</v>
      </c>
    </row>
    <row r="247" spans="1:2" hidden="1" x14ac:dyDescent="0.25">
      <c r="A247" s="24">
        <v>1245</v>
      </c>
      <c r="B247" s="24" t="s">
        <v>1025</v>
      </c>
    </row>
    <row r="248" spans="1:2" hidden="1" x14ac:dyDescent="0.25">
      <c r="A248" s="24">
        <v>1246</v>
      </c>
      <c r="B248" s="24" t="s">
        <v>1027</v>
      </c>
    </row>
    <row r="249" spans="1:2" hidden="1" x14ac:dyDescent="0.25">
      <c r="A249" s="24">
        <v>1247</v>
      </c>
      <c r="B249" s="24" t="s">
        <v>70</v>
      </c>
    </row>
    <row r="250" spans="1:2" hidden="1" x14ac:dyDescent="0.25">
      <c r="A250" s="24">
        <v>1248</v>
      </c>
      <c r="B250" s="24" t="s">
        <v>71</v>
      </c>
    </row>
    <row r="251" spans="1:2" hidden="1" x14ac:dyDescent="0.25">
      <c r="A251" s="24">
        <v>1249</v>
      </c>
      <c r="B251" s="24" t="s">
        <v>72</v>
      </c>
    </row>
    <row r="252" spans="1:2" hidden="1" x14ac:dyDescent="0.25">
      <c r="A252" s="24">
        <v>1250</v>
      </c>
      <c r="B252" s="24" t="s">
        <v>1028</v>
      </c>
    </row>
    <row r="253" spans="1:2" hidden="1" x14ac:dyDescent="0.25">
      <c r="A253" s="24">
        <v>1251</v>
      </c>
      <c r="B253" s="24" t="s">
        <v>1029</v>
      </c>
    </row>
    <row r="254" spans="1:2" hidden="1" x14ac:dyDescent="0.25">
      <c r="A254" s="24">
        <v>1252</v>
      </c>
      <c r="B254" s="24" t="s">
        <v>1030</v>
      </c>
    </row>
    <row r="255" spans="1:2" hidden="1" x14ac:dyDescent="0.25">
      <c r="A255" s="24">
        <v>1253</v>
      </c>
      <c r="B255" s="24" t="s">
        <v>73</v>
      </c>
    </row>
    <row r="256" spans="1:2" hidden="1" x14ac:dyDescent="0.25">
      <c r="A256" s="24">
        <v>1254</v>
      </c>
      <c r="B256" s="24" t="s">
        <v>1031</v>
      </c>
    </row>
    <row r="257" spans="1:2" hidden="1" x14ac:dyDescent="0.25">
      <c r="A257" s="24">
        <v>1255</v>
      </c>
      <c r="B257" s="24" t="s">
        <v>1032</v>
      </c>
    </row>
    <row r="258" spans="1:2" hidden="1" x14ac:dyDescent="0.25">
      <c r="A258" s="24">
        <v>1256</v>
      </c>
      <c r="B258" s="24" t="s">
        <v>1033</v>
      </c>
    </row>
    <row r="259" spans="1:2" hidden="1" x14ac:dyDescent="0.25">
      <c r="A259" s="24">
        <v>1257</v>
      </c>
      <c r="B259" s="24" t="s">
        <v>1034</v>
      </c>
    </row>
    <row r="260" spans="1:2" hidden="1" x14ac:dyDescent="0.25">
      <c r="A260" s="24">
        <v>1258</v>
      </c>
      <c r="B260" s="24" t="s">
        <v>74</v>
      </c>
    </row>
    <row r="261" spans="1:2" hidden="1" x14ac:dyDescent="0.25">
      <c r="A261" s="24">
        <v>1259</v>
      </c>
      <c r="B261" s="24" t="s">
        <v>658</v>
      </c>
    </row>
    <row r="262" spans="1:2" hidden="1" x14ac:dyDescent="0.25">
      <c r="A262" s="24">
        <v>1260</v>
      </c>
      <c r="B262" s="24" t="s">
        <v>1035</v>
      </c>
    </row>
    <row r="263" spans="1:2" hidden="1" x14ac:dyDescent="0.25">
      <c r="A263" s="24">
        <v>1261</v>
      </c>
      <c r="B263" s="24" t="s">
        <v>660</v>
      </c>
    </row>
    <row r="264" spans="1:2" hidden="1" x14ac:dyDescent="0.25">
      <c r="A264" s="24">
        <v>1262</v>
      </c>
      <c r="B264" s="24" t="s">
        <v>75</v>
      </c>
    </row>
    <row r="265" spans="1:2" hidden="1" x14ac:dyDescent="0.25">
      <c r="A265" s="24">
        <v>1263</v>
      </c>
      <c r="B265" s="24" t="s">
        <v>76</v>
      </c>
    </row>
    <row r="266" spans="1:2" hidden="1" x14ac:dyDescent="0.25">
      <c r="A266" s="24">
        <v>1264</v>
      </c>
      <c r="B266" s="24" t="s">
        <v>1036</v>
      </c>
    </row>
    <row r="267" spans="1:2" hidden="1" x14ac:dyDescent="0.25">
      <c r="A267" s="24">
        <v>1265</v>
      </c>
      <c r="B267" s="24" t="s">
        <v>1037</v>
      </c>
    </row>
    <row r="268" spans="1:2" hidden="1" x14ac:dyDescent="0.25">
      <c r="A268" s="24">
        <v>1266</v>
      </c>
      <c r="B268" s="24" t="s">
        <v>1038</v>
      </c>
    </row>
    <row r="269" spans="1:2" hidden="1" x14ac:dyDescent="0.25">
      <c r="A269" s="24">
        <v>1267</v>
      </c>
      <c r="B269" s="24" t="s">
        <v>1039</v>
      </c>
    </row>
    <row r="270" spans="1:2" hidden="1" x14ac:dyDescent="0.25">
      <c r="A270" s="24">
        <v>1268</v>
      </c>
      <c r="B270" s="24" t="s">
        <v>661</v>
      </c>
    </row>
    <row r="271" spans="1:2" hidden="1" x14ac:dyDescent="0.25">
      <c r="A271" s="24">
        <v>1269</v>
      </c>
      <c r="B271" s="24" t="s">
        <v>1040</v>
      </c>
    </row>
    <row r="272" spans="1:2" hidden="1" x14ac:dyDescent="0.25">
      <c r="A272" s="24">
        <v>1270</v>
      </c>
      <c r="B272" s="24" t="s">
        <v>663</v>
      </c>
    </row>
    <row r="273" spans="1:6" x14ac:dyDescent="0.25">
      <c r="A273" s="24">
        <v>1271</v>
      </c>
      <c r="B273" s="24" t="s">
        <v>665</v>
      </c>
      <c r="C273" s="24" t="s">
        <v>1937</v>
      </c>
      <c r="D273" s="32" t="s">
        <v>1948</v>
      </c>
      <c r="F273" s="29" t="s">
        <v>664</v>
      </c>
    </row>
    <row r="274" spans="1:6" hidden="1" x14ac:dyDescent="0.25">
      <c r="A274" s="24">
        <v>1272</v>
      </c>
      <c r="B274" s="24" t="s">
        <v>1041</v>
      </c>
    </row>
    <row r="275" spans="1:6" hidden="1" x14ac:dyDescent="0.25">
      <c r="A275" s="24">
        <v>1273</v>
      </c>
      <c r="B275" s="24" t="s">
        <v>77</v>
      </c>
    </row>
    <row r="276" spans="1:6" hidden="1" x14ac:dyDescent="0.25">
      <c r="A276" s="24">
        <v>1274</v>
      </c>
      <c r="B276" s="24" t="s">
        <v>1042</v>
      </c>
    </row>
    <row r="277" spans="1:6" hidden="1" x14ac:dyDescent="0.25">
      <c r="A277" s="24">
        <v>1275</v>
      </c>
      <c r="B277" s="24" t="s">
        <v>78</v>
      </c>
    </row>
    <row r="278" spans="1:6" hidden="1" x14ac:dyDescent="0.25">
      <c r="A278" s="24">
        <v>1276</v>
      </c>
      <c r="B278" s="24" t="s">
        <v>79</v>
      </c>
    </row>
    <row r="279" spans="1:6" hidden="1" x14ac:dyDescent="0.25">
      <c r="A279" s="24">
        <v>1277</v>
      </c>
      <c r="B279" s="24" t="s">
        <v>80</v>
      </c>
    </row>
    <row r="280" spans="1:6" hidden="1" x14ac:dyDescent="0.25">
      <c r="A280" s="24">
        <v>1278</v>
      </c>
      <c r="B280" s="24" t="s">
        <v>1043</v>
      </c>
    </row>
    <row r="281" spans="1:6" hidden="1" x14ac:dyDescent="0.25">
      <c r="A281" s="24">
        <v>1279</v>
      </c>
      <c r="B281" s="24" t="s">
        <v>81</v>
      </c>
    </row>
    <row r="282" spans="1:6" hidden="1" x14ac:dyDescent="0.25">
      <c r="A282" s="24">
        <v>1280</v>
      </c>
      <c r="B282" s="24" t="s">
        <v>1044</v>
      </c>
    </row>
    <row r="283" spans="1:6" hidden="1" x14ac:dyDescent="0.25">
      <c r="A283" s="24">
        <v>1281</v>
      </c>
      <c r="B283" s="24" t="s">
        <v>1047</v>
      </c>
    </row>
    <row r="284" spans="1:6" hidden="1" x14ac:dyDescent="0.25">
      <c r="A284" s="24">
        <v>1282</v>
      </c>
      <c r="B284" s="24" t="s">
        <v>1048</v>
      </c>
    </row>
    <row r="285" spans="1:6" hidden="1" x14ac:dyDescent="0.25">
      <c r="A285" s="24">
        <v>1283</v>
      </c>
      <c r="B285" s="24" t="s">
        <v>82</v>
      </c>
    </row>
    <row r="286" spans="1:6" hidden="1" x14ac:dyDescent="0.25">
      <c r="A286" s="24">
        <v>1284</v>
      </c>
      <c r="B286" s="24" t="s">
        <v>83</v>
      </c>
    </row>
    <row r="287" spans="1:6" hidden="1" x14ac:dyDescent="0.25">
      <c r="A287" s="24">
        <v>1285</v>
      </c>
      <c r="B287" s="24" t="s">
        <v>1049</v>
      </c>
    </row>
    <row r="288" spans="1:6" hidden="1" x14ac:dyDescent="0.25">
      <c r="A288" s="24">
        <v>1286</v>
      </c>
      <c r="B288" s="24" t="s">
        <v>1050</v>
      </c>
    </row>
    <row r="289" spans="1:2" hidden="1" x14ac:dyDescent="0.25">
      <c r="A289" s="24">
        <v>1287</v>
      </c>
      <c r="B289" s="24" t="s">
        <v>84</v>
      </c>
    </row>
    <row r="290" spans="1:2" hidden="1" x14ac:dyDescent="0.25">
      <c r="A290" s="24">
        <v>1288</v>
      </c>
      <c r="B290" s="24" t="s">
        <v>1054</v>
      </c>
    </row>
    <row r="291" spans="1:2" hidden="1" x14ac:dyDescent="0.25">
      <c r="A291" s="24">
        <v>1289</v>
      </c>
      <c r="B291" s="24" t="s">
        <v>1055</v>
      </c>
    </row>
    <row r="292" spans="1:2" hidden="1" x14ac:dyDescent="0.25">
      <c r="A292" s="24">
        <v>1290</v>
      </c>
      <c r="B292" s="24" t="s">
        <v>1056</v>
      </c>
    </row>
    <row r="293" spans="1:2" hidden="1" x14ac:dyDescent="0.25">
      <c r="A293" s="24">
        <v>1291</v>
      </c>
      <c r="B293" s="24" t="s">
        <v>666</v>
      </c>
    </row>
    <row r="294" spans="1:2" hidden="1" x14ac:dyDescent="0.25">
      <c r="A294" s="24">
        <v>1292</v>
      </c>
      <c r="B294" s="24" t="s">
        <v>1057</v>
      </c>
    </row>
    <row r="295" spans="1:2" hidden="1" x14ac:dyDescent="0.25">
      <c r="A295" s="24">
        <v>1293</v>
      </c>
      <c r="B295" s="24" t="s">
        <v>1058</v>
      </c>
    </row>
    <row r="296" spans="1:2" hidden="1" x14ac:dyDescent="0.25">
      <c r="A296" s="24">
        <v>1294</v>
      </c>
      <c r="B296" s="24" t="s">
        <v>1059</v>
      </c>
    </row>
    <row r="297" spans="1:2" hidden="1" x14ac:dyDescent="0.25">
      <c r="A297" s="24">
        <v>1295</v>
      </c>
      <c r="B297" s="24" t="s">
        <v>1060</v>
      </c>
    </row>
    <row r="298" spans="1:2" hidden="1" x14ac:dyDescent="0.25">
      <c r="A298" s="24">
        <v>1296</v>
      </c>
      <c r="B298" s="24" t="s">
        <v>85</v>
      </c>
    </row>
    <row r="299" spans="1:2" hidden="1" x14ac:dyDescent="0.25">
      <c r="A299" s="24">
        <v>1297</v>
      </c>
      <c r="B299" s="24" t="s">
        <v>86</v>
      </c>
    </row>
    <row r="300" spans="1:2" hidden="1" x14ac:dyDescent="0.25">
      <c r="A300" s="24">
        <v>1298</v>
      </c>
      <c r="B300" s="24" t="s">
        <v>87</v>
      </c>
    </row>
    <row r="301" spans="1:2" hidden="1" x14ac:dyDescent="0.25">
      <c r="A301" s="24">
        <v>1299</v>
      </c>
      <c r="B301" s="24" t="s">
        <v>1079</v>
      </c>
    </row>
    <row r="302" spans="1:2" hidden="1" x14ac:dyDescent="0.25">
      <c r="A302" s="24">
        <v>1300</v>
      </c>
      <c r="B302" s="24" t="s">
        <v>1085</v>
      </c>
    </row>
    <row r="303" spans="1:2" hidden="1" x14ac:dyDescent="0.25">
      <c r="A303" s="24">
        <v>1301</v>
      </c>
      <c r="B303" s="24" t="s">
        <v>1098</v>
      </c>
    </row>
    <row r="304" spans="1:2" hidden="1" x14ac:dyDescent="0.25">
      <c r="A304" s="24">
        <v>1302</v>
      </c>
      <c r="B304" s="24" t="s">
        <v>679</v>
      </c>
    </row>
    <row r="305" spans="1:2" hidden="1" x14ac:dyDescent="0.25">
      <c r="A305" s="24">
        <v>1303</v>
      </c>
      <c r="B305" s="24" t="s">
        <v>88</v>
      </c>
    </row>
    <row r="306" spans="1:2" hidden="1" x14ac:dyDescent="0.25">
      <c r="A306" s="24">
        <v>1304</v>
      </c>
      <c r="B306" s="24" t="s">
        <v>89</v>
      </c>
    </row>
    <row r="307" spans="1:2" hidden="1" x14ac:dyDescent="0.25">
      <c r="A307" s="24">
        <v>1305</v>
      </c>
      <c r="B307" s="24" t="s">
        <v>1061</v>
      </c>
    </row>
    <row r="308" spans="1:2" hidden="1" x14ac:dyDescent="0.25">
      <c r="A308" s="24">
        <v>1306</v>
      </c>
      <c r="B308" s="24" t="s">
        <v>90</v>
      </c>
    </row>
    <row r="309" spans="1:2" hidden="1" x14ac:dyDescent="0.25">
      <c r="A309" s="24">
        <v>1307</v>
      </c>
      <c r="B309" s="24" t="s">
        <v>668</v>
      </c>
    </row>
    <row r="310" spans="1:2" hidden="1" x14ac:dyDescent="0.25">
      <c r="A310" s="24">
        <v>1308</v>
      </c>
      <c r="B310" s="24" t="s">
        <v>1062</v>
      </c>
    </row>
    <row r="311" spans="1:2" hidden="1" x14ac:dyDescent="0.25">
      <c r="A311" s="24">
        <v>1309</v>
      </c>
      <c r="B311" s="24" t="s">
        <v>91</v>
      </c>
    </row>
    <row r="312" spans="1:2" hidden="1" x14ac:dyDescent="0.25">
      <c r="A312" s="24">
        <v>1310</v>
      </c>
      <c r="B312" s="24" t="s">
        <v>1064</v>
      </c>
    </row>
    <row r="313" spans="1:2" hidden="1" x14ac:dyDescent="0.25">
      <c r="A313" s="24">
        <v>1311</v>
      </c>
      <c r="B313" s="24" t="s">
        <v>670</v>
      </c>
    </row>
    <row r="314" spans="1:2" hidden="1" x14ac:dyDescent="0.25">
      <c r="A314" s="24">
        <v>1312</v>
      </c>
      <c r="B314" s="24" t="s">
        <v>1063</v>
      </c>
    </row>
    <row r="315" spans="1:2" hidden="1" x14ac:dyDescent="0.25">
      <c r="A315" s="24">
        <v>1313</v>
      </c>
      <c r="B315" s="24" t="s">
        <v>1065</v>
      </c>
    </row>
    <row r="316" spans="1:2" hidden="1" x14ac:dyDescent="0.25">
      <c r="A316" s="24">
        <v>1314</v>
      </c>
      <c r="B316" s="24" t="s">
        <v>1066</v>
      </c>
    </row>
    <row r="317" spans="1:2" hidden="1" x14ac:dyDescent="0.25">
      <c r="A317" s="24">
        <v>1315</v>
      </c>
      <c r="B317" s="24" t="s">
        <v>92</v>
      </c>
    </row>
    <row r="318" spans="1:2" hidden="1" x14ac:dyDescent="0.25">
      <c r="A318" s="24">
        <v>1316</v>
      </c>
      <c r="B318" s="24" t="s">
        <v>1067</v>
      </c>
    </row>
    <row r="319" spans="1:2" hidden="1" x14ac:dyDescent="0.25">
      <c r="A319" s="24">
        <v>1317</v>
      </c>
      <c r="B319" s="24" t="s">
        <v>1070</v>
      </c>
    </row>
    <row r="320" spans="1:2" hidden="1" x14ac:dyDescent="0.25">
      <c r="A320" s="24">
        <v>1318</v>
      </c>
      <c r="B320" s="24" t="s">
        <v>1071</v>
      </c>
    </row>
    <row r="321" spans="1:2" hidden="1" x14ac:dyDescent="0.25">
      <c r="A321" s="24">
        <v>1319</v>
      </c>
      <c r="B321" s="24" t="s">
        <v>1072</v>
      </c>
    </row>
    <row r="322" spans="1:2" hidden="1" x14ac:dyDescent="0.25">
      <c r="A322" s="24">
        <v>1320</v>
      </c>
      <c r="B322" s="24" t="s">
        <v>1073</v>
      </c>
    </row>
    <row r="323" spans="1:2" hidden="1" x14ac:dyDescent="0.25">
      <c r="A323" s="24">
        <v>1321</v>
      </c>
      <c r="B323" s="24" t="s">
        <v>1074</v>
      </c>
    </row>
    <row r="324" spans="1:2" hidden="1" x14ac:dyDescent="0.25">
      <c r="A324" s="24">
        <v>1322</v>
      </c>
      <c r="B324" s="24" t="s">
        <v>1075</v>
      </c>
    </row>
    <row r="325" spans="1:2" hidden="1" x14ac:dyDescent="0.25">
      <c r="A325" s="24">
        <v>1323</v>
      </c>
      <c r="B325" s="24" t="s">
        <v>1076</v>
      </c>
    </row>
    <row r="326" spans="1:2" hidden="1" x14ac:dyDescent="0.25">
      <c r="A326" s="24">
        <v>1324</v>
      </c>
      <c r="B326" s="24" t="s">
        <v>1077</v>
      </c>
    </row>
    <row r="327" spans="1:2" hidden="1" x14ac:dyDescent="0.25">
      <c r="A327" s="24">
        <v>1325</v>
      </c>
      <c r="B327" s="24" t="s">
        <v>1078</v>
      </c>
    </row>
    <row r="328" spans="1:2" hidden="1" x14ac:dyDescent="0.25">
      <c r="A328" s="24">
        <v>1326</v>
      </c>
      <c r="B328" s="24" t="s">
        <v>672</v>
      </c>
    </row>
    <row r="329" spans="1:2" hidden="1" x14ac:dyDescent="0.25">
      <c r="A329" s="24">
        <v>1327</v>
      </c>
      <c r="B329" s="24" t="s">
        <v>674</v>
      </c>
    </row>
    <row r="330" spans="1:2" hidden="1" x14ac:dyDescent="0.25">
      <c r="A330" s="24">
        <v>1328</v>
      </c>
      <c r="B330" s="24" t="s">
        <v>1080</v>
      </c>
    </row>
    <row r="331" spans="1:2" hidden="1" x14ac:dyDescent="0.25">
      <c r="A331" s="24">
        <v>1329</v>
      </c>
      <c r="B331" s="24" t="s">
        <v>93</v>
      </c>
    </row>
    <row r="332" spans="1:2" hidden="1" x14ac:dyDescent="0.25">
      <c r="A332" s="24">
        <v>1330</v>
      </c>
      <c r="B332" s="24" t="s">
        <v>95</v>
      </c>
    </row>
    <row r="333" spans="1:2" hidden="1" x14ac:dyDescent="0.25">
      <c r="A333" s="24">
        <v>1331</v>
      </c>
      <c r="B333" s="24" t="s">
        <v>1081</v>
      </c>
    </row>
    <row r="334" spans="1:2" hidden="1" x14ac:dyDescent="0.25">
      <c r="A334" s="24">
        <v>1332</v>
      </c>
      <c r="B334" s="24" t="s">
        <v>675</v>
      </c>
    </row>
    <row r="335" spans="1:2" hidden="1" x14ac:dyDescent="0.25">
      <c r="A335" s="24">
        <v>1333</v>
      </c>
      <c r="B335" s="24" t="s">
        <v>677</v>
      </c>
    </row>
    <row r="336" spans="1:2" hidden="1" x14ac:dyDescent="0.25">
      <c r="A336" s="24">
        <v>1334</v>
      </c>
      <c r="B336" s="24" t="s">
        <v>1082</v>
      </c>
    </row>
    <row r="337" spans="1:2" hidden="1" x14ac:dyDescent="0.25">
      <c r="A337" s="24">
        <v>1335</v>
      </c>
      <c r="B337" s="24" t="s">
        <v>1083</v>
      </c>
    </row>
    <row r="338" spans="1:2" hidden="1" x14ac:dyDescent="0.25">
      <c r="A338" s="24">
        <v>1336</v>
      </c>
      <c r="B338" s="24" t="s">
        <v>1084</v>
      </c>
    </row>
    <row r="339" spans="1:2" hidden="1" x14ac:dyDescent="0.25">
      <c r="A339" s="24">
        <v>1337</v>
      </c>
      <c r="B339" s="24" t="s">
        <v>1090</v>
      </c>
    </row>
    <row r="340" spans="1:2" hidden="1" x14ac:dyDescent="0.25">
      <c r="A340" s="24">
        <v>1338</v>
      </c>
      <c r="B340" s="24" t="s">
        <v>1091</v>
      </c>
    </row>
    <row r="341" spans="1:2" hidden="1" x14ac:dyDescent="0.25">
      <c r="A341" s="24">
        <v>1339</v>
      </c>
      <c r="B341" s="24" t="s">
        <v>678</v>
      </c>
    </row>
    <row r="342" spans="1:2" hidden="1" x14ac:dyDescent="0.25">
      <c r="A342" s="24">
        <v>1340</v>
      </c>
      <c r="B342" s="24" t="s">
        <v>1087</v>
      </c>
    </row>
    <row r="343" spans="1:2" hidden="1" x14ac:dyDescent="0.25">
      <c r="A343" s="24">
        <v>1341</v>
      </c>
      <c r="B343" s="24" t="s">
        <v>1088</v>
      </c>
    </row>
    <row r="344" spans="1:2" hidden="1" x14ac:dyDescent="0.25">
      <c r="A344" s="24">
        <v>1342</v>
      </c>
      <c r="B344" s="24" t="s">
        <v>1089</v>
      </c>
    </row>
    <row r="345" spans="1:2" hidden="1" x14ac:dyDescent="0.25">
      <c r="A345" s="24">
        <v>1343</v>
      </c>
      <c r="B345" s="24" t="s">
        <v>96</v>
      </c>
    </row>
    <row r="346" spans="1:2" hidden="1" x14ac:dyDescent="0.25">
      <c r="A346" s="24">
        <v>1344</v>
      </c>
      <c r="B346" s="24" t="s">
        <v>98</v>
      </c>
    </row>
    <row r="347" spans="1:2" hidden="1" x14ac:dyDescent="0.25">
      <c r="A347" s="24">
        <v>1345</v>
      </c>
      <c r="B347" s="24" t="s">
        <v>99</v>
      </c>
    </row>
    <row r="348" spans="1:2" hidden="1" x14ac:dyDescent="0.25">
      <c r="A348" s="24">
        <v>1346</v>
      </c>
      <c r="B348" s="24" t="s">
        <v>1092</v>
      </c>
    </row>
    <row r="349" spans="1:2" hidden="1" x14ac:dyDescent="0.25">
      <c r="A349" s="24">
        <v>1347</v>
      </c>
      <c r="B349" s="24" t="s">
        <v>1094</v>
      </c>
    </row>
    <row r="350" spans="1:2" hidden="1" x14ac:dyDescent="0.25">
      <c r="A350" s="24">
        <v>1348</v>
      </c>
      <c r="B350" s="24" t="s">
        <v>1096</v>
      </c>
    </row>
    <row r="351" spans="1:2" hidden="1" x14ac:dyDescent="0.25">
      <c r="A351" s="24">
        <v>1349</v>
      </c>
      <c r="B351" s="24" t="s">
        <v>101</v>
      </c>
    </row>
    <row r="352" spans="1:2" hidden="1" x14ac:dyDescent="0.25">
      <c r="A352" s="24">
        <v>1350</v>
      </c>
      <c r="B352" s="24" t="s">
        <v>1093</v>
      </c>
    </row>
    <row r="353" spans="1:2" hidden="1" x14ac:dyDescent="0.25">
      <c r="A353" s="24">
        <v>1351</v>
      </c>
      <c r="B353" s="24" t="s">
        <v>1095</v>
      </c>
    </row>
    <row r="354" spans="1:2" hidden="1" x14ac:dyDescent="0.25">
      <c r="A354" s="24">
        <v>1352</v>
      </c>
      <c r="B354" s="24" t="s">
        <v>1097</v>
      </c>
    </row>
    <row r="355" spans="1:2" hidden="1" x14ac:dyDescent="0.25">
      <c r="A355" s="24">
        <v>1353</v>
      </c>
      <c r="B355" s="24" t="s">
        <v>1099</v>
      </c>
    </row>
    <row r="356" spans="1:2" hidden="1" x14ac:dyDescent="0.25">
      <c r="A356" s="24">
        <v>1354</v>
      </c>
      <c r="B356" s="24" t="s">
        <v>687</v>
      </c>
    </row>
    <row r="357" spans="1:2" hidden="1" x14ac:dyDescent="0.25">
      <c r="A357" s="24">
        <v>1355</v>
      </c>
      <c r="B357" s="24" t="s">
        <v>1100</v>
      </c>
    </row>
    <row r="358" spans="1:2" hidden="1" x14ac:dyDescent="0.25">
      <c r="A358" s="24">
        <v>1356</v>
      </c>
      <c r="B358" s="24" t="s">
        <v>1101</v>
      </c>
    </row>
    <row r="359" spans="1:2" hidden="1" x14ac:dyDescent="0.25">
      <c r="A359" s="24">
        <v>1357</v>
      </c>
      <c r="B359" s="24" t="s">
        <v>688</v>
      </c>
    </row>
    <row r="360" spans="1:2" hidden="1" x14ac:dyDescent="0.25">
      <c r="A360" s="24">
        <v>1358</v>
      </c>
      <c r="B360" s="24" t="s">
        <v>681</v>
      </c>
    </row>
    <row r="361" spans="1:2" hidden="1" x14ac:dyDescent="0.25">
      <c r="A361" s="24">
        <v>1359</v>
      </c>
      <c r="B361" s="24" t="s">
        <v>683</v>
      </c>
    </row>
    <row r="362" spans="1:2" hidden="1" x14ac:dyDescent="0.25">
      <c r="A362" s="24">
        <v>1360</v>
      </c>
      <c r="B362" s="24" t="s">
        <v>684</v>
      </c>
    </row>
    <row r="363" spans="1:2" hidden="1" x14ac:dyDescent="0.25">
      <c r="A363" s="24">
        <v>1361</v>
      </c>
      <c r="B363" s="24" t="s">
        <v>1102</v>
      </c>
    </row>
    <row r="364" spans="1:2" hidden="1" x14ac:dyDescent="0.25">
      <c r="A364" s="24">
        <v>1362</v>
      </c>
      <c r="B364" s="24" t="s">
        <v>1103</v>
      </c>
    </row>
    <row r="365" spans="1:2" hidden="1" x14ac:dyDescent="0.25">
      <c r="A365" s="24">
        <v>1363</v>
      </c>
      <c r="B365" s="24" t="s">
        <v>1104</v>
      </c>
    </row>
    <row r="366" spans="1:2" hidden="1" x14ac:dyDescent="0.25">
      <c r="A366" s="24">
        <v>1364</v>
      </c>
      <c r="B366" s="24" t="s">
        <v>1105</v>
      </c>
    </row>
    <row r="367" spans="1:2" hidden="1" x14ac:dyDescent="0.25">
      <c r="A367" s="24">
        <v>1365</v>
      </c>
      <c r="B367" s="24" t="s">
        <v>103</v>
      </c>
    </row>
    <row r="368" spans="1:2" hidden="1" x14ac:dyDescent="0.25">
      <c r="A368" s="24">
        <v>1366</v>
      </c>
      <c r="B368" s="24" t="s">
        <v>105</v>
      </c>
    </row>
    <row r="369" spans="1:2" hidden="1" x14ac:dyDescent="0.25">
      <c r="A369" s="24">
        <v>1367</v>
      </c>
      <c r="B369" s="24" t="s">
        <v>107</v>
      </c>
    </row>
    <row r="370" spans="1:2" hidden="1" x14ac:dyDescent="0.25">
      <c r="A370" s="24">
        <v>1368</v>
      </c>
      <c r="B370" s="24" t="s">
        <v>1106</v>
      </c>
    </row>
    <row r="371" spans="1:2" hidden="1" x14ac:dyDescent="0.25">
      <c r="A371" s="24">
        <v>1369</v>
      </c>
      <c r="B371" s="24" t="s">
        <v>1107</v>
      </c>
    </row>
    <row r="372" spans="1:2" hidden="1" x14ac:dyDescent="0.25">
      <c r="A372" s="24">
        <v>1370</v>
      </c>
      <c r="B372" s="24" t="s">
        <v>1116</v>
      </c>
    </row>
    <row r="373" spans="1:2" hidden="1" x14ac:dyDescent="0.25">
      <c r="A373" s="24">
        <v>1371</v>
      </c>
      <c r="B373" s="24" t="s">
        <v>1115</v>
      </c>
    </row>
    <row r="374" spans="1:2" hidden="1" x14ac:dyDescent="0.25">
      <c r="A374" s="24">
        <v>1372</v>
      </c>
      <c r="B374" s="24" t="s">
        <v>1121</v>
      </c>
    </row>
    <row r="375" spans="1:2" hidden="1" x14ac:dyDescent="0.25">
      <c r="A375" s="24">
        <v>1373</v>
      </c>
      <c r="B375" s="24" t="s">
        <v>1122</v>
      </c>
    </row>
    <row r="376" spans="1:2" hidden="1" x14ac:dyDescent="0.25">
      <c r="A376" s="24">
        <v>1374</v>
      </c>
      <c r="B376" s="24" t="s">
        <v>1123</v>
      </c>
    </row>
    <row r="377" spans="1:2" hidden="1" x14ac:dyDescent="0.25">
      <c r="A377" s="24">
        <v>1375</v>
      </c>
      <c r="B377" s="24" t="s">
        <v>1124</v>
      </c>
    </row>
    <row r="378" spans="1:2" hidden="1" x14ac:dyDescent="0.25">
      <c r="A378" s="24">
        <v>1376</v>
      </c>
      <c r="B378" s="24" t="s">
        <v>1127</v>
      </c>
    </row>
    <row r="379" spans="1:2" hidden="1" x14ac:dyDescent="0.25">
      <c r="A379" s="24">
        <v>1377</v>
      </c>
      <c r="B379" s="24" t="s">
        <v>1140</v>
      </c>
    </row>
    <row r="380" spans="1:2" hidden="1" x14ac:dyDescent="0.25">
      <c r="A380" s="24">
        <v>1378</v>
      </c>
      <c r="B380" s="24" t="s">
        <v>1141</v>
      </c>
    </row>
    <row r="381" spans="1:2" hidden="1" x14ac:dyDescent="0.25">
      <c r="A381" s="24">
        <v>1379</v>
      </c>
      <c r="B381" s="24" t="s">
        <v>109</v>
      </c>
    </row>
    <row r="382" spans="1:2" hidden="1" x14ac:dyDescent="0.25">
      <c r="A382" s="24">
        <v>1380</v>
      </c>
      <c r="B382" s="24" t="s">
        <v>1142</v>
      </c>
    </row>
    <row r="383" spans="1:2" hidden="1" x14ac:dyDescent="0.25">
      <c r="A383" s="24">
        <v>1381</v>
      </c>
      <c r="B383" s="24" t="s">
        <v>1143</v>
      </c>
    </row>
    <row r="384" spans="1:2" hidden="1" x14ac:dyDescent="0.25">
      <c r="A384" s="24">
        <v>1382</v>
      </c>
      <c r="B384" s="24" t="s">
        <v>111</v>
      </c>
    </row>
    <row r="385" spans="1:2" hidden="1" x14ac:dyDescent="0.25">
      <c r="A385" s="24">
        <v>1383</v>
      </c>
      <c r="B385" s="24" t="s">
        <v>113</v>
      </c>
    </row>
    <row r="386" spans="1:2" hidden="1" x14ac:dyDescent="0.25">
      <c r="A386" s="24">
        <v>1384</v>
      </c>
      <c r="B386" s="24" t="s">
        <v>1132</v>
      </c>
    </row>
    <row r="387" spans="1:2" hidden="1" x14ac:dyDescent="0.25">
      <c r="A387" s="24">
        <v>1385</v>
      </c>
      <c r="B387" s="24" t="s">
        <v>703</v>
      </c>
    </row>
    <row r="388" spans="1:2" hidden="1" x14ac:dyDescent="0.25">
      <c r="A388" s="24">
        <v>1386</v>
      </c>
      <c r="B388" s="24" t="s">
        <v>114</v>
      </c>
    </row>
    <row r="389" spans="1:2" hidden="1" x14ac:dyDescent="0.25">
      <c r="A389" s="24">
        <v>1387</v>
      </c>
      <c r="B389" s="24" t="s">
        <v>116</v>
      </c>
    </row>
    <row r="390" spans="1:2" hidden="1" x14ac:dyDescent="0.25">
      <c r="A390" s="24">
        <v>1388</v>
      </c>
      <c r="B390" s="24" t="s">
        <v>1176</v>
      </c>
    </row>
    <row r="391" spans="1:2" hidden="1" x14ac:dyDescent="0.25">
      <c r="A391" s="24">
        <v>1389</v>
      </c>
      <c r="B391" s="24" t="s">
        <v>1177</v>
      </c>
    </row>
    <row r="392" spans="1:2" hidden="1" x14ac:dyDescent="0.25">
      <c r="A392" s="24">
        <v>1390</v>
      </c>
      <c r="B392" s="24" t="s">
        <v>118</v>
      </c>
    </row>
    <row r="393" spans="1:2" hidden="1" x14ac:dyDescent="0.25">
      <c r="A393" s="24">
        <v>1391</v>
      </c>
      <c r="B393" s="24" t="s">
        <v>120</v>
      </c>
    </row>
    <row r="394" spans="1:2" hidden="1" x14ac:dyDescent="0.25">
      <c r="A394" s="24">
        <v>1392</v>
      </c>
      <c r="B394" s="24" t="s">
        <v>122</v>
      </c>
    </row>
    <row r="395" spans="1:2" hidden="1" x14ac:dyDescent="0.25">
      <c r="A395" s="24">
        <v>1393</v>
      </c>
      <c r="B395" s="24" t="s">
        <v>1111</v>
      </c>
    </row>
    <row r="396" spans="1:2" hidden="1" x14ac:dyDescent="0.25">
      <c r="A396" s="24">
        <v>1394</v>
      </c>
      <c r="B396" s="24" t="s">
        <v>1114</v>
      </c>
    </row>
    <row r="397" spans="1:2" hidden="1" x14ac:dyDescent="0.25">
      <c r="A397" s="24">
        <v>1395</v>
      </c>
      <c r="B397" s="24" t="s">
        <v>123</v>
      </c>
    </row>
    <row r="398" spans="1:2" hidden="1" x14ac:dyDescent="0.25">
      <c r="A398" s="24">
        <v>1396</v>
      </c>
      <c r="B398" s="24" t="s">
        <v>125</v>
      </c>
    </row>
    <row r="399" spans="1:2" hidden="1" x14ac:dyDescent="0.25">
      <c r="A399" s="24">
        <v>1397</v>
      </c>
      <c r="B399" s="24" t="s">
        <v>1125</v>
      </c>
    </row>
    <row r="400" spans="1:2" hidden="1" x14ac:dyDescent="0.25">
      <c r="A400" s="24">
        <v>1398</v>
      </c>
      <c r="B400" s="24" t="s">
        <v>126</v>
      </c>
    </row>
    <row r="401" spans="1:2" hidden="1" x14ac:dyDescent="0.25">
      <c r="A401" s="24">
        <v>1399</v>
      </c>
      <c r="B401" s="24" t="s">
        <v>1126</v>
      </c>
    </row>
    <row r="402" spans="1:2" hidden="1" x14ac:dyDescent="0.25">
      <c r="A402" s="24">
        <v>1400</v>
      </c>
      <c r="B402" s="24" t="s">
        <v>1128</v>
      </c>
    </row>
    <row r="403" spans="1:2" hidden="1" x14ac:dyDescent="0.25">
      <c r="A403" s="24">
        <v>1401</v>
      </c>
      <c r="B403" s="24" t="s">
        <v>128</v>
      </c>
    </row>
    <row r="404" spans="1:2" hidden="1" x14ac:dyDescent="0.25">
      <c r="A404" s="24">
        <v>1402</v>
      </c>
      <c r="B404" s="24" t="s">
        <v>130</v>
      </c>
    </row>
    <row r="405" spans="1:2" hidden="1" x14ac:dyDescent="0.25">
      <c r="A405" s="24">
        <v>1403</v>
      </c>
      <c r="B405" s="24" t="s">
        <v>692</v>
      </c>
    </row>
    <row r="406" spans="1:2" hidden="1" x14ac:dyDescent="0.25">
      <c r="A406" s="24">
        <v>1404</v>
      </c>
      <c r="B406" s="24" t="s">
        <v>695</v>
      </c>
    </row>
    <row r="407" spans="1:2" hidden="1" x14ac:dyDescent="0.25">
      <c r="A407" s="24">
        <v>1405</v>
      </c>
      <c r="B407" s="24" t="s">
        <v>1133</v>
      </c>
    </row>
    <row r="408" spans="1:2" hidden="1" x14ac:dyDescent="0.25">
      <c r="A408" s="24">
        <v>1406</v>
      </c>
      <c r="B408" s="24" t="s">
        <v>1134</v>
      </c>
    </row>
    <row r="409" spans="1:2" hidden="1" x14ac:dyDescent="0.25">
      <c r="A409" s="24">
        <v>1407</v>
      </c>
      <c r="B409" s="24" t="s">
        <v>1135</v>
      </c>
    </row>
    <row r="410" spans="1:2" hidden="1" x14ac:dyDescent="0.25">
      <c r="A410" s="24">
        <v>1408</v>
      </c>
      <c r="B410" s="24" t="s">
        <v>1136</v>
      </c>
    </row>
    <row r="411" spans="1:2" hidden="1" x14ac:dyDescent="0.25">
      <c r="A411" s="24">
        <v>1409</v>
      </c>
      <c r="B411" s="24" t="s">
        <v>1137</v>
      </c>
    </row>
    <row r="412" spans="1:2" hidden="1" x14ac:dyDescent="0.25">
      <c r="A412" s="24">
        <v>1410</v>
      </c>
      <c r="B412" s="24" t="s">
        <v>1138</v>
      </c>
    </row>
    <row r="413" spans="1:2" hidden="1" x14ac:dyDescent="0.25">
      <c r="A413" s="24">
        <v>1411</v>
      </c>
      <c r="B413" s="24" t="s">
        <v>701</v>
      </c>
    </row>
    <row r="414" spans="1:2" hidden="1" x14ac:dyDescent="0.25">
      <c r="A414" s="24">
        <v>1412</v>
      </c>
      <c r="B414" s="24" t="s">
        <v>1144</v>
      </c>
    </row>
    <row r="415" spans="1:2" hidden="1" x14ac:dyDescent="0.25">
      <c r="A415" s="24">
        <v>1413</v>
      </c>
      <c r="B415" s="24" t="s">
        <v>1145</v>
      </c>
    </row>
    <row r="416" spans="1:2" hidden="1" x14ac:dyDescent="0.25">
      <c r="A416" s="24">
        <v>1414</v>
      </c>
      <c r="B416" s="24" t="s">
        <v>1146</v>
      </c>
    </row>
    <row r="417" spans="1:2" hidden="1" x14ac:dyDescent="0.25">
      <c r="A417" s="24">
        <v>1415</v>
      </c>
      <c r="B417" s="24" t="s">
        <v>1147</v>
      </c>
    </row>
    <row r="418" spans="1:2" hidden="1" x14ac:dyDescent="0.25">
      <c r="A418" s="24">
        <v>1416</v>
      </c>
      <c r="B418" s="24" t="s">
        <v>697</v>
      </c>
    </row>
    <row r="419" spans="1:2" hidden="1" x14ac:dyDescent="0.25">
      <c r="A419" s="24">
        <v>1417</v>
      </c>
      <c r="B419" s="24" t="s">
        <v>131</v>
      </c>
    </row>
    <row r="420" spans="1:2" hidden="1" x14ac:dyDescent="0.25">
      <c r="A420" s="24">
        <v>1418</v>
      </c>
      <c r="B420" s="24" t="s">
        <v>1148</v>
      </c>
    </row>
    <row r="421" spans="1:2" hidden="1" x14ac:dyDescent="0.25">
      <c r="A421" s="24">
        <v>1419</v>
      </c>
      <c r="B421" s="24" t="s">
        <v>1149</v>
      </c>
    </row>
    <row r="422" spans="1:2" hidden="1" x14ac:dyDescent="0.25">
      <c r="A422" s="24">
        <v>1420</v>
      </c>
      <c r="B422" s="24" t="s">
        <v>698</v>
      </c>
    </row>
    <row r="423" spans="1:2" hidden="1" x14ac:dyDescent="0.25">
      <c r="A423" s="24">
        <v>1421</v>
      </c>
      <c r="B423" s="24" t="s">
        <v>700</v>
      </c>
    </row>
    <row r="424" spans="1:2" hidden="1" x14ac:dyDescent="0.25">
      <c r="A424" s="24">
        <v>1422</v>
      </c>
      <c r="B424" s="24" t="s">
        <v>1150</v>
      </c>
    </row>
    <row r="425" spans="1:2" hidden="1" x14ac:dyDescent="0.25">
      <c r="A425" s="24">
        <v>1423</v>
      </c>
      <c r="B425" s="24" t="s">
        <v>1151</v>
      </c>
    </row>
    <row r="426" spans="1:2" hidden="1" x14ac:dyDescent="0.25">
      <c r="A426" s="24">
        <v>1424</v>
      </c>
      <c r="B426" s="24" t="s">
        <v>1152</v>
      </c>
    </row>
    <row r="427" spans="1:2" hidden="1" x14ac:dyDescent="0.25">
      <c r="A427" s="24">
        <v>1425</v>
      </c>
      <c r="B427" s="24" t="s">
        <v>1153</v>
      </c>
    </row>
    <row r="428" spans="1:2" hidden="1" x14ac:dyDescent="0.25">
      <c r="A428" s="24">
        <v>1426</v>
      </c>
      <c r="B428" s="24" t="s">
        <v>1154</v>
      </c>
    </row>
    <row r="429" spans="1:2" hidden="1" x14ac:dyDescent="0.25">
      <c r="A429" s="24">
        <v>1427</v>
      </c>
      <c r="B429" s="24" t="s">
        <v>133</v>
      </c>
    </row>
    <row r="430" spans="1:2" hidden="1" x14ac:dyDescent="0.25">
      <c r="A430" s="24">
        <v>1428</v>
      </c>
      <c r="B430" s="24" t="s">
        <v>1158</v>
      </c>
    </row>
    <row r="431" spans="1:2" hidden="1" x14ac:dyDescent="0.25">
      <c r="A431" s="24">
        <v>1429</v>
      </c>
      <c r="B431" s="24" t="s">
        <v>135</v>
      </c>
    </row>
    <row r="432" spans="1:2" hidden="1" x14ac:dyDescent="0.25">
      <c r="A432" s="24">
        <v>1430</v>
      </c>
      <c r="B432" s="24" t="s">
        <v>137</v>
      </c>
    </row>
    <row r="433" spans="1:2" hidden="1" x14ac:dyDescent="0.25">
      <c r="A433" s="24">
        <v>1431</v>
      </c>
      <c r="B433" s="24" t="s">
        <v>1160</v>
      </c>
    </row>
    <row r="434" spans="1:2" hidden="1" x14ac:dyDescent="0.25">
      <c r="A434" s="24">
        <v>1432</v>
      </c>
      <c r="B434" s="24" t="s">
        <v>1161</v>
      </c>
    </row>
    <row r="435" spans="1:2" hidden="1" x14ac:dyDescent="0.25">
      <c r="A435" s="24">
        <v>1433</v>
      </c>
      <c r="B435" s="24" t="s">
        <v>1162</v>
      </c>
    </row>
    <row r="436" spans="1:2" hidden="1" x14ac:dyDescent="0.25">
      <c r="A436" s="24">
        <v>1434</v>
      </c>
      <c r="B436" s="24" t="s">
        <v>1163</v>
      </c>
    </row>
    <row r="437" spans="1:2" hidden="1" x14ac:dyDescent="0.25">
      <c r="A437" s="24">
        <v>1435</v>
      </c>
      <c r="B437" s="24" t="s">
        <v>1164</v>
      </c>
    </row>
    <row r="438" spans="1:2" hidden="1" x14ac:dyDescent="0.25">
      <c r="A438" s="24">
        <v>1436</v>
      </c>
      <c r="B438" s="24" t="s">
        <v>138</v>
      </c>
    </row>
    <row r="439" spans="1:2" hidden="1" x14ac:dyDescent="0.25">
      <c r="A439" s="24">
        <v>1437</v>
      </c>
      <c r="B439" s="24" t="s">
        <v>140</v>
      </c>
    </row>
    <row r="440" spans="1:2" hidden="1" x14ac:dyDescent="0.25">
      <c r="A440" s="24">
        <v>1438</v>
      </c>
      <c r="B440" s="24" t="s">
        <v>1167</v>
      </c>
    </row>
    <row r="441" spans="1:2" hidden="1" x14ac:dyDescent="0.25">
      <c r="A441" s="24">
        <v>1439</v>
      </c>
      <c r="B441" s="24" t="s">
        <v>1168</v>
      </c>
    </row>
    <row r="442" spans="1:2" hidden="1" x14ac:dyDescent="0.25">
      <c r="A442" s="24">
        <v>1440</v>
      </c>
      <c r="B442" s="24" t="s">
        <v>1169</v>
      </c>
    </row>
    <row r="443" spans="1:2" hidden="1" x14ac:dyDescent="0.25">
      <c r="A443" s="24">
        <v>1441</v>
      </c>
      <c r="B443" s="24" t="s">
        <v>141</v>
      </c>
    </row>
    <row r="444" spans="1:2" hidden="1" x14ac:dyDescent="0.25">
      <c r="A444" s="24">
        <v>1442</v>
      </c>
      <c r="B444" s="24" t="s">
        <v>1170</v>
      </c>
    </row>
    <row r="445" spans="1:2" hidden="1" x14ac:dyDescent="0.25">
      <c r="A445" s="24">
        <v>1443</v>
      </c>
      <c r="B445" s="24" t="s">
        <v>704</v>
      </c>
    </row>
    <row r="446" spans="1:2" hidden="1" x14ac:dyDescent="0.25">
      <c r="A446" s="24">
        <v>1444</v>
      </c>
      <c r="B446" s="24" t="s">
        <v>143</v>
      </c>
    </row>
    <row r="447" spans="1:2" hidden="1" x14ac:dyDescent="0.25">
      <c r="A447" s="24">
        <v>1445</v>
      </c>
      <c r="B447" s="24" t="s">
        <v>145</v>
      </c>
    </row>
    <row r="448" spans="1:2" hidden="1" x14ac:dyDescent="0.25">
      <c r="A448" s="24">
        <v>1446</v>
      </c>
      <c r="B448" s="24" t="s">
        <v>146</v>
      </c>
    </row>
    <row r="449" spans="1:4" hidden="1" x14ac:dyDescent="0.25">
      <c r="A449" s="24">
        <v>1447</v>
      </c>
      <c r="B449" s="24" t="s">
        <v>1171</v>
      </c>
    </row>
    <row r="450" spans="1:4" hidden="1" x14ac:dyDescent="0.25">
      <c r="A450" s="24">
        <v>1448</v>
      </c>
      <c r="B450" s="24" t="s">
        <v>1172</v>
      </c>
    </row>
    <row r="451" spans="1:4" hidden="1" x14ac:dyDescent="0.25">
      <c r="A451" s="24">
        <v>1449</v>
      </c>
      <c r="B451" s="24" t="s">
        <v>1173</v>
      </c>
    </row>
    <row r="452" spans="1:4" hidden="1" x14ac:dyDescent="0.25">
      <c r="A452" s="24">
        <v>1450</v>
      </c>
      <c r="B452" s="24" t="s">
        <v>1174</v>
      </c>
    </row>
    <row r="453" spans="1:4" hidden="1" x14ac:dyDescent="0.25">
      <c r="A453" s="24">
        <v>1451</v>
      </c>
      <c r="B453" s="24" t="s">
        <v>1175</v>
      </c>
    </row>
    <row r="454" spans="1:4" hidden="1" x14ac:dyDescent="0.25">
      <c r="A454" s="24">
        <v>1452</v>
      </c>
      <c r="B454" s="24" t="s">
        <v>1182</v>
      </c>
    </row>
    <row r="455" spans="1:4" hidden="1" x14ac:dyDescent="0.25">
      <c r="A455" s="24">
        <v>1453</v>
      </c>
      <c r="B455" s="24" t="s">
        <v>1183</v>
      </c>
    </row>
    <row r="456" spans="1:4" hidden="1" x14ac:dyDescent="0.25">
      <c r="A456" s="24">
        <v>1454</v>
      </c>
      <c r="B456" s="24" t="s">
        <v>148</v>
      </c>
    </row>
    <row r="457" spans="1:4" hidden="1" x14ac:dyDescent="0.25">
      <c r="A457" s="24">
        <v>1455</v>
      </c>
      <c r="B457" s="24" t="s">
        <v>710</v>
      </c>
    </row>
    <row r="458" spans="1:4" hidden="1" x14ac:dyDescent="0.25">
      <c r="A458" s="24">
        <v>1456</v>
      </c>
      <c r="B458" s="24" t="s">
        <v>1191</v>
      </c>
    </row>
    <row r="459" spans="1:4" hidden="1" x14ac:dyDescent="0.25">
      <c r="A459" s="24">
        <v>1457</v>
      </c>
      <c r="B459" s="24" t="s">
        <v>1192</v>
      </c>
    </row>
    <row r="460" spans="1:4" hidden="1" x14ac:dyDescent="0.25">
      <c r="A460" s="24">
        <v>1458</v>
      </c>
      <c r="B460" s="24" t="s">
        <v>708</v>
      </c>
    </row>
    <row r="461" spans="1:4" hidden="1" x14ac:dyDescent="0.25">
      <c r="A461" s="24">
        <v>1459</v>
      </c>
      <c r="B461" s="24" t="s">
        <v>149</v>
      </c>
    </row>
    <row r="462" spans="1:4" hidden="1" x14ac:dyDescent="0.25">
      <c r="A462" s="24">
        <v>1460</v>
      </c>
      <c r="B462" s="24" t="s">
        <v>1178</v>
      </c>
    </row>
    <row r="463" spans="1:4" x14ac:dyDescent="0.25">
      <c r="A463" s="24">
        <v>1461</v>
      </c>
      <c r="B463" s="24" t="s">
        <v>1179</v>
      </c>
      <c r="C463" s="24" t="s">
        <v>1937</v>
      </c>
      <c r="D463" s="32" t="s">
        <v>632</v>
      </c>
    </row>
    <row r="464" spans="1:4" hidden="1" x14ac:dyDescent="0.25">
      <c r="A464" s="24">
        <v>1462</v>
      </c>
      <c r="B464" s="24" t="s">
        <v>1180</v>
      </c>
    </row>
    <row r="465" spans="1:2" hidden="1" x14ac:dyDescent="0.25">
      <c r="A465" s="24">
        <v>1463</v>
      </c>
      <c r="B465" s="24" t="s">
        <v>1181</v>
      </c>
    </row>
    <row r="466" spans="1:2" hidden="1" x14ac:dyDescent="0.25">
      <c r="A466" s="24">
        <v>1464</v>
      </c>
      <c r="B466" s="24" t="s">
        <v>1184</v>
      </c>
    </row>
    <row r="467" spans="1:2" hidden="1" x14ac:dyDescent="0.25">
      <c r="A467" s="24">
        <v>1465</v>
      </c>
      <c r="B467" s="24" t="s">
        <v>1185</v>
      </c>
    </row>
    <row r="468" spans="1:2" hidden="1" x14ac:dyDescent="0.25">
      <c r="A468" s="24">
        <v>1466</v>
      </c>
      <c r="B468" s="24" t="s">
        <v>151</v>
      </c>
    </row>
    <row r="469" spans="1:2" hidden="1" x14ac:dyDescent="0.25">
      <c r="A469" s="24">
        <v>1467</v>
      </c>
      <c r="B469" s="24" t="s">
        <v>152</v>
      </c>
    </row>
    <row r="470" spans="1:2" hidden="1" x14ac:dyDescent="0.25">
      <c r="A470" s="24">
        <v>1468</v>
      </c>
      <c r="B470" s="24" t="s">
        <v>1186</v>
      </c>
    </row>
    <row r="471" spans="1:2" hidden="1" x14ac:dyDescent="0.25">
      <c r="A471" s="24">
        <v>1469</v>
      </c>
      <c r="B471" s="24" t="s">
        <v>1187</v>
      </c>
    </row>
    <row r="472" spans="1:2" hidden="1" x14ac:dyDescent="0.25">
      <c r="A472" s="24">
        <v>1470</v>
      </c>
      <c r="B472" s="24" t="s">
        <v>154</v>
      </c>
    </row>
    <row r="473" spans="1:2" hidden="1" x14ac:dyDescent="0.25">
      <c r="A473" s="24">
        <v>1471</v>
      </c>
      <c r="B473" s="24" t="s">
        <v>155</v>
      </c>
    </row>
    <row r="474" spans="1:2" hidden="1" x14ac:dyDescent="0.25">
      <c r="A474" s="24">
        <v>1472</v>
      </c>
      <c r="B474" s="24" t="s">
        <v>156</v>
      </c>
    </row>
    <row r="475" spans="1:2" hidden="1" x14ac:dyDescent="0.25">
      <c r="A475" s="24">
        <v>1473</v>
      </c>
      <c r="B475" s="24" t="s">
        <v>1188</v>
      </c>
    </row>
    <row r="476" spans="1:2" hidden="1" x14ac:dyDescent="0.25">
      <c r="A476" s="24">
        <v>1474</v>
      </c>
      <c r="B476" s="24" t="s">
        <v>1189</v>
      </c>
    </row>
    <row r="477" spans="1:2" hidden="1" x14ac:dyDescent="0.25">
      <c r="A477" s="24">
        <v>1475</v>
      </c>
      <c r="B477" s="24" t="s">
        <v>158</v>
      </c>
    </row>
    <row r="478" spans="1:2" hidden="1" x14ac:dyDescent="0.25">
      <c r="A478" s="24">
        <v>1476</v>
      </c>
      <c r="B478" s="24" t="s">
        <v>159</v>
      </c>
    </row>
    <row r="479" spans="1:2" hidden="1" x14ac:dyDescent="0.25">
      <c r="A479" s="24">
        <v>1477</v>
      </c>
      <c r="B479" s="24" t="s">
        <v>160</v>
      </c>
    </row>
    <row r="480" spans="1:2" hidden="1" x14ac:dyDescent="0.25">
      <c r="A480" s="24">
        <v>1478</v>
      </c>
      <c r="B480" s="24" t="s">
        <v>162</v>
      </c>
    </row>
    <row r="481" spans="1:6" hidden="1" x14ac:dyDescent="0.25">
      <c r="A481" s="24">
        <v>1479</v>
      </c>
      <c r="B481" s="24" t="s">
        <v>1190</v>
      </c>
    </row>
    <row r="482" spans="1:6" hidden="1" x14ac:dyDescent="0.25">
      <c r="A482" s="24">
        <v>1480</v>
      </c>
      <c r="B482" s="24" t="s">
        <v>163</v>
      </c>
    </row>
    <row r="483" spans="1:6" hidden="1" x14ac:dyDescent="0.25">
      <c r="A483" s="24">
        <v>1481</v>
      </c>
      <c r="B483" s="24" t="s">
        <v>1193</v>
      </c>
    </row>
    <row r="484" spans="1:6" hidden="1" x14ac:dyDescent="0.25">
      <c r="A484" s="24">
        <v>1482</v>
      </c>
      <c r="B484" s="24" t="s">
        <v>1194</v>
      </c>
    </row>
    <row r="485" spans="1:6" hidden="1" x14ac:dyDescent="0.25">
      <c r="A485" s="24">
        <v>1483</v>
      </c>
      <c r="B485" s="24" t="s">
        <v>165</v>
      </c>
    </row>
    <row r="486" spans="1:6" hidden="1" x14ac:dyDescent="0.25">
      <c r="A486" s="24">
        <v>1484</v>
      </c>
      <c r="B486" s="24" t="s">
        <v>173</v>
      </c>
    </row>
    <row r="487" spans="1:6" hidden="1" x14ac:dyDescent="0.25">
      <c r="A487" s="24">
        <v>1485</v>
      </c>
      <c r="B487" s="24" t="s">
        <v>174</v>
      </c>
    </row>
    <row r="488" spans="1:6" hidden="1" x14ac:dyDescent="0.25">
      <c r="A488" s="24">
        <v>1486</v>
      </c>
      <c r="B488" s="24" t="s">
        <v>176</v>
      </c>
    </row>
    <row r="489" spans="1:6" hidden="1" x14ac:dyDescent="0.25">
      <c r="A489" s="24">
        <v>1487</v>
      </c>
      <c r="B489" s="24" t="s">
        <v>1214</v>
      </c>
    </row>
    <row r="490" spans="1:6" hidden="1" x14ac:dyDescent="0.25">
      <c r="A490" s="24">
        <v>1488</v>
      </c>
      <c r="B490" s="24" t="s">
        <v>1215</v>
      </c>
    </row>
    <row r="491" spans="1:6" hidden="1" x14ac:dyDescent="0.25">
      <c r="A491" s="24">
        <v>1489</v>
      </c>
      <c r="B491" s="24" t="s">
        <v>1195</v>
      </c>
    </row>
    <row r="492" spans="1:6" hidden="1" x14ac:dyDescent="0.25">
      <c r="A492" s="24">
        <v>1490</v>
      </c>
      <c r="B492" s="24" t="s">
        <v>1196</v>
      </c>
    </row>
    <row r="493" spans="1:6" hidden="1" x14ac:dyDescent="0.25">
      <c r="A493" s="24">
        <v>1491</v>
      </c>
      <c r="B493" s="24" t="s">
        <v>1197</v>
      </c>
    </row>
    <row r="494" spans="1:6" hidden="1" x14ac:dyDescent="0.25">
      <c r="A494" s="24">
        <v>1492</v>
      </c>
      <c r="B494" s="24" t="s">
        <v>1198</v>
      </c>
    </row>
    <row r="495" spans="1:6" x14ac:dyDescent="0.25">
      <c r="A495" s="24">
        <v>1493</v>
      </c>
      <c r="B495" s="24" t="s">
        <v>1199</v>
      </c>
      <c r="C495" s="24" t="s">
        <v>1937</v>
      </c>
      <c r="D495" s="32" t="s">
        <v>1948</v>
      </c>
      <c r="F495" s="29" t="s">
        <v>1938</v>
      </c>
    </row>
    <row r="496" spans="1:6" hidden="1" x14ac:dyDescent="0.25">
      <c r="A496" s="24">
        <v>1494</v>
      </c>
      <c r="B496" s="24" t="s">
        <v>1200</v>
      </c>
    </row>
    <row r="497" spans="1:2" hidden="1" x14ac:dyDescent="0.25">
      <c r="A497" s="24">
        <v>1495</v>
      </c>
      <c r="B497" s="24" t="s">
        <v>1201</v>
      </c>
    </row>
    <row r="498" spans="1:2" hidden="1" x14ac:dyDescent="0.25">
      <c r="A498" s="24">
        <v>1496</v>
      </c>
      <c r="B498" s="24" t="s">
        <v>1202</v>
      </c>
    </row>
    <row r="499" spans="1:2" hidden="1" x14ac:dyDescent="0.25">
      <c r="A499" s="24">
        <v>1497</v>
      </c>
      <c r="B499" s="24" t="s">
        <v>1203</v>
      </c>
    </row>
    <row r="500" spans="1:2" hidden="1" x14ac:dyDescent="0.25">
      <c r="A500" s="24">
        <v>1498</v>
      </c>
      <c r="B500" s="24" t="s">
        <v>1204</v>
      </c>
    </row>
    <row r="501" spans="1:2" hidden="1" x14ac:dyDescent="0.25">
      <c r="A501" s="24">
        <v>1499</v>
      </c>
      <c r="B501" s="24" t="s">
        <v>713</v>
      </c>
    </row>
    <row r="502" spans="1:2" hidden="1" x14ac:dyDescent="0.25">
      <c r="A502" s="24">
        <v>1500</v>
      </c>
      <c r="B502" s="24" t="s">
        <v>1205</v>
      </c>
    </row>
    <row r="503" spans="1:2" hidden="1" x14ac:dyDescent="0.25">
      <c r="A503" s="24">
        <v>1501</v>
      </c>
      <c r="B503" s="24" t="s">
        <v>1206</v>
      </c>
    </row>
    <row r="504" spans="1:2" hidden="1" x14ac:dyDescent="0.25">
      <c r="A504" s="24">
        <v>1502</v>
      </c>
      <c r="B504" s="24" t="s">
        <v>177</v>
      </c>
    </row>
    <row r="505" spans="1:2" hidden="1" x14ac:dyDescent="0.25">
      <c r="A505" s="24">
        <v>1503</v>
      </c>
      <c r="B505" s="24" t="s">
        <v>1207</v>
      </c>
    </row>
    <row r="506" spans="1:2" hidden="1" x14ac:dyDescent="0.25">
      <c r="A506" s="24">
        <v>1504</v>
      </c>
      <c r="B506" s="24" t="s">
        <v>179</v>
      </c>
    </row>
    <row r="507" spans="1:2" hidden="1" x14ac:dyDescent="0.25">
      <c r="A507" s="24">
        <v>1505</v>
      </c>
      <c r="B507" s="24" t="s">
        <v>1208</v>
      </c>
    </row>
    <row r="508" spans="1:2" hidden="1" x14ac:dyDescent="0.25">
      <c r="A508" s="24">
        <v>1506</v>
      </c>
      <c r="B508" s="24" t="s">
        <v>1209</v>
      </c>
    </row>
    <row r="509" spans="1:2" hidden="1" x14ac:dyDescent="0.25">
      <c r="A509" s="24">
        <v>1507</v>
      </c>
      <c r="B509" s="24" t="s">
        <v>1210</v>
      </c>
    </row>
    <row r="510" spans="1:2" hidden="1" x14ac:dyDescent="0.25">
      <c r="A510" s="24">
        <v>1508</v>
      </c>
      <c r="B510" s="24" t="s">
        <v>1211</v>
      </c>
    </row>
    <row r="511" spans="1:2" hidden="1" x14ac:dyDescent="0.25">
      <c r="A511" s="24">
        <v>1509</v>
      </c>
      <c r="B511" s="24" t="s">
        <v>717</v>
      </c>
    </row>
    <row r="512" spans="1:2" hidden="1" x14ac:dyDescent="0.25">
      <c r="A512" s="24">
        <v>1510</v>
      </c>
      <c r="B512" s="24" t="s">
        <v>1216</v>
      </c>
    </row>
    <row r="513" spans="1:2" hidden="1" x14ac:dyDescent="0.25">
      <c r="A513" s="24">
        <v>1511</v>
      </c>
      <c r="B513" s="24" t="s">
        <v>1217</v>
      </c>
    </row>
    <row r="514" spans="1:2" hidden="1" x14ac:dyDescent="0.25">
      <c r="A514" s="24">
        <v>1512</v>
      </c>
      <c r="B514" s="24" t="s">
        <v>1218</v>
      </c>
    </row>
    <row r="515" spans="1:2" hidden="1" x14ac:dyDescent="0.25">
      <c r="A515" s="24">
        <v>1513</v>
      </c>
      <c r="B515" s="24" t="s">
        <v>719</v>
      </c>
    </row>
    <row r="516" spans="1:2" hidden="1" x14ac:dyDescent="0.25">
      <c r="A516" s="24">
        <v>1514</v>
      </c>
      <c r="B516" s="24" t="s">
        <v>182</v>
      </c>
    </row>
    <row r="517" spans="1:2" hidden="1" x14ac:dyDescent="0.25">
      <c r="A517" s="24">
        <v>1515</v>
      </c>
      <c r="B517" s="24" t="s">
        <v>183</v>
      </c>
    </row>
    <row r="518" spans="1:2" hidden="1" x14ac:dyDescent="0.25">
      <c r="A518" s="24">
        <v>1516</v>
      </c>
      <c r="B518" s="24" t="s">
        <v>1219</v>
      </c>
    </row>
    <row r="519" spans="1:2" hidden="1" x14ac:dyDescent="0.25">
      <c r="A519" s="24">
        <v>1517</v>
      </c>
      <c r="B519" s="24" t="s">
        <v>1220</v>
      </c>
    </row>
    <row r="520" spans="1:2" hidden="1" x14ac:dyDescent="0.25">
      <c r="A520" s="24">
        <v>1518</v>
      </c>
      <c r="B520" s="24" t="s">
        <v>1227</v>
      </c>
    </row>
    <row r="521" spans="1:2" hidden="1" x14ac:dyDescent="0.25">
      <c r="A521" s="24">
        <v>1519</v>
      </c>
      <c r="B521" s="24" t="s">
        <v>1221</v>
      </c>
    </row>
    <row r="522" spans="1:2" hidden="1" x14ac:dyDescent="0.25">
      <c r="A522" s="24">
        <v>1520</v>
      </c>
      <c r="B522" s="24" t="s">
        <v>221</v>
      </c>
    </row>
    <row r="523" spans="1:2" hidden="1" x14ac:dyDescent="0.25">
      <c r="A523" s="24">
        <v>1521</v>
      </c>
      <c r="B523" s="24" t="s">
        <v>222</v>
      </c>
    </row>
    <row r="524" spans="1:2" hidden="1" x14ac:dyDescent="0.25">
      <c r="A524" s="24">
        <v>1522</v>
      </c>
      <c r="B524" s="24" t="s">
        <v>223</v>
      </c>
    </row>
    <row r="525" spans="1:2" hidden="1" x14ac:dyDescent="0.25">
      <c r="A525" s="24">
        <v>1523</v>
      </c>
      <c r="B525" s="24" t="s">
        <v>224</v>
      </c>
    </row>
    <row r="526" spans="1:2" hidden="1" x14ac:dyDescent="0.25">
      <c r="A526" s="24">
        <v>1524</v>
      </c>
      <c r="B526" s="24" t="s">
        <v>1226</v>
      </c>
    </row>
    <row r="527" spans="1:2" hidden="1" x14ac:dyDescent="0.25">
      <c r="A527" s="24">
        <v>1525</v>
      </c>
      <c r="B527" s="24" t="s">
        <v>1228</v>
      </c>
    </row>
    <row r="528" spans="1:2" hidden="1" x14ac:dyDescent="0.25">
      <c r="A528" s="24">
        <v>1526</v>
      </c>
      <c r="B528" s="24" t="s">
        <v>225</v>
      </c>
    </row>
    <row r="529" spans="1:2" hidden="1" x14ac:dyDescent="0.25">
      <c r="A529" s="24">
        <v>1527</v>
      </c>
      <c r="B529" s="24" t="s">
        <v>227</v>
      </c>
    </row>
    <row r="530" spans="1:2" hidden="1" x14ac:dyDescent="0.25">
      <c r="A530" s="24">
        <v>1528</v>
      </c>
      <c r="B530" s="24" t="s">
        <v>1249</v>
      </c>
    </row>
    <row r="531" spans="1:2" hidden="1" x14ac:dyDescent="0.25">
      <c r="A531" s="24">
        <v>1529</v>
      </c>
      <c r="B531" s="24" t="s">
        <v>1270</v>
      </c>
    </row>
    <row r="532" spans="1:2" hidden="1" x14ac:dyDescent="0.25">
      <c r="A532" s="24">
        <v>1530</v>
      </c>
      <c r="B532" s="24" t="s">
        <v>1271</v>
      </c>
    </row>
    <row r="533" spans="1:2" hidden="1" x14ac:dyDescent="0.25">
      <c r="A533" s="24">
        <v>1531</v>
      </c>
      <c r="B533" s="24" t="s">
        <v>1273</v>
      </c>
    </row>
    <row r="534" spans="1:2" hidden="1" x14ac:dyDescent="0.25">
      <c r="A534" s="24">
        <v>1532</v>
      </c>
      <c r="B534" s="24" t="s">
        <v>1274</v>
      </c>
    </row>
    <row r="535" spans="1:2" hidden="1" x14ac:dyDescent="0.25">
      <c r="A535" s="24">
        <v>1533</v>
      </c>
      <c r="B535" s="24" t="s">
        <v>1222</v>
      </c>
    </row>
    <row r="536" spans="1:2" hidden="1" x14ac:dyDescent="0.25">
      <c r="A536" s="24">
        <v>1534</v>
      </c>
      <c r="B536" s="24" t="s">
        <v>1223</v>
      </c>
    </row>
    <row r="537" spans="1:2" hidden="1" x14ac:dyDescent="0.25">
      <c r="A537" s="24">
        <v>1535</v>
      </c>
      <c r="B537" s="24" t="s">
        <v>1224</v>
      </c>
    </row>
    <row r="538" spans="1:2" hidden="1" x14ac:dyDescent="0.25">
      <c r="A538" s="24">
        <v>1840</v>
      </c>
      <c r="B538" s="24" t="s">
        <v>228</v>
      </c>
    </row>
    <row r="539" spans="1:2" hidden="1" x14ac:dyDescent="0.25">
      <c r="A539" s="24">
        <v>1536</v>
      </c>
      <c r="B539" s="24" t="s">
        <v>1225</v>
      </c>
    </row>
    <row r="540" spans="1:2" hidden="1" x14ac:dyDescent="0.25">
      <c r="A540" s="24">
        <v>1537</v>
      </c>
      <c r="B540" s="24" t="s">
        <v>229</v>
      </c>
    </row>
    <row r="541" spans="1:2" hidden="1" x14ac:dyDescent="0.25">
      <c r="A541" s="24">
        <v>1538</v>
      </c>
      <c r="B541" s="24" t="s">
        <v>231</v>
      </c>
    </row>
    <row r="542" spans="1:2" hidden="1" x14ac:dyDescent="0.25">
      <c r="A542" s="24">
        <v>1539</v>
      </c>
      <c r="B542" s="24" t="s">
        <v>232</v>
      </c>
    </row>
    <row r="543" spans="1:2" hidden="1" x14ac:dyDescent="0.25">
      <c r="A543" s="24">
        <v>1540</v>
      </c>
      <c r="B543" s="24" t="s">
        <v>234</v>
      </c>
    </row>
    <row r="544" spans="1:2" hidden="1" x14ac:dyDescent="0.25">
      <c r="A544" s="24">
        <v>1541</v>
      </c>
      <c r="B544" s="24" t="s">
        <v>1229</v>
      </c>
    </row>
    <row r="545" spans="1:2" hidden="1" x14ac:dyDescent="0.25">
      <c r="A545" s="24">
        <v>1542</v>
      </c>
      <c r="B545" s="24" t="s">
        <v>1230</v>
      </c>
    </row>
    <row r="546" spans="1:2" hidden="1" x14ac:dyDescent="0.25">
      <c r="A546" s="24">
        <v>1543</v>
      </c>
      <c r="B546" s="24" t="s">
        <v>1231</v>
      </c>
    </row>
    <row r="547" spans="1:2" hidden="1" x14ac:dyDescent="0.25">
      <c r="A547" s="24">
        <v>1544</v>
      </c>
      <c r="B547" s="24" t="s">
        <v>1232</v>
      </c>
    </row>
    <row r="548" spans="1:2" hidden="1" x14ac:dyDescent="0.25">
      <c r="A548" s="24">
        <v>1545</v>
      </c>
      <c r="B548" s="24" t="s">
        <v>1233</v>
      </c>
    </row>
    <row r="549" spans="1:2" hidden="1" x14ac:dyDescent="0.25">
      <c r="A549" s="24">
        <v>1546</v>
      </c>
      <c r="B549" s="24" t="s">
        <v>1234</v>
      </c>
    </row>
    <row r="550" spans="1:2" hidden="1" x14ac:dyDescent="0.25">
      <c r="A550" s="24">
        <v>1547</v>
      </c>
      <c r="B550" s="24" t="s">
        <v>1235</v>
      </c>
    </row>
    <row r="551" spans="1:2" hidden="1" x14ac:dyDescent="0.25">
      <c r="A551" s="24">
        <v>1548</v>
      </c>
      <c r="B551" s="24" t="s">
        <v>721</v>
      </c>
    </row>
    <row r="552" spans="1:2" hidden="1" x14ac:dyDescent="0.25">
      <c r="A552" s="24">
        <v>1549</v>
      </c>
      <c r="B552" s="24" t="s">
        <v>1236</v>
      </c>
    </row>
    <row r="553" spans="1:2" hidden="1" x14ac:dyDescent="0.25">
      <c r="A553" s="24">
        <v>1550</v>
      </c>
      <c r="B553" s="24" t="s">
        <v>236</v>
      </c>
    </row>
    <row r="554" spans="1:2" hidden="1" x14ac:dyDescent="0.25">
      <c r="A554" s="24">
        <v>1551</v>
      </c>
      <c r="B554" s="24" t="s">
        <v>724</v>
      </c>
    </row>
    <row r="555" spans="1:2" hidden="1" x14ac:dyDescent="0.25">
      <c r="A555" s="24">
        <v>1552</v>
      </c>
      <c r="B555" s="24" t="s">
        <v>1239</v>
      </c>
    </row>
    <row r="556" spans="1:2" hidden="1" x14ac:dyDescent="0.25">
      <c r="A556" s="24">
        <v>1553</v>
      </c>
      <c r="B556" s="24" t="s">
        <v>1237</v>
      </c>
    </row>
    <row r="557" spans="1:2" hidden="1" x14ac:dyDescent="0.25">
      <c r="A557" s="24">
        <v>1554</v>
      </c>
      <c r="B557" s="24" t="s">
        <v>1238</v>
      </c>
    </row>
    <row r="558" spans="1:2" hidden="1" x14ac:dyDescent="0.25">
      <c r="A558" s="24">
        <v>1555</v>
      </c>
      <c r="B558" s="24" t="s">
        <v>1240</v>
      </c>
    </row>
    <row r="559" spans="1:2" hidden="1" x14ac:dyDescent="0.25">
      <c r="A559" s="24">
        <v>1556</v>
      </c>
      <c r="B559" s="24" t="s">
        <v>1241</v>
      </c>
    </row>
    <row r="560" spans="1:2" hidden="1" x14ac:dyDescent="0.25">
      <c r="A560" s="24">
        <v>1557</v>
      </c>
      <c r="B560" s="24" t="s">
        <v>1242</v>
      </c>
    </row>
    <row r="561" spans="1:2" hidden="1" x14ac:dyDescent="0.25">
      <c r="A561" s="24">
        <v>1558</v>
      </c>
      <c r="B561" s="24" t="s">
        <v>1243</v>
      </c>
    </row>
    <row r="562" spans="1:2" hidden="1" x14ac:dyDescent="0.25">
      <c r="A562" s="24">
        <v>1559</v>
      </c>
      <c r="B562" s="24" t="s">
        <v>1244</v>
      </c>
    </row>
    <row r="563" spans="1:2" hidden="1" x14ac:dyDescent="0.25">
      <c r="A563" s="24">
        <v>1560</v>
      </c>
      <c r="B563" s="24" t="s">
        <v>1245</v>
      </c>
    </row>
    <row r="564" spans="1:2" hidden="1" x14ac:dyDescent="0.25">
      <c r="A564" s="24">
        <v>1561</v>
      </c>
      <c r="B564" s="24" t="s">
        <v>238</v>
      </c>
    </row>
    <row r="565" spans="1:2" hidden="1" x14ac:dyDescent="0.25">
      <c r="A565" s="24">
        <v>1562</v>
      </c>
      <c r="B565" s="24" t="s">
        <v>240</v>
      </c>
    </row>
    <row r="566" spans="1:2" hidden="1" x14ac:dyDescent="0.25">
      <c r="A566" s="24">
        <v>1563</v>
      </c>
      <c r="B566" s="24" t="s">
        <v>1250</v>
      </c>
    </row>
    <row r="567" spans="1:2" hidden="1" x14ac:dyDescent="0.25">
      <c r="A567" s="24">
        <v>1564</v>
      </c>
      <c r="B567" s="24" t="s">
        <v>1254</v>
      </c>
    </row>
    <row r="568" spans="1:2" hidden="1" x14ac:dyDescent="0.25">
      <c r="A568" s="24">
        <v>1565</v>
      </c>
      <c r="B568" s="24" t="s">
        <v>1255</v>
      </c>
    </row>
    <row r="569" spans="1:2" hidden="1" x14ac:dyDescent="0.25">
      <c r="A569" s="24">
        <v>1566</v>
      </c>
      <c r="B569" s="24" t="s">
        <v>1256</v>
      </c>
    </row>
    <row r="570" spans="1:2" hidden="1" x14ac:dyDescent="0.25">
      <c r="A570" s="24">
        <v>1567</v>
      </c>
      <c r="B570" s="24" t="s">
        <v>1257</v>
      </c>
    </row>
    <row r="571" spans="1:2" hidden="1" x14ac:dyDescent="0.25">
      <c r="A571" s="24">
        <v>1568</v>
      </c>
      <c r="B571" s="24" t="s">
        <v>1258</v>
      </c>
    </row>
    <row r="572" spans="1:2" hidden="1" x14ac:dyDescent="0.25">
      <c r="A572" s="24">
        <v>1569</v>
      </c>
      <c r="B572" s="24" t="s">
        <v>1259</v>
      </c>
    </row>
    <row r="573" spans="1:2" hidden="1" x14ac:dyDescent="0.25">
      <c r="A573" s="24">
        <v>1570</v>
      </c>
      <c r="B573" s="24" t="s">
        <v>1260</v>
      </c>
    </row>
    <row r="574" spans="1:2" hidden="1" x14ac:dyDescent="0.25">
      <c r="A574" s="24">
        <v>1571</v>
      </c>
      <c r="B574" s="24" t="s">
        <v>1261</v>
      </c>
    </row>
    <row r="575" spans="1:2" hidden="1" x14ac:dyDescent="0.25">
      <c r="A575" s="24">
        <v>1572</v>
      </c>
      <c r="B575" s="24" t="s">
        <v>1262</v>
      </c>
    </row>
    <row r="576" spans="1:2" hidden="1" x14ac:dyDescent="0.25">
      <c r="A576" s="24">
        <v>1573</v>
      </c>
      <c r="B576" s="24" t="s">
        <v>1263</v>
      </c>
    </row>
    <row r="577" spans="1:2" hidden="1" x14ac:dyDescent="0.25">
      <c r="A577" s="24">
        <v>1574</v>
      </c>
      <c r="B577" s="24" t="s">
        <v>1246</v>
      </c>
    </row>
    <row r="578" spans="1:2" hidden="1" x14ac:dyDescent="0.25">
      <c r="A578" s="24">
        <v>1575</v>
      </c>
      <c r="B578" s="24" t="s">
        <v>1247</v>
      </c>
    </row>
    <row r="579" spans="1:2" hidden="1" x14ac:dyDescent="0.25">
      <c r="A579" s="24">
        <v>1576</v>
      </c>
      <c r="B579" s="24" t="s">
        <v>1248</v>
      </c>
    </row>
    <row r="580" spans="1:2" hidden="1" x14ac:dyDescent="0.25">
      <c r="A580" s="24">
        <v>1577</v>
      </c>
      <c r="B580" s="24" t="s">
        <v>1251</v>
      </c>
    </row>
    <row r="581" spans="1:2" hidden="1" x14ac:dyDescent="0.25">
      <c r="A581" s="24">
        <v>1578</v>
      </c>
      <c r="B581" s="24" t="s">
        <v>1252</v>
      </c>
    </row>
    <row r="582" spans="1:2" hidden="1" x14ac:dyDescent="0.25">
      <c r="A582" s="24">
        <v>1579</v>
      </c>
      <c r="B582" s="24" t="s">
        <v>1253</v>
      </c>
    </row>
    <row r="583" spans="1:2" hidden="1" x14ac:dyDescent="0.25">
      <c r="A583" s="24">
        <v>1580</v>
      </c>
      <c r="B583" s="24" t="s">
        <v>1264</v>
      </c>
    </row>
    <row r="584" spans="1:2" hidden="1" x14ac:dyDescent="0.25">
      <c r="A584" s="24">
        <v>1581</v>
      </c>
      <c r="B584" s="24" t="s">
        <v>244</v>
      </c>
    </row>
    <row r="585" spans="1:2" hidden="1" x14ac:dyDescent="0.25">
      <c r="A585" s="24">
        <v>1582</v>
      </c>
      <c r="B585" s="24" t="s">
        <v>246</v>
      </c>
    </row>
    <row r="586" spans="1:2" hidden="1" x14ac:dyDescent="0.25">
      <c r="A586" s="24">
        <v>1583</v>
      </c>
      <c r="B586" s="24" t="s">
        <v>1266</v>
      </c>
    </row>
    <row r="587" spans="1:2" hidden="1" x14ac:dyDescent="0.25">
      <c r="A587" s="24">
        <v>1584</v>
      </c>
      <c r="B587" s="24" t="s">
        <v>1267</v>
      </c>
    </row>
    <row r="588" spans="1:2" hidden="1" x14ac:dyDescent="0.25">
      <c r="A588" s="24">
        <v>1585</v>
      </c>
      <c r="B588" s="24" t="s">
        <v>1268</v>
      </c>
    </row>
    <row r="589" spans="1:2" hidden="1" x14ac:dyDescent="0.25">
      <c r="A589" s="24">
        <v>1586</v>
      </c>
      <c r="B589" s="24" t="s">
        <v>1269</v>
      </c>
    </row>
    <row r="590" spans="1:2" hidden="1" x14ac:dyDescent="0.25">
      <c r="A590" s="24">
        <v>1587</v>
      </c>
      <c r="B590" s="24" t="s">
        <v>247</v>
      </c>
    </row>
    <row r="591" spans="1:2" hidden="1" x14ac:dyDescent="0.25">
      <c r="A591" s="24">
        <v>1588</v>
      </c>
      <c r="B591" s="24" t="s">
        <v>1272</v>
      </c>
    </row>
    <row r="592" spans="1:2" hidden="1" x14ac:dyDescent="0.25">
      <c r="A592" s="24">
        <v>1589</v>
      </c>
      <c r="B592" s="24" t="s">
        <v>725</v>
      </c>
    </row>
    <row r="593" spans="1:2" hidden="1" x14ac:dyDescent="0.25">
      <c r="A593" s="24">
        <v>1590</v>
      </c>
      <c r="B593" s="24" t="s">
        <v>249</v>
      </c>
    </row>
    <row r="594" spans="1:2" hidden="1" x14ac:dyDescent="0.25">
      <c r="A594" s="24">
        <v>1591</v>
      </c>
      <c r="B594" s="24" t="s">
        <v>1275</v>
      </c>
    </row>
    <row r="595" spans="1:2" hidden="1" x14ac:dyDescent="0.25">
      <c r="A595" s="24">
        <v>1592</v>
      </c>
      <c r="B595" s="24" t="s">
        <v>1276</v>
      </c>
    </row>
    <row r="596" spans="1:2" hidden="1" x14ac:dyDescent="0.25">
      <c r="A596" s="24">
        <v>1593</v>
      </c>
      <c r="B596" s="24" t="s">
        <v>1277</v>
      </c>
    </row>
    <row r="597" spans="1:2" hidden="1" x14ac:dyDescent="0.25">
      <c r="A597" s="24">
        <v>1594</v>
      </c>
      <c r="B597" s="24" t="s">
        <v>1278</v>
      </c>
    </row>
    <row r="598" spans="1:2" hidden="1" x14ac:dyDescent="0.25">
      <c r="A598" s="24">
        <v>1595</v>
      </c>
      <c r="B598" s="24" t="s">
        <v>1279</v>
      </c>
    </row>
    <row r="599" spans="1:2" hidden="1" x14ac:dyDescent="0.25">
      <c r="A599" s="24">
        <v>1596</v>
      </c>
      <c r="B599" s="24" t="s">
        <v>1280</v>
      </c>
    </row>
    <row r="600" spans="1:2" hidden="1" x14ac:dyDescent="0.25">
      <c r="A600" s="24">
        <v>1597</v>
      </c>
      <c r="B600" s="24" t="s">
        <v>1283</v>
      </c>
    </row>
    <row r="601" spans="1:2" hidden="1" x14ac:dyDescent="0.25">
      <c r="A601" s="24">
        <v>1598</v>
      </c>
      <c r="B601" s="24" t="s">
        <v>251</v>
      </c>
    </row>
    <row r="602" spans="1:2" hidden="1" x14ac:dyDescent="0.25">
      <c r="A602" s="24">
        <v>1599</v>
      </c>
      <c r="B602" s="24" t="s">
        <v>253</v>
      </c>
    </row>
    <row r="603" spans="1:2" hidden="1" x14ac:dyDescent="0.25">
      <c r="A603" s="24">
        <v>1600</v>
      </c>
      <c r="B603" s="24" t="s">
        <v>1287</v>
      </c>
    </row>
    <row r="604" spans="1:2" hidden="1" x14ac:dyDescent="0.25">
      <c r="A604" s="24">
        <v>1601</v>
      </c>
      <c r="B604" s="24" t="s">
        <v>256</v>
      </c>
    </row>
    <row r="605" spans="1:2" hidden="1" x14ac:dyDescent="0.25">
      <c r="A605" s="24">
        <v>1602</v>
      </c>
      <c r="B605" s="24" t="s">
        <v>1288</v>
      </c>
    </row>
    <row r="606" spans="1:2" hidden="1" x14ac:dyDescent="0.25">
      <c r="A606" s="24">
        <v>1603</v>
      </c>
      <c r="B606" s="24" t="s">
        <v>1289</v>
      </c>
    </row>
    <row r="607" spans="1:2" hidden="1" x14ac:dyDescent="0.25">
      <c r="A607" s="24">
        <v>1604</v>
      </c>
      <c r="B607" s="24" t="s">
        <v>1290</v>
      </c>
    </row>
    <row r="608" spans="1:2" hidden="1" x14ac:dyDescent="0.25">
      <c r="A608" s="24">
        <v>1605</v>
      </c>
      <c r="B608" s="24" t="s">
        <v>1291</v>
      </c>
    </row>
    <row r="609" spans="1:2" hidden="1" x14ac:dyDescent="0.25">
      <c r="A609" s="24">
        <v>1606</v>
      </c>
      <c r="B609" s="24" t="s">
        <v>1294</v>
      </c>
    </row>
    <row r="610" spans="1:2" hidden="1" x14ac:dyDescent="0.25">
      <c r="A610" s="24">
        <v>1607</v>
      </c>
      <c r="B610" s="24" t="s">
        <v>1306</v>
      </c>
    </row>
    <row r="611" spans="1:2" hidden="1" x14ac:dyDescent="0.25">
      <c r="A611" s="24">
        <v>1608</v>
      </c>
      <c r="B611" s="24" t="s">
        <v>1332</v>
      </c>
    </row>
    <row r="612" spans="1:2" hidden="1" x14ac:dyDescent="0.25">
      <c r="A612" s="24">
        <v>1609</v>
      </c>
      <c r="B612" s="24" t="s">
        <v>259</v>
      </c>
    </row>
    <row r="613" spans="1:2" hidden="1" x14ac:dyDescent="0.25">
      <c r="A613" s="24">
        <v>1610</v>
      </c>
      <c r="B613" s="24" t="s">
        <v>261</v>
      </c>
    </row>
    <row r="614" spans="1:2" hidden="1" x14ac:dyDescent="0.25">
      <c r="A614" s="24">
        <v>1611</v>
      </c>
      <c r="B614" s="24" t="s">
        <v>262</v>
      </c>
    </row>
    <row r="615" spans="1:2" hidden="1" x14ac:dyDescent="0.25">
      <c r="A615" s="24">
        <v>1612</v>
      </c>
      <c r="B615" s="24" t="s">
        <v>1350</v>
      </c>
    </row>
    <row r="616" spans="1:2" hidden="1" x14ac:dyDescent="0.25">
      <c r="A616" s="24">
        <v>1613</v>
      </c>
      <c r="B616" s="24" t="s">
        <v>1351</v>
      </c>
    </row>
    <row r="617" spans="1:2" hidden="1" x14ac:dyDescent="0.25">
      <c r="A617" s="24">
        <v>1614</v>
      </c>
      <c r="B617" s="24" t="s">
        <v>1352</v>
      </c>
    </row>
    <row r="618" spans="1:2" hidden="1" x14ac:dyDescent="0.25">
      <c r="A618" s="24">
        <v>1615</v>
      </c>
      <c r="B618" s="24" t="s">
        <v>1355</v>
      </c>
    </row>
    <row r="619" spans="1:2" hidden="1" x14ac:dyDescent="0.25">
      <c r="A619" s="24">
        <v>1616</v>
      </c>
      <c r="B619" s="24" t="s">
        <v>1356</v>
      </c>
    </row>
    <row r="620" spans="1:2" hidden="1" x14ac:dyDescent="0.25">
      <c r="A620" s="24">
        <v>1617</v>
      </c>
      <c r="B620" s="24" t="s">
        <v>263</v>
      </c>
    </row>
    <row r="621" spans="1:2" hidden="1" x14ac:dyDescent="0.25">
      <c r="A621" s="24">
        <v>1618</v>
      </c>
      <c r="B621" s="24" t="s">
        <v>265</v>
      </c>
    </row>
    <row r="622" spans="1:2" hidden="1" x14ac:dyDescent="0.25">
      <c r="A622" s="24">
        <v>1619</v>
      </c>
      <c r="B622" s="24" t="s">
        <v>1358</v>
      </c>
    </row>
    <row r="623" spans="1:2" hidden="1" x14ac:dyDescent="0.25">
      <c r="A623" s="24">
        <v>1620</v>
      </c>
      <c r="B623" s="24" t="s">
        <v>1281</v>
      </c>
    </row>
    <row r="624" spans="1:2" hidden="1" x14ac:dyDescent="0.25">
      <c r="A624" s="24">
        <v>1621</v>
      </c>
      <c r="B624" s="24" t="s">
        <v>1282</v>
      </c>
    </row>
    <row r="625" spans="1:2" hidden="1" x14ac:dyDescent="0.25">
      <c r="A625" s="24">
        <v>1622</v>
      </c>
      <c r="B625" s="24" t="s">
        <v>266</v>
      </c>
    </row>
    <row r="626" spans="1:2" hidden="1" x14ac:dyDescent="0.25">
      <c r="A626" s="24">
        <v>1623</v>
      </c>
      <c r="B626" s="24" t="s">
        <v>1292</v>
      </c>
    </row>
    <row r="627" spans="1:2" hidden="1" x14ac:dyDescent="0.25">
      <c r="A627" s="24">
        <v>1624</v>
      </c>
      <c r="B627" s="24" t="s">
        <v>1293</v>
      </c>
    </row>
    <row r="628" spans="1:2" hidden="1" x14ac:dyDescent="0.25">
      <c r="A628" s="24">
        <v>1625</v>
      </c>
      <c r="B628" s="24" t="s">
        <v>1295</v>
      </c>
    </row>
    <row r="629" spans="1:2" hidden="1" x14ac:dyDescent="0.25">
      <c r="A629" s="24">
        <v>1626</v>
      </c>
      <c r="B629" s="24" t="s">
        <v>1296</v>
      </c>
    </row>
    <row r="630" spans="1:2" hidden="1" x14ac:dyDescent="0.25">
      <c r="A630" s="24">
        <v>1627</v>
      </c>
      <c r="B630" s="24" t="s">
        <v>1303</v>
      </c>
    </row>
    <row r="631" spans="1:2" hidden="1" x14ac:dyDescent="0.25">
      <c r="A631" s="24">
        <v>1628</v>
      </c>
      <c r="B631" s="24" t="s">
        <v>270</v>
      </c>
    </row>
    <row r="632" spans="1:2" hidden="1" x14ac:dyDescent="0.25">
      <c r="A632" s="24">
        <v>1629</v>
      </c>
      <c r="B632" s="24" t="s">
        <v>271</v>
      </c>
    </row>
    <row r="633" spans="1:2" hidden="1" x14ac:dyDescent="0.25">
      <c r="A633" s="24">
        <v>1630</v>
      </c>
      <c r="B633" s="24" t="s">
        <v>1349</v>
      </c>
    </row>
    <row r="634" spans="1:2" hidden="1" x14ac:dyDescent="0.25">
      <c r="A634" s="24">
        <v>1631</v>
      </c>
      <c r="B634" s="24" t="s">
        <v>1304</v>
      </c>
    </row>
    <row r="635" spans="1:2" hidden="1" x14ac:dyDescent="0.25">
      <c r="A635" s="24">
        <v>1632</v>
      </c>
      <c r="B635" s="24" t="s">
        <v>729</v>
      </c>
    </row>
    <row r="636" spans="1:2" hidden="1" x14ac:dyDescent="0.25">
      <c r="A636" s="24">
        <v>1633</v>
      </c>
      <c r="B636" s="24" t="s">
        <v>1305</v>
      </c>
    </row>
    <row r="637" spans="1:2" hidden="1" x14ac:dyDescent="0.25">
      <c r="A637" s="24">
        <v>1634</v>
      </c>
      <c r="B637" s="24" t="s">
        <v>1307</v>
      </c>
    </row>
    <row r="638" spans="1:2" hidden="1" x14ac:dyDescent="0.25">
      <c r="A638" s="24">
        <v>1635</v>
      </c>
      <c r="B638" s="24" t="s">
        <v>731</v>
      </c>
    </row>
    <row r="639" spans="1:2" hidden="1" x14ac:dyDescent="0.25">
      <c r="A639" s="24">
        <v>1636</v>
      </c>
      <c r="B639" s="24" t="s">
        <v>733</v>
      </c>
    </row>
    <row r="640" spans="1:2" hidden="1" x14ac:dyDescent="0.25">
      <c r="A640" s="24">
        <v>1637</v>
      </c>
      <c r="B640" s="24" t="s">
        <v>734</v>
      </c>
    </row>
    <row r="641" spans="1:2" hidden="1" x14ac:dyDescent="0.25">
      <c r="A641" s="24">
        <v>1638</v>
      </c>
      <c r="B641" s="24" t="s">
        <v>736</v>
      </c>
    </row>
    <row r="642" spans="1:2" hidden="1" x14ac:dyDescent="0.25">
      <c r="A642" s="24">
        <v>1639</v>
      </c>
      <c r="B642" s="24" t="s">
        <v>1308</v>
      </c>
    </row>
    <row r="643" spans="1:2" hidden="1" x14ac:dyDescent="0.25">
      <c r="A643" s="24">
        <v>1640</v>
      </c>
      <c r="B643" s="24" t="s">
        <v>1309</v>
      </c>
    </row>
    <row r="644" spans="1:2" hidden="1" x14ac:dyDescent="0.25">
      <c r="A644" s="24">
        <v>1641</v>
      </c>
      <c r="B644" s="24" t="s">
        <v>1311</v>
      </c>
    </row>
    <row r="645" spans="1:2" hidden="1" x14ac:dyDescent="0.25">
      <c r="A645" s="24">
        <v>1642</v>
      </c>
      <c r="B645" s="24" t="s">
        <v>1310</v>
      </c>
    </row>
    <row r="646" spans="1:2" hidden="1" x14ac:dyDescent="0.25">
      <c r="A646" s="24">
        <v>1643</v>
      </c>
      <c r="B646" s="24" t="s">
        <v>272</v>
      </c>
    </row>
    <row r="647" spans="1:2" hidden="1" x14ac:dyDescent="0.25">
      <c r="A647" s="24">
        <v>1644</v>
      </c>
      <c r="B647" s="24" t="s">
        <v>274</v>
      </c>
    </row>
    <row r="648" spans="1:2" hidden="1" x14ac:dyDescent="0.25">
      <c r="A648" s="24">
        <v>1645</v>
      </c>
      <c r="B648" s="24" t="s">
        <v>1314</v>
      </c>
    </row>
    <row r="649" spans="1:2" hidden="1" x14ac:dyDescent="0.25">
      <c r="A649" s="24">
        <v>1646</v>
      </c>
      <c r="B649" s="24" t="s">
        <v>1315</v>
      </c>
    </row>
    <row r="650" spans="1:2" hidden="1" x14ac:dyDescent="0.25">
      <c r="A650" s="24">
        <v>1647</v>
      </c>
      <c r="B650" s="24" t="s">
        <v>275</v>
      </c>
    </row>
    <row r="651" spans="1:2" hidden="1" x14ac:dyDescent="0.25">
      <c r="A651" s="24">
        <v>1648</v>
      </c>
      <c r="B651" s="24" t="s">
        <v>277</v>
      </c>
    </row>
    <row r="652" spans="1:2" hidden="1" x14ac:dyDescent="0.25">
      <c r="A652" s="24">
        <v>1649</v>
      </c>
      <c r="B652" s="24" t="s">
        <v>1312</v>
      </c>
    </row>
    <row r="653" spans="1:2" hidden="1" x14ac:dyDescent="0.25">
      <c r="A653" s="24">
        <v>1650</v>
      </c>
      <c r="B653" s="24" t="s">
        <v>1313</v>
      </c>
    </row>
    <row r="654" spans="1:2" hidden="1" x14ac:dyDescent="0.25">
      <c r="A654" s="24">
        <v>1651</v>
      </c>
      <c r="B654" s="24" t="s">
        <v>1316</v>
      </c>
    </row>
    <row r="655" spans="1:2" hidden="1" x14ac:dyDescent="0.25">
      <c r="A655" s="24">
        <v>1652</v>
      </c>
      <c r="B655" s="24" t="s">
        <v>278</v>
      </c>
    </row>
    <row r="656" spans="1:2" hidden="1" x14ac:dyDescent="0.25">
      <c r="A656" s="24">
        <v>1653</v>
      </c>
      <c r="B656" s="24" t="s">
        <v>1317</v>
      </c>
    </row>
    <row r="657" spans="1:6" hidden="1" x14ac:dyDescent="0.25">
      <c r="A657" s="24">
        <v>1654</v>
      </c>
      <c r="B657" s="24" t="s">
        <v>1318</v>
      </c>
    </row>
    <row r="658" spans="1:6" x14ac:dyDescent="0.25">
      <c r="A658" s="24">
        <v>1655</v>
      </c>
      <c r="B658" s="24" t="s">
        <v>1319</v>
      </c>
      <c r="C658" s="24" t="s">
        <v>1937</v>
      </c>
      <c r="D658" s="32" t="s">
        <v>1948</v>
      </c>
      <c r="F658" s="29" t="s">
        <v>1939</v>
      </c>
    </row>
    <row r="659" spans="1:6" hidden="1" x14ac:dyDescent="0.25">
      <c r="A659" s="24">
        <v>1656</v>
      </c>
      <c r="B659" s="24" t="s">
        <v>1320</v>
      </c>
    </row>
    <row r="660" spans="1:6" hidden="1" x14ac:dyDescent="0.25">
      <c r="A660" s="24">
        <v>1657</v>
      </c>
      <c r="B660" s="24" t="s">
        <v>1321</v>
      </c>
    </row>
    <row r="661" spans="1:6" hidden="1" x14ac:dyDescent="0.25">
      <c r="A661" s="24">
        <v>1658</v>
      </c>
      <c r="B661" s="24" t="s">
        <v>1322</v>
      </c>
    </row>
    <row r="662" spans="1:6" hidden="1" x14ac:dyDescent="0.25">
      <c r="A662" s="24">
        <v>1659</v>
      </c>
      <c r="B662" s="24" t="s">
        <v>280</v>
      </c>
    </row>
    <row r="663" spans="1:6" hidden="1" x14ac:dyDescent="0.25">
      <c r="A663" s="24">
        <v>1660</v>
      </c>
      <c r="B663" s="24" t="s">
        <v>1323</v>
      </c>
    </row>
    <row r="664" spans="1:6" hidden="1" x14ac:dyDescent="0.25">
      <c r="A664" s="24">
        <v>1661</v>
      </c>
      <c r="B664" s="24" t="s">
        <v>737</v>
      </c>
    </row>
    <row r="665" spans="1:6" hidden="1" x14ac:dyDescent="0.25">
      <c r="A665" s="24">
        <v>1662</v>
      </c>
      <c r="B665" s="24" t="s">
        <v>1324</v>
      </c>
    </row>
    <row r="666" spans="1:6" hidden="1" x14ac:dyDescent="0.25">
      <c r="A666" s="24">
        <v>1663</v>
      </c>
      <c r="B666" s="24" t="s">
        <v>1325</v>
      </c>
    </row>
    <row r="667" spans="1:6" hidden="1" x14ac:dyDescent="0.25">
      <c r="A667" s="24">
        <v>1664</v>
      </c>
      <c r="B667" s="24" t="s">
        <v>739</v>
      </c>
    </row>
    <row r="668" spans="1:6" hidden="1" x14ac:dyDescent="0.25">
      <c r="A668" s="24">
        <v>1665</v>
      </c>
      <c r="B668" s="24" t="s">
        <v>1326</v>
      </c>
    </row>
    <row r="669" spans="1:6" hidden="1" x14ac:dyDescent="0.25">
      <c r="A669" s="24">
        <v>1666</v>
      </c>
      <c r="B669" s="24" t="s">
        <v>741</v>
      </c>
    </row>
    <row r="670" spans="1:6" hidden="1" x14ac:dyDescent="0.25">
      <c r="A670" s="24">
        <v>1667</v>
      </c>
      <c r="B670" s="24" t="s">
        <v>1334</v>
      </c>
    </row>
    <row r="671" spans="1:6" hidden="1" x14ac:dyDescent="0.25">
      <c r="A671" s="24">
        <v>1668</v>
      </c>
      <c r="B671" s="24" t="s">
        <v>282</v>
      </c>
    </row>
    <row r="672" spans="1:6" hidden="1" x14ac:dyDescent="0.25">
      <c r="A672" s="24">
        <v>1669</v>
      </c>
      <c r="B672" s="24" t="s">
        <v>283</v>
      </c>
    </row>
    <row r="673" spans="1:2" hidden="1" x14ac:dyDescent="0.25">
      <c r="A673" s="24">
        <v>1670</v>
      </c>
      <c r="B673" s="24" t="s">
        <v>284</v>
      </c>
    </row>
    <row r="674" spans="1:2" hidden="1" x14ac:dyDescent="0.25">
      <c r="A674" s="24">
        <v>1671</v>
      </c>
      <c r="B674" s="24" t="s">
        <v>1327</v>
      </c>
    </row>
    <row r="675" spans="1:2" hidden="1" x14ac:dyDescent="0.25">
      <c r="A675" s="24">
        <v>1672</v>
      </c>
      <c r="B675" s="24" t="s">
        <v>1328</v>
      </c>
    </row>
    <row r="676" spans="1:2" hidden="1" x14ac:dyDescent="0.25">
      <c r="A676" s="24">
        <v>1673</v>
      </c>
      <c r="B676" s="24" t="s">
        <v>1329</v>
      </c>
    </row>
    <row r="677" spans="1:2" hidden="1" x14ac:dyDescent="0.25">
      <c r="A677" s="24">
        <v>1674</v>
      </c>
      <c r="B677" s="24" t="s">
        <v>1330</v>
      </c>
    </row>
    <row r="678" spans="1:2" hidden="1" x14ac:dyDescent="0.25">
      <c r="A678" s="24">
        <v>1675</v>
      </c>
      <c r="B678" s="24" t="s">
        <v>1331</v>
      </c>
    </row>
    <row r="679" spans="1:2" hidden="1" x14ac:dyDescent="0.25">
      <c r="A679" s="24">
        <v>1676</v>
      </c>
      <c r="B679" s="24" t="s">
        <v>1333</v>
      </c>
    </row>
    <row r="680" spans="1:2" hidden="1" x14ac:dyDescent="0.25">
      <c r="A680" s="24">
        <v>1677</v>
      </c>
      <c r="B680" s="24" t="s">
        <v>285</v>
      </c>
    </row>
    <row r="681" spans="1:2" hidden="1" x14ac:dyDescent="0.25">
      <c r="A681" s="24">
        <v>1678</v>
      </c>
      <c r="B681" s="24" t="s">
        <v>287</v>
      </c>
    </row>
    <row r="682" spans="1:2" hidden="1" x14ac:dyDescent="0.25">
      <c r="A682" s="24">
        <v>1679</v>
      </c>
      <c r="B682" s="24" t="s">
        <v>1335</v>
      </c>
    </row>
    <row r="683" spans="1:2" hidden="1" x14ac:dyDescent="0.25">
      <c r="A683" s="24">
        <v>1680</v>
      </c>
      <c r="B683" s="24" t="s">
        <v>1336</v>
      </c>
    </row>
    <row r="684" spans="1:2" hidden="1" x14ac:dyDescent="0.25">
      <c r="A684" s="24">
        <v>1681</v>
      </c>
      <c r="B684" s="24" t="s">
        <v>288</v>
      </c>
    </row>
    <row r="685" spans="1:2" hidden="1" x14ac:dyDescent="0.25">
      <c r="A685" s="24">
        <v>1682</v>
      </c>
      <c r="B685" s="24" t="s">
        <v>1337</v>
      </c>
    </row>
    <row r="686" spans="1:2" hidden="1" x14ac:dyDescent="0.25">
      <c r="A686" s="24">
        <v>1683</v>
      </c>
      <c r="B686" s="24" t="s">
        <v>1343</v>
      </c>
    </row>
    <row r="687" spans="1:2" hidden="1" x14ac:dyDescent="0.25">
      <c r="A687" s="24">
        <v>1684</v>
      </c>
      <c r="B687" s="24" t="s">
        <v>292</v>
      </c>
    </row>
    <row r="688" spans="1:2" hidden="1" x14ac:dyDescent="0.25">
      <c r="A688" s="24">
        <v>1685</v>
      </c>
      <c r="B688" s="24" t="s">
        <v>1338</v>
      </c>
    </row>
    <row r="689" spans="1:2" hidden="1" x14ac:dyDescent="0.25">
      <c r="A689" s="24">
        <v>1686</v>
      </c>
      <c r="B689" s="24" t="s">
        <v>1339</v>
      </c>
    </row>
    <row r="690" spans="1:2" hidden="1" x14ac:dyDescent="0.25">
      <c r="A690" s="24">
        <v>1687</v>
      </c>
      <c r="B690" s="24" t="s">
        <v>1340</v>
      </c>
    </row>
    <row r="691" spans="1:2" hidden="1" x14ac:dyDescent="0.25">
      <c r="A691" s="24">
        <v>1688</v>
      </c>
      <c r="B691" s="24" t="s">
        <v>293</v>
      </c>
    </row>
    <row r="692" spans="1:2" hidden="1" x14ac:dyDescent="0.25">
      <c r="A692" s="24">
        <v>1689</v>
      </c>
      <c r="B692" s="24" t="s">
        <v>295</v>
      </c>
    </row>
    <row r="693" spans="1:2" hidden="1" x14ac:dyDescent="0.25">
      <c r="A693" s="24">
        <v>1690</v>
      </c>
      <c r="B693" s="24" t="s">
        <v>1341</v>
      </c>
    </row>
    <row r="694" spans="1:2" hidden="1" x14ac:dyDescent="0.25">
      <c r="A694" s="24">
        <v>1691</v>
      </c>
      <c r="B694" s="24" t="s">
        <v>1342</v>
      </c>
    </row>
    <row r="695" spans="1:2" hidden="1" x14ac:dyDescent="0.25">
      <c r="A695" s="24">
        <v>1692</v>
      </c>
      <c r="B695" s="24" t="s">
        <v>1344</v>
      </c>
    </row>
    <row r="696" spans="1:2" hidden="1" x14ac:dyDescent="0.25">
      <c r="A696" s="24">
        <v>1693</v>
      </c>
      <c r="B696" s="24" t="s">
        <v>1345</v>
      </c>
    </row>
    <row r="697" spans="1:2" hidden="1" x14ac:dyDescent="0.25">
      <c r="A697" s="24">
        <v>1694</v>
      </c>
      <c r="B697" s="24" t="s">
        <v>1346</v>
      </c>
    </row>
    <row r="698" spans="1:2" hidden="1" x14ac:dyDescent="0.25">
      <c r="A698" s="24">
        <v>1695</v>
      </c>
      <c r="B698" s="24" t="s">
        <v>1347</v>
      </c>
    </row>
    <row r="699" spans="1:2" hidden="1" x14ac:dyDescent="0.25">
      <c r="A699" s="24">
        <v>1696</v>
      </c>
      <c r="B699" s="24" t="s">
        <v>1348</v>
      </c>
    </row>
    <row r="700" spans="1:2" hidden="1" x14ac:dyDescent="0.25">
      <c r="A700" s="24">
        <v>1697</v>
      </c>
      <c r="B700" s="24" t="s">
        <v>1357</v>
      </c>
    </row>
    <row r="701" spans="1:2" hidden="1" x14ac:dyDescent="0.25">
      <c r="A701" s="24">
        <v>1698</v>
      </c>
      <c r="B701" s="24" t="s">
        <v>1359</v>
      </c>
    </row>
    <row r="702" spans="1:2" hidden="1" x14ac:dyDescent="0.25">
      <c r="A702" s="24">
        <v>1699</v>
      </c>
      <c r="B702" s="24" t="s">
        <v>1360</v>
      </c>
    </row>
    <row r="703" spans="1:2" hidden="1" x14ac:dyDescent="0.25">
      <c r="A703" s="24">
        <v>1700</v>
      </c>
      <c r="B703" s="24" t="s">
        <v>1361</v>
      </c>
    </row>
    <row r="704" spans="1:2" hidden="1" x14ac:dyDescent="0.25">
      <c r="A704" s="24">
        <v>1701</v>
      </c>
      <c r="B704" s="24" t="s">
        <v>1363</v>
      </c>
    </row>
    <row r="705" spans="1:2" hidden="1" x14ac:dyDescent="0.25">
      <c r="A705" s="24">
        <v>1702</v>
      </c>
      <c r="B705" s="24" t="s">
        <v>298</v>
      </c>
    </row>
    <row r="706" spans="1:2" hidden="1" x14ac:dyDescent="0.25">
      <c r="A706" s="24">
        <v>1703</v>
      </c>
      <c r="B706" s="24" t="s">
        <v>1364</v>
      </c>
    </row>
    <row r="707" spans="1:2" hidden="1" x14ac:dyDescent="0.25">
      <c r="A707" s="24">
        <v>1704</v>
      </c>
      <c r="B707" s="24" t="s">
        <v>1365</v>
      </c>
    </row>
    <row r="708" spans="1:2" hidden="1" x14ac:dyDescent="0.25">
      <c r="A708" s="24">
        <v>1705</v>
      </c>
      <c r="B708" s="24" t="s">
        <v>1366</v>
      </c>
    </row>
    <row r="709" spans="1:2" hidden="1" x14ac:dyDescent="0.25">
      <c r="A709" s="24">
        <v>1706</v>
      </c>
      <c r="B709" s="24" t="s">
        <v>300</v>
      </c>
    </row>
    <row r="710" spans="1:2" hidden="1" x14ac:dyDescent="0.25">
      <c r="A710" s="24">
        <v>1707</v>
      </c>
      <c r="B710" s="24" t="s">
        <v>302</v>
      </c>
    </row>
    <row r="711" spans="1:2" hidden="1" x14ac:dyDescent="0.25">
      <c r="A711" s="24">
        <v>1708</v>
      </c>
      <c r="B711" s="24" t="s">
        <v>1367</v>
      </c>
    </row>
    <row r="712" spans="1:2" hidden="1" x14ac:dyDescent="0.25">
      <c r="A712" s="24">
        <v>1709</v>
      </c>
      <c r="B712" s="24" t="s">
        <v>1372</v>
      </c>
    </row>
    <row r="713" spans="1:2" hidden="1" x14ac:dyDescent="0.25">
      <c r="A713" s="24">
        <v>1710</v>
      </c>
      <c r="B713" s="24" t="s">
        <v>1381</v>
      </c>
    </row>
    <row r="714" spans="1:2" hidden="1" x14ac:dyDescent="0.25">
      <c r="A714" s="24">
        <v>1711</v>
      </c>
      <c r="B714" s="24" t="s">
        <v>1382</v>
      </c>
    </row>
    <row r="715" spans="1:2" hidden="1" x14ac:dyDescent="0.25">
      <c r="A715" s="24">
        <v>1712</v>
      </c>
      <c r="B715" s="24" t="s">
        <v>303</v>
      </c>
    </row>
    <row r="716" spans="1:2" hidden="1" x14ac:dyDescent="0.25">
      <c r="A716" s="24">
        <v>1713</v>
      </c>
      <c r="B716" s="24" t="s">
        <v>1371</v>
      </c>
    </row>
    <row r="717" spans="1:2" hidden="1" x14ac:dyDescent="0.25">
      <c r="A717" s="24">
        <v>1714</v>
      </c>
      <c r="B717" s="24" t="s">
        <v>1368</v>
      </c>
    </row>
    <row r="718" spans="1:2" hidden="1" x14ac:dyDescent="0.25">
      <c r="A718" s="24">
        <v>1715</v>
      </c>
      <c r="B718" s="24" t="s">
        <v>1369</v>
      </c>
    </row>
    <row r="719" spans="1:2" hidden="1" x14ac:dyDescent="0.25">
      <c r="A719" s="24">
        <v>1716</v>
      </c>
      <c r="B719" s="24" t="s">
        <v>1370</v>
      </c>
    </row>
    <row r="720" spans="1:2" hidden="1" x14ac:dyDescent="0.25">
      <c r="A720" s="24">
        <v>1717</v>
      </c>
      <c r="B720" s="24" t="s">
        <v>305</v>
      </c>
    </row>
    <row r="721" spans="1:2" hidden="1" x14ac:dyDescent="0.25">
      <c r="A721" s="24">
        <v>1718</v>
      </c>
      <c r="B721" s="24" t="s">
        <v>306</v>
      </c>
    </row>
    <row r="722" spans="1:2" hidden="1" x14ac:dyDescent="0.25">
      <c r="A722" s="24">
        <v>1719</v>
      </c>
      <c r="B722" s="24" t="s">
        <v>1373</v>
      </c>
    </row>
    <row r="723" spans="1:2" hidden="1" x14ac:dyDescent="0.25">
      <c r="A723" s="24">
        <v>1720</v>
      </c>
      <c r="B723" s="24" t="s">
        <v>307</v>
      </c>
    </row>
    <row r="724" spans="1:2" hidden="1" x14ac:dyDescent="0.25">
      <c r="A724" s="24">
        <v>1721</v>
      </c>
      <c r="B724" s="24" t="s">
        <v>1374</v>
      </c>
    </row>
    <row r="725" spans="1:2" hidden="1" x14ac:dyDescent="0.25">
      <c r="A725" s="24">
        <v>1722</v>
      </c>
      <c r="B725" s="24" t="s">
        <v>1375</v>
      </c>
    </row>
    <row r="726" spans="1:2" hidden="1" x14ac:dyDescent="0.25">
      <c r="A726" s="24">
        <v>1723</v>
      </c>
      <c r="B726" s="24" t="s">
        <v>1376</v>
      </c>
    </row>
    <row r="727" spans="1:2" hidden="1" x14ac:dyDescent="0.25">
      <c r="A727" s="24">
        <v>1724</v>
      </c>
      <c r="B727" s="24" t="s">
        <v>309</v>
      </c>
    </row>
    <row r="728" spans="1:2" hidden="1" x14ac:dyDescent="0.25">
      <c r="A728" s="24">
        <v>1725</v>
      </c>
      <c r="B728" s="24" t="s">
        <v>1377</v>
      </c>
    </row>
    <row r="729" spans="1:2" hidden="1" x14ac:dyDescent="0.25">
      <c r="A729" s="24">
        <v>1726</v>
      </c>
      <c r="B729" s="24" t="s">
        <v>1379</v>
      </c>
    </row>
    <row r="730" spans="1:2" hidden="1" x14ac:dyDescent="0.25">
      <c r="A730" s="24">
        <v>1727</v>
      </c>
      <c r="B730" s="24" t="s">
        <v>1380</v>
      </c>
    </row>
    <row r="731" spans="1:2" hidden="1" x14ac:dyDescent="0.25">
      <c r="A731" s="24">
        <v>1728</v>
      </c>
      <c r="B731" s="24" t="s">
        <v>1383</v>
      </c>
    </row>
    <row r="732" spans="1:2" hidden="1" x14ac:dyDescent="0.25">
      <c r="A732" s="24">
        <v>1729</v>
      </c>
      <c r="B732" s="24" t="s">
        <v>1384</v>
      </c>
    </row>
    <row r="733" spans="1:2" hidden="1" x14ac:dyDescent="0.25">
      <c r="A733" s="24">
        <v>1730</v>
      </c>
      <c r="B733" s="24" t="s">
        <v>744</v>
      </c>
    </row>
    <row r="734" spans="1:2" hidden="1" x14ac:dyDescent="0.25">
      <c r="A734" s="24">
        <v>1731</v>
      </c>
      <c r="B734" s="24" t="s">
        <v>1385</v>
      </c>
    </row>
    <row r="735" spans="1:2" hidden="1" x14ac:dyDescent="0.25">
      <c r="A735" s="24">
        <v>1732</v>
      </c>
      <c r="B735" s="24" t="s">
        <v>1390</v>
      </c>
    </row>
    <row r="736" spans="1:2" hidden="1" x14ac:dyDescent="0.25">
      <c r="A736" s="24">
        <v>1733</v>
      </c>
      <c r="B736" s="24" t="s">
        <v>1391</v>
      </c>
    </row>
    <row r="737" spans="1:2" hidden="1" x14ac:dyDescent="0.25">
      <c r="A737" s="24">
        <v>1734</v>
      </c>
      <c r="B737" s="24" t="s">
        <v>1392</v>
      </c>
    </row>
    <row r="738" spans="1:2" hidden="1" x14ac:dyDescent="0.25">
      <c r="A738" s="24">
        <v>1735</v>
      </c>
      <c r="B738" s="24" t="s">
        <v>311</v>
      </c>
    </row>
    <row r="739" spans="1:2" hidden="1" x14ac:dyDescent="0.25">
      <c r="A739" s="24">
        <v>1736</v>
      </c>
      <c r="B739" s="24" t="s">
        <v>1403</v>
      </c>
    </row>
    <row r="740" spans="1:2" hidden="1" x14ac:dyDescent="0.25">
      <c r="A740" s="24">
        <v>1737</v>
      </c>
      <c r="B740" s="24" t="s">
        <v>1406</v>
      </c>
    </row>
    <row r="741" spans="1:2" hidden="1" x14ac:dyDescent="0.25">
      <c r="A741" s="24">
        <v>1738</v>
      </c>
      <c r="B741" s="24" t="s">
        <v>1407</v>
      </c>
    </row>
    <row r="742" spans="1:2" hidden="1" x14ac:dyDescent="0.25">
      <c r="A742" s="24">
        <v>1739</v>
      </c>
      <c r="B742" s="24" t="s">
        <v>312</v>
      </c>
    </row>
    <row r="743" spans="1:2" hidden="1" x14ac:dyDescent="0.25">
      <c r="A743" s="24">
        <v>1740</v>
      </c>
      <c r="B743" s="24" t="s">
        <v>1386</v>
      </c>
    </row>
    <row r="744" spans="1:2" hidden="1" x14ac:dyDescent="0.25">
      <c r="A744" s="24">
        <v>1741</v>
      </c>
      <c r="B744" s="24" t="s">
        <v>1387</v>
      </c>
    </row>
    <row r="745" spans="1:2" hidden="1" x14ac:dyDescent="0.25">
      <c r="A745" s="24">
        <v>1742</v>
      </c>
      <c r="B745" s="24" t="s">
        <v>314</v>
      </c>
    </row>
    <row r="746" spans="1:2" hidden="1" x14ac:dyDescent="0.25">
      <c r="A746" s="24">
        <v>1743</v>
      </c>
      <c r="B746" s="24" t="s">
        <v>1388</v>
      </c>
    </row>
    <row r="747" spans="1:2" hidden="1" x14ac:dyDescent="0.25">
      <c r="A747" s="24">
        <v>1744</v>
      </c>
      <c r="B747" s="24" t="s">
        <v>1389</v>
      </c>
    </row>
    <row r="748" spans="1:2" hidden="1" x14ac:dyDescent="0.25">
      <c r="A748" s="24">
        <v>1745</v>
      </c>
      <c r="B748" s="24" t="s">
        <v>1393</v>
      </c>
    </row>
    <row r="749" spans="1:2" hidden="1" x14ac:dyDescent="0.25">
      <c r="A749" s="24">
        <v>1746</v>
      </c>
      <c r="B749" s="24" t="s">
        <v>1394</v>
      </c>
    </row>
    <row r="750" spans="1:2" hidden="1" x14ac:dyDescent="0.25">
      <c r="A750" s="24">
        <v>1747</v>
      </c>
      <c r="B750" s="24" t="s">
        <v>1395</v>
      </c>
    </row>
    <row r="751" spans="1:2" hidden="1" x14ac:dyDescent="0.25">
      <c r="A751" s="24">
        <v>1748</v>
      </c>
      <c r="B751" s="24" t="s">
        <v>1396</v>
      </c>
    </row>
    <row r="752" spans="1:2" hidden="1" x14ac:dyDescent="0.25">
      <c r="A752" s="24">
        <v>1749</v>
      </c>
      <c r="B752" s="24" t="s">
        <v>1397</v>
      </c>
    </row>
    <row r="753" spans="1:2" hidden="1" x14ac:dyDescent="0.25">
      <c r="A753" s="24">
        <v>1750</v>
      </c>
      <c r="B753" s="24" t="s">
        <v>1398</v>
      </c>
    </row>
    <row r="754" spans="1:2" hidden="1" x14ac:dyDescent="0.25">
      <c r="A754" s="24">
        <v>1751</v>
      </c>
      <c r="B754" s="24" t="s">
        <v>1399</v>
      </c>
    </row>
    <row r="755" spans="1:2" hidden="1" x14ac:dyDescent="0.25">
      <c r="A755" s="24">
        <v>1752</v>
      </c>
      <c r="B755" s="24" t="s">
        <v>316</v>
      </c>
    </row>
    <row r="756" spans="1:2" hidden="1" x14ac:dyDescent="0.25">
      <c r="A756" s="24">
        <v>1753</v>
      </c>
      <c r="B756" s="24" t="s">
        <v>1400</v>
      </c>
    </row>
    <row r="757" spans="1:2" hidden="1" x14ac:dyDescent="0.25">
      <c r="A757" s="24">
        <v>1754</v>
      </c>
      <c r="B757" s="24" t="s">
        <v>1401</v>
      </c>
    </row>
    <row r="758" spans="1:2" hidden="1" x14ac:dyDescent="0.25">
      <c r="A758" s="24">
        <v>1755</v>
      </c>
      <c r="B758" s="24" t="s">
        <v>1402</v>
      </c>
    </row>
    <row r="759" spans="1:2" hidden="1" x14ac:dyDescent="0.25">
      <c r="A759" s="24">
        <v>1756</v>
      </c>
      <c r="B759" s="24" t="s">
        <v>1404</v>
      </c>
    </row>
    <row r="760" spans="1:2" hidden="1" x14ac:dyDescent="0.25">
      <c r="A760" s="24">
        <v>1757</v>
      </c>
      <c r="B760" s="24" t="s">
        <v>1405</v>
      </c>
    </row>
    <row r="761" spans="1:2" hidden="1" x14ac:dyDescent="0.25">
      <c r="A761" s="24">
        <v>1758</v>
      </c>
      <c r="B761" s="24" t="s">
        <v>745</v>
      </c>
    </row>
    <row r="762" spans="1:2" hidden="1" x14ac:dyDescent="0.25">
      <c r="A762" s="24">
        <v>1759</v>
      </c>
      <c r="B762" s="24" t="s">
        <v>746</v>
      </c>
    </row>
    <row r="763" spans="1:2" hidden="1" x14ac:dyDescent="0.25">
      <c r="A763" s="24">
        <v>1760</v>
      </c>
      <c r="B763" s="24" t="s">
        <v>1408</v>
      </c>
    </row>
    <row r="764" spans="1:2" hidden="1" x14ac:dyDescent="0.25">
      <c r="A764" s="24">
        <v>1761</v>
      </c>
      <c r="B764" s="24" t="s">
        <v>1409</v>
      </c>
    </row>
    <row r="765" spans="1:2" hidden="1" x14ac:dyDescent="0.25">
      <c r="A765" s="24">
        <v>1762</v>
      </c>
      <c r="B765" s="24" t="s">
        <v>1410</v>
      </c>
    </row>
    <row r="766" spans="1:2" hidden="1" x14ac:dyDescent="0.25">
      <c r="A766" s="24">
        <v>1763</v>
      </c>
      <c r="B766" s="24" t="s">
        <v>1411</v>
      </c>
    </row>
    <row r="767" spans="1:2" hidden="1" x14ac:dyDescent="0.25">
      <c r="A767" s="24">
        <v>1764</v>
      </c>
      <c r="B767" s="24" t="s">
        <v>1412</v>
      </c>
    </row>
    <row r="768" spans="1:2" hidden="1" x14ac:dyDescent="0.25">
      <c r="A768" s="24">
        <v>1765</v>
      </c>
      <c r="B768" s="24" t="s">
        <v>1413</v>
      </c>
    </row>
    <row r="769" spans="1:2" hidden="1" x14ac:dyDescent="0.25">
      <c r="A769" s="24">
        <v>1766</v>
      </c>
      <c r="B769" s="24" t="s">
        <v>1414</v>
      </c>
    </row>
    <row r="770" spans="1:2" hidden="1" x14ac:dyDescent="0.25">
      <c r="A770" s="24">
        <v>1767</v>
      </c>
      <c r="B770" s="24" t="s">
        <v>1415</v>
      </c>
    </row>
    <row r="771" spans="1:2" hidden="1" x14ac:dyDescent="0.25">
      <c r="A771" s="24">
        <v>1768</v>
      </c>
      <c r="B771" s="24" t="s">
        <v>317</v>
      </c>
    </row>
    <row r="772" spans="1:2" hidden="1" x14ac:dyDescent="0.25">
      <c r="A772" s="24">
        <v>1769</v>
      </c>
      <c r="B772" s="24" t="s">
        <v>1440</v>
      </c>
    </row>
    <row r="773" spans="1:2" hidden="1" x14ac:dyDescent="0.25">
      <c r="A773" s="24">
        <v>1770</v>
      </c>
      <c r="B773" s="24" t="s">
        <v>319</v>
      </c>
    </row>
    <row r="774" spans="1:2" hidden="1" x14ac:dyDescent="0.25">
      <c r="A774" s="24">
        <v>1771</v>
      </c>
      <c r="B774" s="24" t="s">
        <v>321</v>
      </c>
    </row>
    <row r="775" spans="1:2" hidden="1" x14ac:dyDescent="0.25">
      <c r="A775" s="24">
        <v>1772</v>
      </c>
      <c r="B775" s="24" t="s">
        <v>747</v>
      </c>
    </row>
    <row r="776" spans="1:2" hidden="1" x14ac:dyDescent="0.25">
      <c r="A776" s="24">
        <v>1773</v>
      </c>
      <c r="B776" s="24" t="s">
        <v>748</v>
      </c>
    </row>
    <row r="777" spans="1:2" hidden="1" x14ac:dyDescent="0.25">
      <c r="A777" s="24">
        <v>1774</v>
      </c>
      <c r="B777" s="24" t="s">
        <v>1441</v>
      </c>
    </row>
    <row r="778" spans="1:2" hidden="1" x14ac:dyDescent="0.25">
      <c r="A778" s="24">
        <v>1775</v>
      </c>
      <c r="B778" s="24" t="s">
        <v>1442</v>
      </c>
    </row>
    <row r="779" spans="1:2" hidden="1" x14ac:dyDescent="0.25">
      <c r="A779" s="24">
        <v>1776</v>
      </c>
      <c r="B779" s="24" t="s">
        <v>1443</v>
      </c>
    </row>
    <row r="780" spans="1:2" hidden="1" x14ac:dyDescent="0.25">
      <c r="A780" s="24">
        <v>1777</v>
      </c>
      <c r="B780" s="24" t="s">
        <v>1446</v>
      </c>
    </row>
    <row r="781" spans="1:2" hidden="1" x14ac:dyDescent="0.25">
      <c r="A781" s="24">
        <v>1778</v>
      </c>
      <c r="B781" s="24" t="s">
        <v>1447</v>
      </c>
    </row>
    <row r="782" spans="1:2" hidden="1" x14ac:dyDescent="0.25">
      <c r="A782" s="24">
        <v>1779</v>
      </c>
      <c r="B782" s="24" t="s">
        <v>1445</v>
      </c>
    </row>
    <row r="783" spans="1:2" hidden="1" x14ac:dyDescent="0.25">
      <c r="A783" s="24">
        <v>1780</v>
      </c>
      <c r="B783" s="24" t="s">
        <v>322</v>
      </c>
    </row>
    <row r="784" spans="1:2" hidden="1" x14ac:dyDescent="0.25">
      <c r="A784" s="24">
        <v>1781</v>
      </c>
      <c r="B784" s="24" t="s">
        <v>1448</v>
      </c>
    </row>
    <row r="785" spans="1:4" hidden="1" x14ac:dyDescent="0.25">
      <c r="A785" s="24">
        <v>1782</v>
      </c>
      <c r="B785" s="24" t="s">
        <v>1449</v>
      </c>
    </row>
    <row r="786" spans="1:4" hidden="1" x14ac:dyDescent="0.25">
      <c r="A786" s="24">
        <v>1783</v>
      </c>
      <c r="B786" s="24" t="s">
        <v>1452</v>
      </c>
    </row>
    <row r="787" spans="1:4" hidden="1" x14ac:dyDescent="0.25">
      <c r="A787" s="24">
        <v>1784</v>
      </c>
      <c r="B787" s="24" t="s">
        <v>1453</v>
      </c>
    </row>
    <row r="788" spans="1:4" hidden="1" x14ac:dyDescent="0.25">
      <c r="A788" s="24">
        <v>1785</v>
      </c>
      <c r="B788" s="24" t="s">
        <v>1454</v>
      </c>
    </row>
    <row r="789" spans="1:4" hidden="1" x14ac:dyDescent="0.25">
      <c r="A789" s="24">
        <v>1786</v>
      </c>
      <c r="B789" s="24" t="s">
        <v>1444</v>
      </c>
    </row>
    <row r="790" spans="1:4" hidden="1" x14ac:dyDescent="0.25">
      <c r="A790" s="24">
        <v>1787</v>
      </c>
      <c r="B790" s="24" t="s">
        <v>1450</v>
      </c>
    </row>
    <row r="791" spans="1:4" hidden="1" x14ac:dyDescent="0.25">
      <c r="A791" s="24">
        <v>1788</v>
      </c>
      <c r="B791" s="24" t="s">
        <v>1451</v>
      </c>
    </row>
    <row r="792" spans="1:4" hidden="1" x14ac:dyDescent="0.25">
      <c r="A792" s="24">
        <v>1789</v>
      </c>
      <c r="B792" s="24" t="s">
        <v>749</v>
      </c>
    </row>
    <row r="793" spans="1:4" hidden="1" x14ac:dyDescent="0.25">
      <c r="A793" s="24">
        <v>1790</v>
      </c>
      <c r="B793" s="24" t="s">
        <v>1456</v>
      </c>
    </row>
    <row r="794" spans="1:4" hidden="1" x14ac:dyDescent="0.25">
      <c r="A794" s="24">
        <v>1791</v>
      </c>
      <c r="B794" s="24" t="s">
        <v>1458</v>
      </c>
    </row>
    <row r="795" spans="1:4" hidden="1" x14ac:dyDescent="0.25">
      <c r="A795" s="24">
        <v>1792</v>
      </c>
      <c r="B795" s="24" t="s">
        <v>1463</v>
      </c>
    </row>
    <row r="796" spans="1:4" x14ac:dyDescent="0.25">
      <c r="A796" s="24">
        <v>1793</v>
      </c>
      <c r="B796" s="24" t="s">
        <v>1468</v>
      </c>
      <c r="C796" s="24" t="s">
        <v>1937</v>
      </c>
      <c r="D796" s="32" t="s">
        <v>1948</v>
      </c>
    </row>
    <row r="797" spans="1:4" hidden="1" x14ac:dyDescent="0.25">
      <c r="A797" s="24">
        <v>1794</v>
      </c>
      <c r="B797" s="24" t="s">
        <v>324</v>
      </c>
    </row>
    <row r="798" spans="1:4" hidden="1" x14ac:dyDescent="0.25">
      <c r="A798" s="24">
        <v>1795</v>
      </c>
      <c r="B798" s="24" t="s">
        <v>389</v>
      </c>
    </row>
    <row r="799" spans="1:4" hidden="1" x14ac:dyDescent="0.25">
      <c r="A799" s="24">
        <v>1796</v>
      </c>
      <c r="B799" s="24" t="s">
        <v>390</v>
      </c>
    </row>
    <row r="800" spans="1:4" hidden="1" x14ac:dyDescent="0.25">
      <c r="A800" s="24">
        <v>1797</v>
      </c>
      <c r="B800" s="24" t="s">
        <v>391</v>
      </c>
    </row>
    <row r="801" spans="1:2" hidden="1" x14ac:dyDescent="0.25">
      <c r="A801" s="24">
        <v>1798</v>
      </c>
      <c r="B801" s="24" t="s">
        <v>1496</v>
      </c>
    </row>
    <row r="802" spans="1:2" hidden="1" x14ac:dyDescent="0.25">
      <c r="A802" s="24">
        <v>1799</v>
      </c>
      <c r="B802" s="24" t="s">
        <v>392</v>
      </c>
    </row>
    <row r="803" spans="1:2" hidden="1" x14ac:dyDescent="0.25">
      <c r="A803" s="24">
        <v>1800</v>
      </c>
      <c r="B803" s="24" t="s">
        <v>393</v>
      </c>
    </row>
    <row r="804" spans="1:2" hidden="1" x14ac:dyDescent="0.25">
      <c r="A804" s="24">
        <v>1801</v>
      </c>
      <c r="B804" s="24" t="s">
        <v>394</v>
      </c>
    </row>
    <row r="805" spans="1:2" hidden="1" x14ac:dyDescent="0.25">
      <c r="A805" s="24">
        <v>1802</v>
      </c>
      <c r="B805" s="24" t="s">
        <v>1508</v>
      </c>
    </row>
    <row r="806" spans="1:2" hidden="1" x14ac:dyDescent="0.25">
      <c r="A806" s="24">
        <v>1803</v>
      </c>
      <c r="B806" s="24" t="s">
        <v>1514</v>
      </c>
    </row>
    <row r="807" spans="1:2" hidden="1" x14ac:dyDescent="0.25">
      <c r="A807" s="24">
        <v>1804</v>
      </c>
      <c r="B807" s="24" t="s">
        <v>1518</v>
      </c>
    </row>
    <row r="808" spans="1:2" hidden="1" x14ac:dyDescent="0.25">
      <c r="A808" s="24">
        <v>1805</v>
      </c>
      <c r="B808" s="24" t="s">
        <v>1541</v>
      </c>
    </row>
    <row r="809" spans="1:2" hidden="1" x14ac:dyDescent="0.25">
      <c r="A809" s="24">
        <v>1806</v>
      </c>
      <c r="B809" s="24" t="s">
        <v>1551</v>
      </c>
    </row>
    <row r="810" spans="1:2" hidden="1" x14ac:dyDescent="0.25">
      <c r="A810" s="24">
        <v>1807</v>
      </c>
      <c r="B810" s="24" t="s">
        <v>1552</v>
      </c>
    </row>
    <row r="811" spans="1:2" hidden="1" x14ac:dyDescent="0.25">
      <c r="A811" s="24">
        <v>1808</v>
      </c>
      <c r="B811" s="24" t="s">
        <v>1553</v>
      </c>
    </row>
    <row r="812" spans="1:2" hidden="1" x14ac:dyDescent="0.25">
      <c r="A812" s="24">
        <v>1809</v>
      </c>
      <c r="B812" s="24" t="s">
        <v>1554</v>
      </c>
    </row>
    <row r="813" spans="1:2" hidden="1" x14ac:dyDescent="0.25">
      <c r="A813" s="24">
        <v>1810</v>
      </c>
      <c r="B813" s="24" t="s">
        <v>1555</v>
      </c>
    </row>
    <row r="814" spans="1:2" hidden="1" x14ac:dyDescent="0.25">
      <c r="A814" s="24">
        <v>1811</v>
      </c>
      <c r="B814" s="24" t="s">
        <v>1556</v>
      </c>
    </row>
    <row r="815" spans="1:2" hidden="1" x14ac:dyDescent="0.25">
      <c r="A815" s="24">
        <v>1812</v>
      </c>
      <c r="B815" s="24" t="s">
        <v>1416</v>
      </c>
    </row>
    <row r="816" spans="1:2" hidden="1" x14ac:dyDescent="0.25">
      <c r="A816" s="24">
        <v>1813</v>
      </c>
      <c r="B816" s="24" t="s">
        <v>1418</v>
      </c>
    </row>
    <row r="817" spans="1:2" hidden="1" x14ac:dyDescent="0.25">
      <c r="A817" s="24">
        <v>1814</v>
      </c>
      <c r="B817" s="24" t="s">
        <v>1417</v>
      </c>
    </row>
    <row r="818" spans="1:2" hidden="1" x14ac:dyDescent="0.25">
      <c r="A818" s="24">
        <v>1815</v>
      </c>
      <c r="B818" s="24" t="s">
        <v>1419</v>
      </c>
    </row>
    <row r="819" spans="1:2" hidden="1" x14ac:dyDescent="0.25">
      <c r="A819" s="24">
        <v>1816</v>
      </c>
      <c r="B819" s="24" t="s">
        <v>1420</v>
      </c>
    </row>
    <row r="820" spans="1:2" hidden="1" x14ac:dyDescent="0.25">
      <c r="A820" s="24">
        <v>1817</v>
      </c>
      <c r="B820" s="24" t="s">
        <v>1421</v>
      </c>
    </row>
    <row r="821" spans="1:2" hidden="1" x14ac:dyDescent="0.25">
      <c r="A821" s="24">
        <v>1818</v>
      </c>
      <c r="B821" s="24" t="s">
        <v>1422</v>
      </c>
    </row>
    <row r="822" spans="1:2" hidden="1" x14ac:dyDescent="0.25">
      <c r="A822" s="24">
        <v>1819</v>
      </c>
      <c r="B822" s="24" t="s">
        <v>1423</v>
      </c>
    </row>
    <row r="823" spans="1:2" hidden="1" x14ac:dyDescent="0.25">
      <c r="A823" s="24">
        <v>1820</v>
      </c>
      <c r="B823" s="24" t="s">
        <v>1424</v>
      </c>
    </row>
    <row r="824" spans="1:2" hidden="1" x14ac:dyDescent="0.25">
      <c r="A824" s="24">
        <v>1821</v>
      </c>
      <c r="B824" s="24" t="s">
        <v>1425</v>
      </c>
    </row>
    <row r="825" spans="1:2" hidden="1" x14ac:dyDescent="0.25">
      <c r="A825" s="24">
        <v>1822</v>
      </c>
      <c r="B825" s="24" t="s">
        <v>1426</v>
      </c>
    </row>
    <row r="826" spans="1:2" hidden="1" x14ac:dyDescent="0.25">
      <c r="A826" s="24">
        <v>1823</v>
      </c>
      <c r="B826" s="24" t="s">
        <v>1428</v>
      </c>
    </row>
    <row r="827" spans="1:2" hidden="1" x14ac:dyDescent="0.25">
      <c r="A827" s="24">
        <v>1824</v>
      </c>
      <c r="B827" s="24" t="s">
        <v>1427</v>
      </c>
    </row>
    <row r="828" spans="1:2" hidden="1" x14ac:dyDescent="0.25">
      <c r="A828" s="24">
        <v>1825</v>
      </c>
      <c r="B828" s="24" t="s">
        <v>1429</v>
      </c>
    </row>
    <row r="829" spans="1:2" hidden="1" x14ac:dyDescent="0.25">
      <c r="A829" s="24">
        <v>1826</v>
      </c>
      <c r="B829" s="24" t="s">
        <v>1430</v>
      </c>
    </row>
    <row r="830" spans="1:2" hidden="1" x14ac:dyDescent="0.25">
      <c r="A830" s="24">
        <v>1827</v>
      </c>
      <c r="B830" s="24" t="s">
        <v>1431</v>
      </c>
    </row>
    <row r="831" spans="1:2" hidden="1" x14ac:dyDescent="0.25">
      <c r="A831" s="24">
        <v>1828</v>
      </c>
      <c r="B831" s="24" t="s">
        <v>1432</v>
      </c>
    </row>
    <row r="832" spans="1:2" hidden="1" x14ac:dyDescent="0.25">
      <c r="A832" s="24">
        <v>1829</v>
      </c>
      <c r="B832" s="24" t="s">
        <v>1433</v>
      </c>
    </row>
    <row r="833" spans="1:2" hidden="1" x14ac:dyDescent="0.25">
      <c r="A833" s="24">
        <v>1830</v>
      </c>
      <c r="B833" s="24" t="s">
        <v>1434</v>
      </c>
    </row>
    <row r="834" spans="1:2" hidden="1" x14ac:dyDescent="0.25">
      <c r="A834" s="24">
        <v>1831</v>
      </c>
      <c r="B834" s="24" t="s">
        <v>1435</v>
      </c>
    </row>
    <row r="835" spans="1:2" hidden="1" x14ac:dyDescent="0.25">
      <c r="A835" s="24">
        <v>1832</v>
      </c>
      <c r="B835" s="24" t="s">
        <v>1436</v>
      </c>
    </row>
    <row r="836" spans="1:2" hidden="1" x14ac:dyDescent="0.25">
      <c r="A836" s="24">
        <v>1833</v>
      </c>
      <c r="B836" s="24" t="s">
        <v>1437</v>
      </c>
    </row>
    <row r="837" spans="1:2" hidden="1" x14ac:dyDescent="0.25">
      <c r="A837" s="24">
        <v>1834</v>
      </c>
      <c r="B837" s="24" t="s">
        <v>1438</v>
      </c>
    </row>
    <row r="838" spans="1:2" hidden="1" x14ac:dyDescent="0.25">
      <c r="A838" s="24">
        <v>1835</v>
      </c>
      <c r="B838" s="24" t="s">
        <v>1439</v>
      </c>
    </row>
    <row r="839" spans="1:2" hidden="1" x14ac:dyDescent="0.25">
      <c r="A839" s="24">
        <v>1836</v>
      </c>
      <c r="B839" s="24" t="s">
        <v>1455</v>
      </c>
    </row>
    <row r="840" spans="1:2" hidden="1" x14ac:dyDescent="0.25">
      <c r="A840" s="24">
        <v>1837</v>
      </c>
      <c r="B840" s="24" t="s">
        <v>752</v>
      </c>
    </row>
    <row r="841" spans="1:2" hidden="1" x14ac:dyDescent="0.25">
      <c r="A841" s="24">
        <v>1838</v>
      </c>
      <c r="B841" s="24" t="s">
        <v>750</v>
      </c>
    </row>
    <row r="842" spans="1:2" hidden="1" x14ac:dyDescent="0.25">
      <c r="A842" s="24">
        <v>1839</v>
      </c>
      <c r="B842" s="24" t="s">
        <v>1457</v>
      </c>
    </row>
    <row r="843" spans="1:2" hidden="1" x14ac:dyDescent="0.25">
      <c r="A843" s="24">
        <v>1841</v>
      </c>
      <c r="B843" s="24" t="s">
        <v>396</v>
      </c>
    </row>
    <row r="844" spans="1:2" hidden="1" x14ac:dyDescent="0.25">
      <c r="A844" s="24">
        <v>1842</v>
      </c>
      <c r="B844" s="24" t="s">
        <v>397</v>
      </c>
    </row>
    <row r="845" spans="1:2" hidden="1" x14ac:dyDescent="0.25">
      <c r="A845" s="24">
        <v>1843</v>
      </c>
      <c r="B845" s="24" t="s">
        <v>1466</v>
      </c>
    </row>
    <row r="846" spans="1:2" hidden="1" x14ac:dyDescent="0.25">
      <c r="A846" s="24">
        <v>1844</v>
      </c>
      <c r="B846" s="24" t="s">
        <v>398</v>
      </c>
    </row>
    <row r="847" spans="1:2" hidden="1" x14ac:dyDescent="0.25">
      <c r="A847" s="24">
        <v>1845</v>
      </c>
      <c r="B847" s="24" t="s">
        <v>400</v>
      </c>
    </row>
    <row r="848" spans="1:2" hidden="1" x14ac:dyDescent="0.25">
      <c r="A848" s="24">
        <v>1846</v>
      </c>
      <c r="B848" s="24" t="s">
        <v>401</v>
      </c>
    </row>
    <row r="849" spans="1:2" hidden="1" x14ac:dyDescent="0.25">
      <c r="A849" s="24">
        <v>1847</v>
      </c>
      <c r="B849" s="24" t="s">
        <v>403</v>
      </c>
    </row>
    <row r="850" spans="1:2" hidden="1" x14ac:dyDescent="0.25">
      <c r="A850" s="24">
        <v>1848</v>
      </c>
      <c r="B850" s="24" t="s">
        <v>404</v>
      </c>
    </row>
    <row r="851" spans="1:2" hidden="1" x14ac:dyDescent="0.25">
      <c r="A851" s="24">
        <v>1849</v>
      </c>
      <c r="B851" s="24" t="s">
        <v>1506</v>
      </c>
    </row>
    <row r="852" spans="1:2" hidden="1" x14ac:dyDescent="0.25">
      <c r="A852" s="24">
        <v>1850</v>
      </c>
      <c r="B852" s="24" t="s">
        <v>1507</v>
      </c>
    </row>
    <row r="853" spans="1:2" hidden="1" x14ac:dyDescent="0.25">
      <c r="A853" s="24">
        <v>1851</v>
      </c>
      <c r="B853" s="24" t="s">
        <v>405</v>
      </c>
    </row>
    <row r="854" spans="1:2" hidden="1" x14ac:dyDescent="0.25">
      <c r="A854" s="24">
        <v>1852</v>
      </c>
      <c r="B854" s="24" t="s">
        <v>1509</v>
      </c>
    </row>
    <row r="855" spans="1:2" hidden="1" x14ac:dyDescent="0.25">
      <c r="A855" s="24">
        <v>1853</v>
      </c>
      <c r="B855" s="24" t="s">
        <v>1510</v>
      </c>
    </row>
    <row r="856" spans="1:2" hidden="1" x14ac:dyDescent="0.25">
      <c r="A856" s="24">
        <v>1854</v>
      </c>
      <c r="B856" s="24" t="s">
        <v>407</v>
      </c>
    </row>
    <row r="857" spans="1:2" hidden="1" x14ac:dyDescent="0.25">
      <c r="A857" s="24">
        <v>1855</v>
      </c>
      <c r="B857" s="24" t="s">
        <v>1511</v>
      </c>
    </row>
    <row r="858" spans="1:2" hidden="1" x14ac:dyDescent="0.25">
      <c r="A858" s="24">
        <v>1856</v>
      </c>
      <c r="B858" s="24" t="s">
        <v>1515</v>
      </c>
    </row>
    <row r="859" spans="1:2" hidden="1" x14ac:dyDescent="0.25">
      <c r="A859" s="24">
        <v>1857</v>
      </c>
      <c r="B859" s="24" t="s">
        <v>1516</v>
      </c>
    </row>
    <row r="860" spans="1:2" hidden="1" x14ac:dyDescent="0.25">
      <c r="A860" s="24">
        <v>1858</v>
      </c>
      <c r="B860" s="24" t="s">
        <v>1517</v>
      </c>
    </row>
    <row r="861" spans="1:2" hidden="1" x14ac:dyDescent="0.25">
      <c r="A861" s="24">
        <v>1859</v>
      </c>
      <c r="B861" s="24" t="s">
        <v>1520</v>
      </c>
    </row>
    <row r="862" spans="1:2" hidden="1" x14ac:dyDescent="0.25">
      <c r="A862" s="24">
        <v>1860</v>
      </c>
      <c r="B862" s="24" t="s">
        <v>1521</v>
      </c>
    </row>
    <row r="863" spans="1:2" hidden="1" x14ac:dyDescent="0.25">
      <c r="A863" s="24">
        <v>1861</v>
      </c>
      <c r="B863" s="24" t="s">
        <v>1522</v>
      </c>
    </row>
    <row r="864" spans="1:2" hidden="1" x14ac:dyDescent="0.25">
      <c r="A864" s="24">
        <v>1862</v>
      </c>
      <c r="B864" s="24" t="s">
        <v>1459</v>
      </c>
    </row>
    <row r="865" spans="1:2" hidden="1" x14ac:dyDescent="0.25">
      <c r="A865" s="24">
        <v>1863</v>
      </c>
      <c r="B865" s="24" t="s">
        <v>1460</v>
      </c>
    </row>
    <row r="866" spans="1:2" hidden="1" x14ac:dyDescent="0.25">
      <c r="A866" s="24">
        <v>1864</v>
      </c>
      <c r="B866" s="24" t="s">
        <v>1461</v>
      </c>
    </row>
    <row r="867" spans="1:2" hidden="1" x14ac:dyDescent="0.25">
      <c r="A867" s="24">
        <v>1865</v>
      </c>
      <c r="B867" s="24" t="s">
        <v>1462</v>
      </c>
    </row>
    <row r="868" spans="1:2" hidden="1" x14ac:dyDescent="0.25">
      <c r="A868" s="24">
        <v>1866</v>
      </c>
      <c r="B868" s="24" t="s">
        <v>1464</v>
      </c>
    </row>
    <row r="869" spans="1:2" hidden="1" x14ac:dyDescent="0.25">
      <c r="A869" s="24">
        <v>1867</v>
      </c>
      <c r="B869" s="24" t="s">
        <v>1465</v>
      </c>
    </row>
    <row r="870" spans="1:2" hidden="1" x14ac:dyDescent="0.25">
      <c r="A870" s="24">
        <v>1868</v>
      </c>
      <c r="B870" s="24" t="s">
        <v>1467</v>
      </c>
    </row>
    <row r="871" spans="1:2" hidden="1" x14ac:dyDescent="0.25">
      <c r="A871" s="24">
        <v>1869</v>
      </c>
      <c r="B871" s="24" t="s">
        <v>1469</v>
      </c>
    </row>
    <row r="872" spans="1:2" hidden="1" x14ac:dyDescent="0.25">
      <c r="A872" s="24">
        <v>1870</v>
      </c>
      <c r="B872" s="24" t="s">
        <v>1470</v>
      </c>
    </row>
    <row r="873" spans="1:2" hidden="1" x14ac:dyDescent="0.25">
      <c r="A873" s="24">
        <v>1871</v>
      </c>
      <c r="B873" s="24" t="s">
        <v>1471</v>
      </c>
    </row>
    <row r="874" spans="1:2" hidden="1" x14ac:dyDescent="0.25">
      <c r="A874" s="24">
        <v>1872</v>
      </c>
      <c r="B874" s="24" t="s">
        <v>1491</v>
      </c>
    </row>
    <row r="875" spans="1:2" hidden="1" x14ac:dyDescent="0.25">
      <c r="A875" s="24">
        <v>1873</v>
      </c>
      <c r="B875" s="24" t="s">
        <v>1493</v>
      </c>
    </row>
    <row r="876" spans="1:2" hidden="1" x14ac:dyDescent="0.25">
      <c r="A876" s="24">
        <v>1874</v>
      </c>
      <c r="B876" s="24" t="s">
        <v>409</v>
      </c>
    </row>
    <row r="877" spans="1:2" hidden="1" x14ac:dyDescent="0.25">
      <c r="A877" s="24">
        <v>1875</v>
      </c>
      <c r="B877" s="24" t="s">
        <v>411</v>
      </c>
    </row>
    <row r="878" spans="1:2" hidden="1" x14ac:dyDescent="0.25">
      <c r="A878" s="24">
        <v>1876</v>
      </c>
      <c r="B878" s="24" t="s">
        <v>1499</v>
      </c>
    </row>
    <row r="879" spans="1:2" hidden="1" x14ac:dyDescent="0.25">
      <c r="A879" s="24">
        <v>1877</v>
      </c>
      <c r="B879" s="24" t="s">
        <v>1494</v>
      </c>
    </row>
    <row r="880" spans="1:2" hidden="1" x14ac:dyDescent="0.25">
      <c r="A880" s="24">
        <v>1878</v>
      </c>
      <c r="B880" s="24" t="s">
        <v>1504</v>
      </c>
    </row>
    <row r="881" spans="1:2" hidden="1" x14ac:dyDescent="0.25">
      <c r="A881" s="24">
        <v>1879</v>
      </c>
      <c r="B881" s="24" t="s">
        <v>1487</v>
      </c>
    </row>
    <row r="882" spans="1:2" hidden="1" x14ac:dyDescent="0.25">
      <c r="A882" s="24">
        <v>1880</v>
      </c>
      <c r="B882" s="24" t="s">
        <v>1488</v>
      </c>
    </row>
    <row r="883" spans="1:2" hidden="1" x14ac:dyDescent="0.25">
      <c r="A883" s="24">
        <v>1881</v>
      </c>
      <c r="B883" s="24" t="s">
        <v>1485</v>
      </c>
    </row>
    <row r="884" spans="1:2" hidden="1" x14ac:dyDescent="0.25">
      <c r="A884" s="24">
        <v>1882</v>
      </c>
      <c r="B884" s="24" t="s">
        <v>1472</v>
      </c>
    </row>
    <row r="885" spans="1:2" hidden="1" x14ac:dyDescent="0.25">
      <c r="A885" s="24">
        <v>1883</v>
      </c>
      <c r="B885" s="24" t="s">
        <v>412</v>
      </c>
    </row>
    <row r="886" spans="1:2" hidden="1" x14ac:dyDescent="0.25">
      <c r="A886" s="24">
        <v>1884</v>
      </c>
      <c r="B886" s="24" t="s">
        <v>1473</v>
      </c>
    </row>
    <row r="887" spans="1:2" hidden="1" x14ac:dyDescent="0.25">
      <c r="A887" s="24">
        <v>1885</v>
      </c>
      <c r="B887" s="24" t="s">
        <v>414</v>
      </c>
    </row>
    <row r="888" spans="1:2" hidden="1" x14ac:dyDescent="0.25">
      <c r="A888" s="24">
        <v>1886</v>
      </c>
      <c r="B888" s="24" t="s">
        <v>415</v>
      </c>
    </row>
    <row r="889" spans="1:2" hidden="1" x14ac:dyDescent="0.25">
      <c r="A889" s="24">
        <v>1887</v>
      </c>
      <c r="B889" s="24" t="s">
        <v>1474</v>
      </c>
    </row>
    <row r="890" spans="1:2" hidden="1" x14ac:dyDescent="0.25">
      <c r="A890" s="24">
        <v>1888</v>
      </c>
      <c r="B890" s="24" t="s">
        <v>1475</v>
      </c>
    </row>
    <row r="891" spans="1:2" hidden="1" x14ac:dyDescent="0.25">
      <c r="A891" s="24">
        <v>1889</v>
      </c>
      <c r="B891" s="24" t="s">
        <v>402</v>
      </c>
    </row>
    <row r="892" spans="1:2" hidden="1" x14ac:dyDescent="0.25">
      <c r="A892" s="24">
        <v>1890</v>
      </c>
      <c r="B892" s="24" t="s">
        <v>1476</v>
      </c>
    </row>
    <row r="893" spans="1:2" hidden="1" x14ac:dyDescent="0.25">
      <c r="A893" s="24">
        <v>1891</v>
      </c>
      <c r="B893" s="24" t="s">
        <v>1477</v>
      </c>
    </row>
    <row r="894" spans="1:2" hidden="1" x14ac:dyDescent="0.25">
      <c r="A894" s="24">
        <v>1892</v>
      </c>
      <c r="B894" s="24" t="s">
        <v>1478</v>
      </c>
    </row>
    <row r="895" spans="1:2" hidden="1" x14ac:dyDescent="0.25">
      <c r="A895" s="24">
        <v>1893</v>
      </c>
      <c r="B895" s="24" t="s">
        <v>1479</v>
      </c>
    </row>
    <row r="896" spans="1:2" hidden="1" x14ac:dyDescent="0.25">
      <c r="A896" s="24">
        <v>1894</v>
      </c>
      <c r="B896" s="24" t="s">
        <v>1480</v>
      </c>
    </row>
    <row r="897" spans="1:2" hidden="1" x14ac:dyDescent="0.25">
      <c r="A897" s="24">
        <v>1895</v>
      </c>
      <c r="B897" s="24" t="s">
        <v>1481</v>
      </c>
    </row>
    <row r="898" spans="1:2" hidden="1" x14ac:dyDescent="0.25">
      <c r="A898" s="24">
        <v>1896</v>
      </c>
      <c r="B898" s="24" t="s">
        <v>1482</v>
      </c>
    </row>
    <row r="899" spans="1:2" hidden="1" x14ac:dyDescent="0.25">
      <c r="A899" s="24">
        <v>1897</v>
      </c>
      <c r="B899" s="24" t="s">
        <v>1483</v>
      </c>
    </row>
    <row r="900" spans="1:2" hidden="1" x14ac:dyDescent="0.25">
      <c r="A900" s="24">
        <v>1898</v>
      </c>
      <c r="B900" s="24" t="s">
        <v>1484</v>
      </c>
    </row>
    <row r="901" spans="1:2" hidden="1" x14ac:dyDescent="0.25">
      <c r="A901" s="24">
        <v>1899</v>
      </c>
      <c r="B901" s="24" t="s">
        <v>1486</v>
      </c>
    </row>
    <row r="902" spans="1:2" hidden="1" x14ac:dyDescent="0.25">
      <c r="A902" s="24">
        <v>1900</v>
      </c>
      <c r="B902" s="24" t="s">
        <v>1489</v>
      </c>
    </row>
    <row r="903" spans="1:2" hidden="1" x14ac:dyDescent="0.25">
      <c r="A903" s="24">
        <v>1901</v>
      </c>
      <c r="B903" s="24" t="s">
        <v>1490</v>
      </c>
    </row>
    <row r="904" spans="1:2" hidden="1" x14ac:dyDescent="0.25">
      <c r="A904" s="24">
        <v>1902</v>
      </c>
      <c r="B904" s="24" t="s">
        <v>1492</v>
      </c>
    </row>
    <row r="905" spans="1:2" hidden="1" x14ac:dyDescent="0.25">
      <c r="A905" s="24">
        <v>1903</v>
      </c>
      <c r="B905" s="24" t="s">
        <v>1495</v>
      </c>
    </row>
    <row r="906" spans="1:2" hidden="1" x14ac:dyDescent="0.25">
      <c r="A906" s="24">
        <v>1904</v>
      </c>
      <c r="B906" s="24" t="s">
        <v>1497</v>
      </c>
    </row>
    <row r="907" spans="1:2" hidden="1" x14ac:dyDescent="0.25">
      <c r="A907" s="24">
        <v>1905</v>
      </c>
      <c r="B907" s="24" t="s">
        <v>1498</v>
      </c>
    </row>
    <row r="908" spans="1:2" hidden="1" x14ac:dyDescent="0.25">
      <c r="A908" s="24">
        <v>1906</v>
      </c>
      <c r="B908" s="24" t="s">
        <v>1500</v>
      </c>
    </row>
    <row r="909" spans="1:2" hidden="1" x14ac:dyDescent="0.25">
      <c r="A909" s="24">
        <v>1907</v>
      </c>
      <c r="B909" s="24" t="s">
        <v>1501</v>
      </c>
    </row>
    <row r="910" spans="1:2" hidden="1" x14ac:dyDescent="0.25">
      <c r="A910" s="24">
        <v>1908</v>
      </c>
      <c r="B910" s="24" t="s">
        <v>1502</v>
      </c>
    </row>
    <row r="911" spans="1:2" hidden="1" x14ac:dyDescent="0.25">
      <c r="A911" s="24">
        <v>1909</v>
      </c>
      <c r="B911" s="24" t="s">
        <v>1503</v>
      </c>
    </row>
    <row r="912" spans="1:2" hidden="1" x14ac:dyDescent="0.25">
      <c r="A912" s="24">
        <v>1910</v>
      </c>
      <c r="B912" s="24" t="s">
        <v>418</v>
      </c>
    </row>
    <row r="913" spans="1:2" hidden="1" x14ac:dyDescent="0.25">
      <c r="A913" s="24">
        <v>1911</v>
      </c>
      <c r="B913" s="24" t="s">
        <v>1505</v>
      </c>
    </row>
    <row r="914" spans="1:2" hidden="1" x14ac:dyDescent="0.25">
      <c r="A914" s="24">
        <v>1912</v>
      </c>
      <c r="B914" s="24" t="s">
        <v>420</v>
      </c>
    </row>
    <row r="915" spans="1:2" hidden="1" x14ac:dyDescent="0.25">
      <c r="A915" s="24">
        <v>1913</v>
      </c>
      <c r="B915" s="24" t="s">
        <v>1512</v>
      </c>
    </row>
    <row r="916" spans="1:2" hidden="1" x14ac:dyDescent="0.25">
      <c r="A916" s="24">
        <v>1914</v>
      </c>
      <c r="B916" s="24" t="s">
        <v>1513</v>
      </c>
    </row>
    <row r="917" spans="1:2" hidden="1" x14ac:dyDescent="0.25">
      <c r="A917" s="24">
        <v>1915</v>
      </c>
      <c r="B917" s="24" t="s">
        <v>753</v>
      </c>
    </row>
    <row r="918" spans="1:2" hidden="1" x14ac:dyDescent="0.25">
      <c r="A918" s="24">
        <v>1916</v>
      </c>
      <c r="B918" s="24" t="s">
        <v>755</v>
      </c>
    </row>
    <row r="919" spans="1:2" hidden="1" x14ac:dyDescent="0.25">
      <c r="A919" s="24">
        <v>1917</v>
      </c>
      <c r="B919" s="24" t="s">
        <v>421</v>
      </c>
    </row>
    <row r="920" spans="1:2" hidden="1" x14ac:dyDescent="0.25">
      <c r="A920" s="24">
        <v>1918</v>
      </c>
      <c r="B920" s="24" t="s">
        <v>423</v>
      </c>
    </row>
    <row r="921" spans="1:2" hidden="1" x14ac:dyDescent="0.25">
      <c r="A921" s="24">
        <v>1919</v>
      </c>
      <c r="B921" s="24" t="s">
        <v>424</v>
      </c>
    </row>
    <row r="922" spans="1:2" hidden="1" x14ac:dyDescent="0.25">
      <c r="A922" s="24">
        <v>1920</v>
      </c>
      <c r="B922" s="24" t="s">
        <v>1519</v>
      </c>
    </row>
    <row r="923" spans="1:2" hidden="1" x14ac:dyDescent="0.25">
      <c r="A923" s="24">
        <v>1921</v>
      </c>
      <c r="B923" s="24" t="s">
        <v>1523</v>
      </c>
    </row>
    <row r="924" spans="1:2" hidden="1" x14ac:dyDescent="0.25">
      <c r="A924" s="24">
        <v>1922</v>
      </c>
      <c r="B924" s="24" t="s">
        <v>1524</v>
      </c>
    </row>
    <row r="925" spans="1:2" hidden="1" x14ac:dyDescent="0.25">
      <c r="A925" s="24">
        <v>1923</v>
      </c>
      <c r="B925" s="24" t="s">
        <v>1525</v>
      </c>
    </row>
    <row r="926" spans="1:2" hidden="1" x14ac:dyDescent="0.25">
      <c r="A926" s="24">
        <v>1924</v>
      </c>
      <c r="B926" s="24" t="s">
        <v>426</v>
      </c>
    </row>
    <row r="927" spans="1:2" hidden="1" x14ac:dyDescent="0.25">
      <c r="A927" s="24">
        <v>1925</v>
      </c>
      <c r="B927" s="24" t="s">
        <v>428</v>
      </c>
    </row>
    <row r="928" spans="1:2" hidden="1" x14ac:dyDescent="0.25">
      <c r="A928" s="24">
        <v>1926</v>
      </c>
      <c r="B928" s="24" t="s">
        <v>1527</v>
      </c>
    </row>
    <row r="929" spans="1:2" hidden="1" x14ac:dyDescent="0.25">
      <c r="A929" s="24">
        <v>1927</v>
      </c>
      <c r="B929" s="24" t="s">
        <v>756</v>
      </c>
    </row>
    <row r="930" spans="1:2" hidden="1" x14ac:dyDescent="0.25">
      <c r="A930" s="24">
        <v>1928</v>
      </c>
      <c r="B930" s="24" t="s">
        <v>429</v>
      </c>
    </row>
    <row r="931" spans="1:2" hidden="1" x14ac:dyDescent="0.25">
      <c r="A931" s="24">
        <v>1929</v>
      </c>
      <c r="B931" s="24" t="s">
        <v>1528</v>
      </c>
    </row>
    <row r="932" spans="1:2" hidden="1" x14ac:dyDescent="0.25">
      <c r="A932" s="24">
        <v>1930</v>
      </c>
      <c r="B932" s="24" t="s">
        <v>1529</v>
      </c>
    </row>
    <row r="933" spans="1:2" hidden="1" x14ac:dyDescent="0.25">
      <c r="A933" s="24">
        <v>1931</v>
      </c>
      <c r="B933" s="24" t="s">
        <v>1530</v>
      </c>
    </row>
    <row r="934" spans="1:2" hidden="1" x14ac:dyDescent="0.25">
      <c r="A934" s="24">
        <v>1932</v>
      </c>
      <c r="B934" s="24" t="s">
        <v>758</v>
      </c>
    </row>
    <row r="935" spans="1:2" hidden="1" x14ac:dyDescent="0.25">
      <c r="A935" s="24">
        <v>1933</v>
      </c>
      <c r="B935" s="24" t="s">
        <v>1531</v>
      </c>
    </row>
    <row r="936" spans="1:2" hidden="1" x14ac:dyDescent="0.25">
      <c r="A936" s="24">
        <v>1934</v>
      </c>
      <c r="B936" s="24" t="s">
        <v>430</v>
      </c>
    </row>
    <row r="937" spans="1:2" hidden="1" x14ac:dyDescent="0.25">
      <c r="A937" s="24">
        <v>1935</v>
      </c>
      <c r="B937" s="24" t="s">
        <v>432</v>
      </c>
    </row>
    <row r="938" spans="1:2" hidden="1" x14ac:dyDescent="0.25">
      <c r="A938" s="24">
        <v>1936</v>
      </c>
      <c r="B938" s="24" t="s">
        <v>1532</v>
      </c>
    </row>
    <row r="939" spans="1:2" hidden="1" x14ac:dyDescent="0.25">
      <c r="A939" s="24">
        <v>1937</v>
      </c>
      <c r="B939" s="24" t="s">
        <v>1533</v>
      </c>
    </row>
    <row r="940" spans="1:2" hidden="1" x14ac:dyDescent="0.25">
      <c r="A940" s="24">
        <v>1938</v>
      </c>
      <c r="B940" s="24" t="s">
        <v>1534</v>
      </c>
    </row>
    <row r="941" spans="1:2" hidden="1" x14ac:dyDescent="0.25">
      <c r="A941" s="24">
        <v>1939</v>
      </c>
      <c r="B941" s="24" t="s">
        <v>1535</v>
      </c>
    </row>
    <row r="942" spans="1:2" hidden="1" x14ac:dyDescent="0.25">
      <c r="A942" s="24">
        <v>1940</v>
      </c>
      <c r="B942" s="24" t="s">
        <v>434</v>
      </c>
    </row>
    <row r="943" spans="1:2" hidden="1" x14ac:dyDescent="0.25">
      <c r="A943" s="24">
        <v>1941</v>
      </c>
      <c r="B943" s="24" t="s">
        <v>1536</v>
      </c>
    </row>
    <row r="944" spans="1:2" hidden="1" x14ac:dyDescent="0.25">
      <c r="A944" s="24">
        <v>1942</v>
      </c>
      <c r="B944" s="24" t="s">
        <v>1537</v>
      </c>
    </row>
    <row r="945" spans="1:6" hidden="1" x14ac:dyDescent="0.25">
      <c r="A945" s="24">
        <v>1943</v>
      </c>
      <c r="B945" s="24" t="s">
        <v>436</v>
      </c>
    </row>
    <row r="946" spans="1:6" x14ac:dyDescent="0.25">
      <c r="A946" s="24">
        <v>1944</v>
      </c>
      <c r="B946" s="24" t="s">
        <v>1538</v>
      </c>
      <c r="C946" s="24" t="s">
        <v>1937</v>
      </c>
      <c r="D946" s="32" t="s">
        <v>1948</v>
      </c>
      <c r="F946" s="30" t="s">
        <v>1940</v>
      </c>
    </row>
    <row r="947" spans="1:6" hidden="1" x14ac:dyDescent="0.25">
      <c r="A947" s="24">
        <v>1945</v>
      </c>
      <c r="B947" s="24" t="s">
        <v>1539</v>
      </c>
    </row>
    <row r="948" spans="1:6" hidden="1" x14ac:dyDescent="0.25">
      <c r="A948" s="24">
        <v>1946</v>
      </c>
      <c r="B948" s="24" t="s">
        <v>437</v>
      </c>
    </row>
    <row r="949" spans="1:6" hidden="1" x14ac:dyDescent="0.25">
      <c r="A949" s="24">
        <v>1947</v>
      </c>
      <c r="B949" s="24" t="s">
        <v>1540</v>
      </c>
    </row>
    <row r="950" spans="1:6" hidden="1" x14ac:dyDescent="0.25">
      <c r="A950" s="24">
        <v>1948</v>
      </c>
      <c r="B950" s="24" t="s">
        <v>1542</v>
      </c>
    </row>
    <row r="951" spans="1:6" hidden="1" x14ac:dyDescent="0.25">
      <c r="A951" s="24">
        <v>1949</v>
      </c>
      <c r="B951" s="24" t="s">
        <v>1543</v>
      </c>
    </row>
    <row r="952" spans="1:6" hidden="1" x14ac:dyDescent="0.25">
      <c r="A952" s="24">
        <v>1950</v>
      </c>
      <c r="B952" s="24" t="s">
        <v>1544</v>
      </c>
    </row>
    <row r="953" spans="1:6" hidden="1" x14ac:dyDescent="0.25">
      <c r="A953" s="24">
        <v>1951</v>
      </c>
      <c r="B953" s="24" t="s">
        <v>439</v>
      </c>
    </row>
    <row r="954" spans="1:6" hidden="1" x14ac:dyDescent="0.25">
      <c r="A954" s="24">
        <v>1952</v>
      </c>
      <c r="B954" s="24" t="s">
        <v>441</v>
      </c>
    </row>
    <row r="955" spans="1:6" hidden="1" x14ac:dyDescent="0.25">
      <c r="A955" s="24">
        <v>1953</v>
      </c>
      <c r="B955" s="24" t="s">
        <v>1545</v>
      </c>
    </row>
    <row r="956" spans="1:6" hidden="1" x14ac:dyDescent="0.25">
      <c r="A956" s="24">
        <v>1954</v>
      </c>
      <c r="B956" s="24" t="s">
        <v>1546</v>
      </c>
    </row>
    <row r="957" spans="1:6" hidden="1" x14ac:dyDescent="0.25">
      <c r="A957" s="24">
        <v>1955</v>
      </c>
      <c r="B957" s="24" t="s">
        <v>1547</v>
      </c>
    </row>
    <row r="958" spans="1:6" hidden="1" x14ac:dyDescent="0.25">
      <c r="A958" s="24">
        <v>1956</v>
      </c>
      <c r="B958" s="24" t="s">
        <v>1548</v>
      </c>
    </row>
    <row r="959" spans="1:6" hidden="1" x14ac:dyDescent="0.25">
      <c r="A959" s="24">
        <v>1957</v>
      </c>
      <c r="B959" s="24" t="s">
        <v>1549</v>
      </c>
    </row>
    <row r="960" spans="1:6" hidden="1" x14ac:dyDescent="0.25">
      <c r="A960" s="24">
        <v>1958</v>
      </c>
      <c r="B960" s="24" t="s">
        <v>1550</v>
      </c>
    </row>
    <row r="961" spans="1:2" hidden="1" x14ac:dyDescent="0.25">
      <c r="A961" s="24">
        <v>1959</v>
      </c>
      <c r="B961" s="24" t="s">
        <v>1557</v>
      </c>
    </row>
    <row r="962" spans="1:2" hidden="1" x14ac:dyDescent="0.25">
      <c r="A962" s="24">
        <v>1960</v>
      </c>
      <c r="B962" s="24" t="s">
        <v>1558</v>
      </c>
    </row>
    <row r="963" spans="1:2" hidden="1" x14ac:dyDescent="0.25">
      <c r="A963" s="24">
        <v>1961</v>
      </c>
      <c r="B963" s="24" t="s">
        <v>1561</v>
      </c>
    </row>
    <row r="964" spans="1:2" hidden="1" x14ac:dyDescent="0.25">
      <c r="A964" s="24">
        <v>1962</v>
      </c>
      <c r="B964" s="24" t="s">
        <v>1559</v>
      </c>
    </row>
    <row r="965" spans="1:2" hidden="1" x14ac:dyDescent="0.25">
      <c r="A965" s="24">
        <v>1963</v>
      </c>
      <c r="B965" s="24" t="s">
        <v>1570</v>
      </c>
    </row>
    <row r="966" spans="1:2" hidden="1" x14ac:dyDescent="0.25">
      <c r="A966" s="24">
        <v>1964</v>
      </c>
      <c r="B966" s="24" t="s">
        <v>1571</v>
      </c>
    </row>
    <row r="967" spans="1:2" hidden="1" x14ac:dyDescent="0.25">
      <c r="A967" s="24">
        <v>1965</v>
      </c>
      <c r="B967" s="24" t="s">
        <v>760</v>
      </c>
    </row>
    <row r="968" spans="1:2" hidden="1" x14ac:dyDescent="0.25">
      <c r="A968" s="24">
        <v>1966</v>
      </c>
      <c r="B968" s="24" t="s">
        <v>1589</v>
      </c>
    </row>
    <row r="969" spans="1:2" hidden="1" x14ac:dyDescent="0.25">
      <c r="A969" s="24">
        <v>1967</v>
      </c>
      <c r="B969" s="24" t="s">
        <v>1598</v>
      </c>
    </row>
    <row r="970" spans="1:2" hidden="1" x14ac:dyDescent="0.25">
      <c r="A970" s="24">
        <v>1968</v>
      </c>
      <c r="B970" s="24" t="s">
        <v>1603</v>
      </c>
    </row>
    <row r="971" spans="1:2" hidden="1" x14ac:dyDescent="0.25">
      <c r="A971" s="24">
        <v>1969</v>
      </c>
      <c r="B971" s="24" t="s">
        <v>444</v>
      </c>
    </row>
    <row r="972" spans="1:2" hidden="1" x14ac:dyDescent="0.25">
      <c r="A972" s="24">
        <v>1970</v>
      </c>
      <c r="B972" s="24" t="s">
        <v>446</v>
      </c>
    </row>
    <row r="973" spans="1:2" hidden="1" x14ac:dyDescent="0.25">
      <c r="A973" s="24">
        <v>1971</v>
      </c>
      <c r="B973" s="24" t="s">
        <v>1562</v>
      </c>
    </row>
    <row r="974" spans="1:2" hidden="1" x14ac:dyDescent="0.25">
      <c r="A974" s="24">
        <v>1972</v>
      </c>
      <c r="B974" s="24" t="s">
        <v>1563</v>
      </c>
    </row>
    <row r="975" spans="1:2" hidden="1" x14ac:dyDescent="0.25">
      <c r="A975" s="24">
        <v>1973</v>
      </c>
      <c r="B975" s="24" t="s">
        <v>1564</v>
      </c>
    </row>
    <row r="976" spans="1:2" hidden="1" x14ac:dyDescent="0.25">
      <c r="A976" s="24">
        <v>1974</v>
      </c>
      <c r="B976" s="24" t="s">
        <v>1565</v>
      </c>
    </row>
    <row r="977" spans="1:2" hidden="1" x14ac:dyDescent="0.25">
      <c r="A977" s="24">
        <v>1975</v>
      </c>
      <c r="B977" s="24" t="s">
        <v>1566</v>
      </c>
    </row>
    <row r="978" spans="1:2" hidden="1" x14ac:dyDescent="0.25">
      <c r="A978" s="24">
        <v>1976</v>
      </c>
      <c r="B978" s="24" t="s">
        <v>1568</v>
      </c>
    </row>
    <row r="979" spans="1:2" hidden="1" x14ac:dyDescent="0.25">
      <c r="A979" s="24">
        <v>1977</v>
      </c>
      <c r="B979" s="24" t="s">
        <v>1569</v>
      </c>
    </row>
    <row r="980" spans="1:2" hidden="1" x14ac:dyDescent="0.25">
      <c r="A980" s="24">
        <v>1978</v>
      </c>
      <c r="B980" s="24" t="s">
        <v>1567</v>
      </c>
    </row>
    <row r="981" spans="1:2" hidden="1" x14ac:dyDescent="0.25">
      <c r="A981" s="24">
        <v>1979</v>
      </c>
      <c r="B981" s="24" t="s">
        <v>447</v>
      </c>
    </row>
    <row r="982" spans="1:2" hidden="1" x14ac:dyDescent="0.25">
      <c r="A982" s="24">
        <v>1980</v>
      </c>
      <c r="B982" s="24" t="s">
        <v>1572</v>
      </c>
    </row>
    <row r="983" spans="1:2" hidden="1" x14ac:dyDescent="0.25">
      <c r="A983" s="24">
        <v>1981</v>
      </c>
      <c r="B983" s="24" t="s">
        <v>1573</v>
      </c>
    </row>
    <row r="984" spans="1:2" hidden="1" x14ac:dyDescent="0.25">
      <c r="A984" s="24">
        <v>1982</v>
      </c>
      <c r="B984" s="24" t="s">
        <v>1574</v>
      </c>
    </row>
    <row r="985" spans="1:2" hidden="1" x14ac:dyDescent="0.25">
      <c r="A985" s="24">
        <v>1983</v>
      </c>
      <c r="B985" s="24" t="s">
        <v>1575</v>
      </c>
    </row>
    <row r="986" spans="1:2" hidden="1" x14ac:dyDescent="0.25">
      <c r="A986" s="24">
        <v>1984</v>
      </c>
      <c r="B986" s="24" t="s">
        <v>449</v>
      </c>
    </row>
    <row r="987" spans="1:2" hidden="1" x14ac:dyDescent="0.25">
      <c r="A987" s="24">
        <v>1985</v>
      </c>
      <c r="B987" s="24" t="s">
        <v>451</v>
      </c>
    </row>
    <row r="988" spans="1:2" hidden="1" x14ac:dyDescent="0.25">
      <c r="A988" s="24">
        <v>1986</v>
      </c>
      <c r="B988" s="24" t="s">
        <v>1576</v>
      </c>
    </row>
    <row r="989" spans="1:2" hidden="1" x14ac:dyDescent="0.25">
      <c r="A989" s="24">
        <v>1987</v>
      </c>
      <c r="B989" s="24" t="s">
        <v>1577</v>
      </c>
    </row>
    <row r="990" spans="1:2" hidden="1" x14ac:dyDescent="0.25">
      <c r="A990" s="24">
        <v>1988</v>
      </c>
      <c r="B990" s="24" t="s">
        <v>1578</v>
      </c>
    </row>
    <row r="991" spans="1:2" hidden="1" x14ac:dyDescent="0.25">
      <c r="A991" s="24">
        <v>1989</v>
      </c>
      <c r="B991" s="24" t="s">
        <v>1579</v>
      </c>
    </row>
    <row r="992" spans="1:2" hidden="1" x14ac:dyDescent="0.25">
      <c r="A992" s="24">
        <v>1990</v>
      </c>
      <c r="B992" s="24" t="s">
        <v>1580</v>
      </c>
    </row>
    <row r="993" spans="1:4" hidden="1" x14ac:dyDescent="0.25">
      <c r="A993" s="24">
        <v>1991</v>
      </c>
      <c r="B993" s="24" t="s">
        <v>1581</v>
      </c>
    </row>
    <row r="994" spans="1:4" hidden="1" x14ac:dyDescent="0.25">
      <c r="A994" s="24">
        <v>1992</v>
      </c>
      <c r="B994" s="24" t="s">
        <v>1582</v>
      </c>
    </row>
    <row r="995" spans="1:4" hidden="1" x14ac:dyDescent="0.25">
      <c r="A995" s="24">
        <v>1993</v>
      </c>
      <c r="B995" s="24" t="s">
        <v>1583</v>
      </c>
    </row>
    <row r="996" spans="1:4" hidden="1" x14ac:dyDescent="0.25">
      <c r="A996" s="24">
        <v>1994</v>
      </c>
      <c r="B996" s="24" t="s">
        <v>1584</v>
      </c>
    </row>
    <row r="997" spans="1:4" hidden="1" x14ac:dyDescent="0.25">
      <c r="A997" s="24">
        <v>1995</v>
      </c>
      <c r="B997" s="24" t="s">
        <v>1586</v>
      </c>
    </row>
    <row r="998" spans="1:4" x14ac:dyDescent="0.25">
      <c r="A998" s="24">
        <v>1996</v>
      </c>
      <c r="B998" s="24" t="s">
        <v>1585</v>
      </c>
      <c r="C998" s="24" t="s">
        <v>1937</v>
      </c>
      <c r="D998" s="32" t="s">
        <v>1948</v>
      </c>
    </row>
    <row r="999" spans="1:4" hidden="1" x14ac:dyDescent="0.25">
      <c r="A999" s="24">
        <v>1997</v>
      </c>
      <c r="B999" s="24" t="s">
        <v>1588</v>
      </c>
    </row>
    <row r="1000" spans="1:4" hidden="1" x14ac:dyDescent="0.25">
      <c r="A1000" s="24">
        <v>1998</v>
      </c>
      <c r="B1000" s="24" t="s">
        <v>762</v>
      </c>
    </row>
    <row r="1001" spans="1:4" hidden="1" x14ac:dyDescent="0.25">
      <c r="A1001" s="24">
        <v>1999</v>
      </c>
      <c r="B1001" s="24" t="s">
        <v>763</v>
      </c>
    </row>
    <row r="1002" spans="1:4" hidden="1" x14ac:dyDescent="0.25">
      <c r="A1002" s="24">
        <v>2000</v>
      </c>
      <c r="B1002" s="24" t="s">
        <v>452</v>
      </c>
    </row>
    <row r="1003" spans="1:4" hidden="1" x14ac:dyDescent="0.25">
      <c r="A1003" s="24">
        <v>2001</v>
      </c>
      <c r="B1003" s="24" t="s">
        <v>454</v>
      </c>
    </row>
    <row r="1004" spans="1:4" hidden="1" x14ac:dyDescent="0.25">
      <c r="A1004" s="24">
        <v>2002</v>
      </c>
      <c r="B1004" s="24" t="s">
        <v>456</v>
      </c>
    </row>
    <row r="1005" spans="1:4" hidden="1" x14ac:dyDescent="0.25">
      <c r="A1005" s="24">
        <v>2003</v>
      </c>
      <c r="B1005" s="24" t="s">
        <v>1590</v>
      </c>
    </row>
    <row r="1006" spans="1:4" hidden="1" x14ac:dyDescent="0.25">
      <c r="A1006" s="24">
        <v>2004</v>
      </c>
      <c r="B1006" s="24" t="s">
        <v>1591</v>
      </c>
    </row>
    <row r="1007" spans="1:4" hidden="1" x14ac:dyDescent="0.25">
      <c r="A1007" s="24">
        <v>2005</v>
      </c>
      <c r="B1007" s="24" t="s">
        <v>457</v>
      </c>
    </row>
    <row r="1008" spans="1:4" hidden="1" x14ac:dyDescent="0.25">
      <c r="A1008" s="24">
        <v>2006</v>
      </c>
      <c r="B1008" s="24" t="s">
        <v>1592</v>
      </c>
    </row>
    <row r="1009" spans="1:2" hidden="1" x14ac:dyDescent="0.25">
      <c r="A1009" s="24">
        <v>2007</v>
      </c>
      <c r="B1009" s="24" t="s">
        <v>1593</v>
      </c>
    </row>
    <row r="1010" spans="1:2" hidden="1" x14ac:dyDescent="0.25">
      <c r="A1010" s="24">
        <v>2008</v>
      </c>
      <c r="B1010" s="24" t="s">
        <v>1594</v>
      </c>
    </row>
    <row r="1011" spans="1:2" hidden="1" x14ac:dyDescent="0.25">
      <c r="A1011" s="24">
        <v>2009</v>
      </c>
      <c r="B1011" s="24" t="s">
        <v>1595</v>
      </c>
    </row>
    <row r="1012" spans="1:2" hidden="1" x14ac:dyDescent="0.25">
      <c r="A1012" s="24">
        <v>2010</v>
      </c>
      <c r="B1012" s="24" t="s">
        <v>1596</v>
      </c>
    </row>
    <row r="1013" spans="1:2" hidden="1" x14ac:dyDescent="0.25">
      <c r="A1013" s="24">
        <v>2011</v>
      </c>
      <c r="B1013" s="24" t="s">
        <v>1597</v>
      </c>
    </row>
    <row r="1014" spans="1:2" hidden="1" x14ac:dyDescent="0.25">
      <c r="A1014" s="24">
        <v>2012</v>
      </c>
      <c r="B1014" s="24" t="s">
        <v>764</v>
      </c>
    </row>
    <row r="1015" spans="1:2" hidden="1" x14ac:dyDescent="0.25">
      <c r="A1015" s="24">
        <v>2013</v>
      </c>
      <c r="B1015" s="24" t="s">
        <v>458</v>
      </c>
    </row>
    <row r="1016" spans="1:2" hidden="1" x14ac:dyDescent="0.25">
      <c r="A1016" s="24">
        <v>2014</v>
      </c>
      <c r="B1016" s="24" t="s">
        <v>1599</v>
      </c>
    </row>
    <row r="1017" spans="1:2" hidden="1" x14ac:dyDescent="0.25">
      <c r="A1017" s="24">
        <v>2015</v>
      </c>
      <c r="B1017" s="24" t="s">
        <v>1600</v>
      </c>
    </row>
    <row r="1018" spans="1:2" hidden="1" x14ac:dyDescent="0.25">
      <c r="A1018" s="24">
        <v>2016</v>
      </c>
      <c r="B1018" s="24" t="s">
        <v>1601</v>
      </c>
    </row>
    <row r="1019" spans="1:2" hidden="1" x14ac:dyDescent="0.25">
      <c r="A1019" s="24">
        <v>2017</v>
      </c>
      <c r="B1019" s="24" t="s">
        <v>1602</v>
      </c>
    </row>
    <row r="1020" spans="1:2" hidden="1" x14ac:dyDescent="0.25">
      <c r="A1020" s="24">
        <v>2018</v>
      </c>
      <c r="B1020" s="24" t="s">
        <v>460</v>
      </c>
    </row>
    <row r="1021" spans="1:2" hidden="1" x14ac:dyDescent="0.25">
      <c r="A1021" s="24">
        <v>2019</v>
      </c>
      <c r="B1021" s="24" t="s">
        <v>462</v>
      </c>
    </row>
    <row r="1022" spans="1:2" hidden="1" x14ac:dyDescent="0.25">
      <c r="A1022" s="24">
        <v>2020</v>
      </c>
      <c r="B1022" s="24" t="s">
        <v>463</v>
      </c>
    </row>
    <row r="1023" spans="1:2" hidden="1" x14ac:dyDescent="0.25">
      <c r="A1023" s="24">
        <v>2021</v>
      </c>
      <c r="B1023" s="24" t="s">
        <v>465</v>
      </c>
    </row>
    <row r="1024" spans="1:2" hidden="1" x14ac:dyDescent="0.25">
      <c r="A1024" s="24">
        <v>2022</v>
      </c>
      <c r="B1024" s="24" t="s">
        <v>1604</v>
      </c>
    </row>
    <row r="1025" spans="1:4" hidden="1" x14ac:dyDescent="0.25">
      <c r="A1025" s="24">
        <v>2023</v>
      </c>
      <c r="B1025" s="24" t="s">
        <v>766</v>
      </c>
    </row>
    <row r="1026" spans="1:4" hidden="1" x14ac:dyDescent="0.25">
      <c r="A1026" s="24">
        <v>2024</v>
      </c>
      <c r="B1026" s="24" t="s">
        <v>1608</v>
      </c>
    </row>
    <row r="1027" spans="1:4" hidden="1" x14ac:dyDescent="0.25">
      <c r="A1027" s="24">
        <v>2025</v>
      </c>
      <c r="B1027" s="24" t="s">
        <v>1613</v>
      </c>
    </row>
    <row r="1028" spans="1:4" hidden="1" x14ac:dyDescent="0.25">
      <c r="A1028" s="24">
        <v>2026</v>
      </c>
      <c r="B1028" s="24" t="s">
        <v>1624</v>
      </c>
    </row>
    <row r="1029" spans="1:4" x14ac:dyDescent="0.25">
      <c r="A1029" s="24">
        <v>2027</v>
      </c>
      <c r="B1029" s="24" t="s">
        <v>1625</v>
      </c>
      <c r="C1029" s="24" t="s">
        <v>1937</v>
      </c>
      <c r="D1029" s="32" t="s">
        <v>1948</v>
      </c>
    </row>
    <row r="1030" spans="1:4" hidden="1" x14ac:dyDescent="0.25">
      <c r="A1030" s="24">
        <v>2028</v>
      </c>
      <c r="B1030" s="24" t="s">
        <v>467</v>
      </c>
    </row>
    <row r="1031" spans="1:4" hidden="1" x14ac:dyDescent="0.25">
      <c r="A1031" s="24">
        <v>2029</v>
      </c>
      <c r="B1031" s="24" t="s">
        <v>468</v>
      </c>
    </row>
    <row r="1032" spans="1:4" hidden="1" x14ac:dyDescent="0.25">
      <c r="A1032" s="24">
        <v>2030</v>
      </c>
      <c r="B1032" s="24" t="s">
        <v>470</v>
      </c>
    </row>
    <row r="1033" spans="1:4" hidden="1" x14ac:dyDescent="0.25">
      <c r="A1033" s="24">
        <v>2031</v>
      </c>
      <c r="B1033" s="24" t="s">
        <v>472</v>
      </c>
    </row>
    <row r="1034" spans="1:4" hidden="1" x14ac:dyDescent="0.25">
      <c r="A1034" s="24">
        <v>2032</v>
      </c>
      <c r="B1034" s="24" t="s">
        <v>1605</v>
      </c>
    </row>
    <row r="1035" spans="1:4" hidden="1" x14ac:dyDescent="0.25">
      <c r="A1035" s="24">
        <v>2033</v>
      </c>
      <c r="B1035" s="24" t="s">
        <v>1607</v>
      </c>
    </row>
    <row r="1036" spans="1:4" hidden="1" x14ac:dyDescent="0.25">
      <c r="A1036" s="24">
        <v>2034</v>
      </c>
      <c r="B1036" s="24" t="s">
        <v>1606</v>
      </c>
    </row>
    <row r="1037" spans="1:4" hidden="1" x14ac:dyDescent="0.25">
      <c r="A1037" s="24">
        <v>2035</v>
      </c>
      <c r="B1037" s="24" t="s">
        <v>1609</v>
      </c>
    </row>
    <row r="1038" spans="1:4" hidden="1" x14ac:dyDescent="0.25">
      <c r="A1038" s="24">
        <v>2036</v>
      </c>
      <c r="B1038" s="24" t="s">
        <v>1610</v>
      </c>
    </row>
    <row r="1039" spans="1:4" hidden="1" x14ac:dyDescent="0.25">
      <c r="A1039" s="24">
        <v>2037</v>
      </c>
      <c r="B1039" s="24" t="s">
        <v>473</v>
      </c>
    </row>
    <row r="1040" spans="1:4" hidden="1" x14ac:dyDescent="0.25">
      <c r="A1040" s="24">
        <v>2038</v>
      </c>
      <c r="B1040" s="24" t="s">
        <v>475</v>
      </c>
    </row>
    <row r="1041" spans="1:4" hidden="1" x14ac:dyDescent="0.25">
      <c r="A1041" s="24">
        <v>2039</v>
      </c>
      <c r="B1041" s="24" t="s">
        <v>1611</v>
      </c>
    </row>
    <row r="1042" spans="1:4" hidden="1" x14ac:dyDescent="0.25">
      <c r="A1042" s="24">
        <v>2040</v>
      </c>
      <c r="B1042" s="24" t="s">
        <v>1612</v>
      </c>
    </row>
    <row r="1043" spans="1:4" hidden="1" x14ac:dyDescent="0.25">
      <c r="A1043" s="24">
        <v>2041</v>
      </c>
      <c r="B1043" s="24" t="s">
        <v>1614</v>
      </c>
    </row>
    <row r="1044" spans="1:4" hidden="1" x14ac:dyDescent="0.25">
      <c r="A1044" s="24">
        <v>2042</v>
      </c>
      <c r="B1044" s="24" t="s">
        <v>1615</v>
      </c>
    </row>
    <row r="1045" spans="1:4" hidden="1" x14ac:dyDescent="0.25">
      <c r="A1045" s="24">
        <v>2043</v>
      </c>
      <c r="B1045" s="24" t="s">
        <v>1616</v>
      </c>
    </row>
    <row r="1046" spans="1:4" hidden="1" x14ac:dyDescent="0.25">
      <c r="A1046" s="24">
        <v>2044</v>
      </c>
      <c r="B1046" s="24" t="s">
        <v>1617</v>
      </c>
    </row>
    <row r="1047" spans="1:4" hidden="1" x14ac:dyDescent="0.25">
      <c r="A1047" s="24">
        <v>2045</v>
      </c>
      <c r="B1047" s="24" t="s">
        <v>476</v>
      </c>
    </row>
    <row r="1048" spans="1:4" hidden="1" x14ac:dyDescent="0.25">
      <c r="A1048" s="24">
        <v>2046</v>
      </c>
      <c r="B1048" s="24" t="s">
        <v>478</v>
      </c>
    </row>
    <row r="1049" spans="1:4" hidden="1" x14ac:dyDescent="0.25">
      <c r="A1049" s="24">
        <v>2047</v>
      </c>
      <c r="B1049" s="24" t="s">
        <v>767</v>
      </c>
    </row>
    <row r="1050" spans="1:4" hidden="1" x14ac:dyDescent="0.25">
      <c r="A1050" s="24">
        <v>2048</v>
      </c>
      <c r="B1050" s="24" t="s">
        <v>768</v>
      </c>
    </row>
    <row r="1051" spans="1:4" hidden="1" x14ac:dyDescent="0.25">
      <c r="A1051" s="24">
        <v>2049</v>
      </c>
      <c r="B1051" s="24" t="s">
        <v>769</v>
      </c>
    </row>
    <row r="1052" spans="1:4" hidden="1" x14ac:dyDescent="0.25">
      <c r="A1052" s="24">
        <v>2050</v>
      </c>
      <c r="B1052" s="24" t="s">
        <v>1618</v>
      </c>
    </row>
    <row r="1053" spans="1:4" x14ac:dyDescent="0.25">
      <c r="A1053" s="24">
        <v>2051</v>
      </c>
      <c r="B1053" s="24" t="s">
        <v>1619</v>
      </c>
      <c r="C1053" s="24" t="s">
        <v>1937</v>
      </c>
      <c r="D1053" s="32" t="s">
        <v>1948</v>
      </c>
    </row>
    <row r="1054" spans="1:4" hidden="1" x14ac:dyDescent="0.25">
      <c r="A1054" s="24">
        <v>2052</v>
      </c>
      <c r="B1054" s="24" t="s">
        <v>1620</v>
      </c>
    </row>
    <row r="1055" spans="1:4" hidden="1" x14ac:dyDescent="0.25">
      <c r="A1055" s="24">
        <v>2053</v>
      </c>
      <c r="B1055" s="24" t="s">
        <v>480</v>
      </c>
    </row>
    <row r="1056" spans="1:4" hidden="1" x14ac:dyDescent="0.25">
      <c r="A1056" s="24">
        <v>2054</v>
      </c>
      <c r="B1056" s="24" t="s">
        <v>1621</v>
      </c>
    </row>
    <row r="1057" spans="1:6" hidden="1" x14ac:dyDescent="0.25">
      <c r="A1057" s="24">
        <v>2055</v>
      </c>
      <c r="B1057" s="24" t="s">
        <v>1622</v>
      </c>
    </row>
    <row r="1058" spans="1:6" x14ac:dyDescent="0.25">
      <c r="A1058" s="24">
        <v>2056</v>
      </c>
      <c r="B1058" s="24" t="s">
        <v>1623</v>
      </c>
      <c r="C1058" s="24" t="s">
        <v>1937</v>
      </c>
      <c r="D1058" s="32" t="s">
        <v>1948</v>
      </c>
      <c r="F1058" s="30" t="s">
        <v>1941</v>
      </c>
    </row>
    <row r="1059" spans="1:6" hidden="1" x14ac:dyDescent="0.25">
      <c r="A1059" s="24">
        <v>2057</v>
      </c>
      <c r="B1059" s="24" t="s">
        <v>1626</v>
      </c>
    </row>
    <row r="1060" spans="1:6" hidden="1" x14ac:dyDescent="0.25">
      <c r="A1060" s="24">
        <v>2058</v>
      </c>
      <c r="B1060" s="24" t="s">
        <v>1627</v>
      </c>
    </row>
    <row r="1061" spans="1:6" hidden="1" x14ac:dyDescent="0.25">
      <c r="A1061" s="24">
        <v>2059</v>
      </c>
      <c r="B1061" s="24" t="s">
        <v>1629</v>
      </c>
    </row>
    <row r="1062" spans="1:6" hidden="1" x14ac:dyDescent="0.25">
      <c r="A1062" s="24">
        <v>2060</v>
      </c>
      <c r="B1062" s="24" t="s">
        <v>1646</v>
      </c>
    </row>
    <row r="1063" spans="1:6" hidden="1" x14ac:dyDescent="0.25">
      <c r="A1063" s="24">
        <v>2061</v>
      </c>
      <c r="B1063" s="24" t="s">
        <v>481</v>
      </c>
    </row>
    <row r="1064" spans="1:6" hidden="1" x14ac:dyDescent="0.25">
      <c r="A1064" s="24">
        <v>2062</v>
      </c>
      <c r="B1064" s="24" t="s">
        <v>483</v>
      </c>
    </row>
    <row r="1065" spans="1:6" hidden="1" x14ac:dyDescent="0.25">
      <c r="A1065" s="24">
        <v>2063</v>
      </c>
      <c r="B1065" s="24" t="s">
        <v>484</v>
      </c>
    </row>
    <row r="1066" spans="1:6" hidden="1" x14ac:dyDescent="0.25">
      <c r="A1066" s="24">
        <v>2064</v>
      </c>
      <c r="B1066" s="24" t="s">
        <v>1648</v>
      </c>
    </row>
    <row r="1067" spans="1:6" hidden="1" x14ac:dyDescent="0.25">
      <c r="A1067" s="24">
        <v>2065</v>
      </c>
      <c r="B1067" s="24" t="s">
        <v>1647</v>
      </c>
    </row>
    <row r="1068" spans="1:6" hidden="1" x14ac:dyDescent="0.25">
      <c r="A1068" s="24">
        <v>2066</v>
      </c>
      <c r="B1068" s="24" t="s">
        <v>1649</v>
      </c>
    </row>
    <row r="1069" spans="1:6" hidden="1" x14ac:dyDescent="0.25">
      <c r="A1069" s="24">
        <v>2067</v>
      </c>
      <c r="B1069" s="24" t="s">
        <v>486</v>
      </c>
    </row>
    <row r="1070" spans="1:6" hidden="1" x14ac:dyDescent="0.25">
      <c r="A1070" s="24">
        <v>2068</v>
      </c>
      <c r="B1070" s="24" t="s">
        <v>775</v>
      </c>
    </row>
    <row r="1071" spans="1:6" hidden="1" x14ac:dyDescent="0.25">
      <c r="A1071" s="24">
        <v>2069</v>
      </c>
      <c r="B1071" s="24" t="s">
        <v>1628</v>
      </c>
    </row>
    <row r="1072" spans="1:6" hidden="1" x14ac:dyDescent="0.25">
      <c r="A1072" s="24">
        <v>2070</v>
      </c>
      <c r="B1072" s="24" t="s">
        <v>1630</v>
      </c>
    </row>
    <row r="1073" spans="1:2" hidden="1" x14ac:dyDescent="0.25">
      <c r="A1073" s="24">
        <v>2071</v>
      </c>
      <c r="B1073" s="24" t="s">
        <v>1631</v>
      </c>
    </row>
    <row r="1074" spans="1:2" hidden="1" x14ac:dyDescent="0.25">
      <c r="A1074" s="24">
        <v>2072</v>
      </c>
      <c r="B1074" s="24" t="s">
        <v>1632</v>
      </c>
    </row>
    <row r="1075" spans="1:2" hidden="1" x14ac:dyDescent="0.25">
      <c r="A1075" s="24">
        <v>2073</v>
      </c>
      <c r="B1075" s="24" t="s">
        <v>1633</v>
      </c>
    </row>
    <row r="1076" spans="1:2" hidden="1" x14ac:dyDescent="0.25">
      <c r="A1076" s="24">
        <v>2074</v>
      </c>
      <c r="B1076" s="24" t="s">
        <v>1634</v>
      </c>
    </row>
    <row r="1077" spans="1:2" hidden="1" x14ac:dyDescent="0.25">
      <c r="A1077" s="24">
        <v>2075</v>
      </c>
      <c r="B1077" s="24" t="s">
        <v>1635</v>
      </c>
    </row>
    <row r="1078" spans="1:2" hidden="1" x14ac:dyDescent="0.25">
      <c r="A1078" s="24">
        <v>2076</v>
      </c>
      <c r="B1078" s="24" t="s">
        <v>1636</v>
      </c>
    </row>
    <row r="1079" spans="1:2" hidden="1" x14ac:dyDescent="0.25">
      <c r="A1079" s="24">
        <v>2077</v>
      </c>
      <c r="B1079" s="24" t="s">
        <v>1637</v>
      </c>
    </row>
    <row r="1080" spans="1:2" hidden="1" x14ac:dyDescent="0.25">
      <c r="A1080" s="24">
        <v>2078</v>
      </c>
      <c r="B1080" s="24" t="s">
        <v>489</v>
      </c>
    </row>
    <row r="1081" spans="1:2" hidden="1" x14ac:dyDescent="0.25">
      <c r="A1081" s="24">
        <v>2079</v>
      </c>
      <c r="B1081" s="24" t="s">
        <v>1638</v>
      </c>
    </row>
    <row r="1082" spans="1:2" hidden="1" x14ac:dyDescent="0.25">
      <c r="A1082" s="24">
        <v>2080</v>
      </c>
      <c r="B1082" s="24" t="s">
        <v>1639</v>
      </c>
    </row>
    <row r="1083" spans="1:2" hidden="1" x14ac:dyDescent="0.25">
      <c r="A1083" s="24">
        <v>2081</v>
      </c>
      <c r="B1083" s="24" t="s">
        <v>1640</v>
      </c>
    </row>
    <row r="1084" spans="1:2" hidden="1" x14ac:dyDescent="0.25">
      <c r="A1084" s="24">
        <v>2082</v>
      </c>
      <c r="B1084" s="24" t="s">
        <v>1641</v>
      </c>
    </row>
    <row r="1085" spans="1:2" hidden="1" x14ac:dyDescent="0.25">
      <c r="A1085" s="24">
        <v>2083</v>
      </c>
      <c r="B1085" s="24" t="s">
        <v>1642</v>
      </c>
    </row>
    <row r="1086" spans="1:2" hidden="1" x14ac:dyDescent="0.25">
      <c r="A1086" s="24">
        <v>2084</v>
      </c>
      <c r="B1086" s="24" t="s">
        <v>772</v>
      </c>
    </row>
    <row r="1087" spans="1:2" hidden="1" x14ac:dyDescent="0.25">
      <c r="A1087" s="24">
        <v>2085</v>
      </c>
      <c r="B1087" s="24" t="s">
        <v>1643</v>
      </c>
    </row>
    <row r="1088" spans="1:2" hidden="1" x14ac:dyDescent="0.25">
      <c r="A1088" s="24">
        <v>2086</v>
      </c>
      <c r="B1088" s="24" t="s">
        <v>1644</v>
      </c>
    </row>
    <row r="1089" spans="1:2" hidden="1" x14ac:dyDescent="0.25">
      <c r="A1089" s="24">
        <v>2087</v>
      </c>
      <c r="B1089" s="24" t="s">
        <v>1645</v>
      </c>
    </row>
    <row r="1090" spans="1:2" hidden="1" x14ac:dyDescent="0.25">
      <c r="A1090" s="24">
        <v>2088</v>
      </c>
      <c r="B1090" s="24" t="s">
        <v>1650</v>
      </c>
    </row>
    <row r="1091" spans="1:2" hidden="1" x14ac:dyDescent="0.25">
      <c r="A1091" s="24">
        <v>2089</v>
      </c>
      <c r="B1091" s="24" t="s">
        <v>773</v>
      </c>
    </row>
    <row r="1092" spans="1:2" hidden="1" x14ac:dyDescent="0.25">
      <c r="A1092" s="24">
        <v>2090</v>
      </c>
      <c r="B1092" s="24" t="s">
        <v>1651</v>
      </c>
    </row>
    <row r="1093" spans="1:2" hidden="1" x14ac:dyDescent="0.25">
      <c r="A1093" s="24">
        <v>2091</v>
      </c>
      <c r="B1093" s="24" t="s">
        <v>1652</v>
      </c>
    </row>
    <row r="1094" spans="1:2" hidden="1" x14ac:dyDescent="0.25">
      <c r="A1094" s="24">
        <v>2092</v>
      </c>
      <c r="B1094" s="24" t="s">
        <v>1653</v>
      </c>
    </row>
    <row r="1095" spans="1:2" hidden="1" x14ac:dyDescent="0.25">
      <c r="A1095" s="24">
        <v>2093</v>
      </c>
      <c r="B1095" s="24" t="s">
        <v>1654</v>
      </c>
    </row>
    <row r="1096" spans="1:2" hidden="1" x14ac:dyDescent="0.25">
      <c r="A1096" s="24">
        <v>2094</v>
      </c>
      <c r="B1096" s="24" t="s">
        <v>1655</v>
      </c>
    </row>
    <row r="1097" spans="1:2" hidden="1" x14ac:dyDescent="0.25">
      <c r="A1097" s="24">
        <v>2095</v>
      </c>
      <c r="B1097" s="24" t="s">
        <v>1656</v>
      </c>
    </row>
    <row r="1098" spans="1:2" hidden="1" x14ac:dyDescent="0.25">
      <c r="A1098" s="24">
        <v>2096</v>
      </c>
      <c r="B1098" s="24" t="s">
        <v>1657</v>
      </c>
    </row>
    <row r="1099" spans="1:2" hidden="1" x14ac:dyDescent="0.25">
      <c r="A1099" s="24">
        <v>2097</v>
      </c>
      <c r="B1099" s="24" t="s">
        <v>491</v>
      </c>
    </row>
    <row r="1100" spans="1:2" hidden="1" x14ac:dyDescent="0.25">
      <c r="A1100" s="24">
        <v>2098</v>
      </c>
      <c r="B1100" s="24" t="s">
        <v>493</v>
      </c>
    </row>
    <row r="1101" spans="1:2" hidden="1" x14ac:dyDescent="0.25">
      <c r="A1101" s="24">
        <v>2099</v>
      </c>
      <c r="B1101" s="24" t="s">
        <v>1658</v>
      </c>
    </row>
    <row r="1102" spans="1:2" hidden="1" x14ac:dyDescent="0.25">
      <c r="A1102" s="24">
        <v>2100</v>
      </c>
      <c r="B1102" s="24" t="s">
        <v>1659</v>
      </c>
    </row>
    <row r="1103" spans="1:2" hidden="1" x14ac:dyDescent="0.25">
      <c r="A1103" s="24">
        <v>2101</v>
      </c>
      <c r="B1103" s="24" t="s">
        <v>494</v>
      </c>
    </row>
    <row r="1104" spans="1:2" hidden="1" x14ac:dyDescent="0.25">
      <c r="A1104" s="24">
        <v>2102</v>
      </c>
      <c r="B1104" s="24" t="s">
        <v>1660</v>
      </c>
    </row>
    <row r="1105" spans="1:2" hidden="1" x14ac:dyDescent="0.25">
      <c r="A1105" s="24">
        <v>2103</v>
      </c>
      <c r="B1105" s="24" t="s">
        <v>1661</v>
      </c>
    </row>
    <row r="1106" spans="1:2" hidden="1" x14ac:dyDescent="0.25">
      <c r="A1106" s="24">
        <v>2104</v>
      </c>
      <c r="B1106" s="24" t="s">
        <v>777</v>
      </c>
    </row>
    <row r="1107" spans="1:2" hidden="1" x14ac:dyDescent="0.25">
      <c r="A1107" s="24">
        <v>2105</v>
      </c>
      <c r="B1107" s="24" t="s">
        <v>778</v>
      </c>
    </row>
    <row r="1108" spans="1:2" hidden="1" x14ac:dyDescent="0.25">
      <c r="A1108" s="24">
        <v>2106</v>
      </c>
      <c r="B1108" s="24" t="s">
        <v>779</v>
      </c>
    </row>
    <row r="1109" spans="1:2" hidden="1" x14ac:dyDescent="0.25">
      <c r="A1109" s="24">
        <v>2107</v>
      </c>
      <c r="B1109" s="24" t="s">
        <v>1662</v>
      </c>
    </row>
    <row r="1110" spans="1:2" hidden="1" x14ac:dyDescent="0.25">
      <c r="A1110" s="24">
        <v>2108</v>
      </c>
      <c r="B1110" s="24" t="s">
        <v>1663</v>
      </c>
    </row>
    <row r="1111" spans="1:2" hidden="1" x14ac:dyDescent="0.25">
      <c r="A1111" s="24">
        <v>2109</v>
      </c>
      <c r="B1111" s="24" t="s">
        <v>1664</v>
      </c>
    </row>
    <row r="1112" spans="1:2" hidden="1" x14ac:dyDescent="0.25">
      <c r="A1112" s="24">
        <v>2110</v>
      </c>
      <c r="B1112" s="24" t="s">
        <v>496</v>
      </c>
    </row>
    <row r="1113" spans="1:2" hidden="1" x14ac:dyDescent="0.25">
      <c r="A1113" s="24">
        <v>2111</v>
      </c>
      <c r="B1113" s="24" t="s">
        <v>497</v>
      </c>
    </row>
    <row r="1114" spans="1:2" hidden="1" x14ac:dyDescent="0.25">
      <c r="A1114" s="24">
        <v>2112</v>
      </c>
      <c r="B1114" s="24" t="s">
        <v>1665</v>
      </c>
    </row>
    <row r="1115" spans="1:2" hidden="1" x14ac:dyDescent="0.25">
      <c r="A1115" s="24">
        <v>2113</v>
      </c>
      <c r="B1115" s="24" t="s">
        <v>498</v>
      </c>
    </row>
    <row r="1116" spans="1:2" hidden="1" x14ac:dyDescent="0.25">
      <c r="A1116" s="24">
        <v>2114</v>
      </c>
      <c r="B1116" s="24" t="s">
        <v>781</v>
      </c>
    </row>
    <row r="1117" spans="1:2" hidden="1" x14ac:dyDescent="0.25">
      <c r="A1117" s="24">
        <v>2115</v>
      </c>
      <c r="B1117" s="24" t="s">
        <v>1666</v>
      </c>
    </row>
    <row r="1118" spans="1:2" hidden="1" x14ac:dyDescent="0.25">
      <c r="A1118" s="24">
        <v>2116</v>
      </c>
      <c r="B1118" s="24" t="s">
        <v>1667</v>
      </c>
    </row>
    <row r="1119" spans="1:2" hidden="1" x14ac:dyDescent="0.25">
      <c r="A1119" s="24">
        <v>2117</v>
      </c>
      <c r="B1119" s="24" t="s">
        <v>1668</v>
      </c>
    </row>
    <row r="1120" spans="1:2" hidden="1" x14ac:dyDescent="0.25">
      <c r="A1120" s="24">
        <v>2118</v>
      </c>
      <c r="B1120" s="24" t="s">
        <v>1669</v>
      </c>
    </row>
    <row r="1121" spans="1:2" hidden="1" x14ac:dyDescent="0.25">
      <c r="A1121" s="24">
        <v>2119</v>
      </c>
      <c r="B1121" s="24" t="s">
        <v>500</v>
      </c>
    </row>
    <row r="1122" spans="1:2" hidden="1" x14ac:dyDescent="0.25">
      <c r="A1122" s="24">
        <v>2120</v>
      </c>
      <c r="B1122" s="24" t="s">
        <v>1670</v>
      </c>
    </row>
    <row r="1123" spans="1:2" hidden="1" x14ac:dyDescent="0.25">
      <c r="A1123" s="24">
        <v>2121</v>
      </c>
      <c r="B1123" s="24" t="s">
        <v>1671</v>
      </c>
    </row>
    <row r="1124" spans="1:2" hidden="1" x14ac:dyDescent="0.25">
      <c r="A1124" s="24">
        <v>2122</v>
      </c>
      <c r="B1124" s="24" t="s">
        <v>1672</v>
      </c>
    </row>
    <row r="1125" spans="1:2" hidden="1" x14ac:dyDescent="0.25">
      <c r="A1125" s="24">
        <v>2123</v>
      </c>
      <c r="B1125" s="24" t="s">
        <v>1673</v>
      </c>
    </row>
    <row r="1126" spans="1:2" hidden="1" x14ac:dyDescent="0.25">
      <c r="A1126" s="24">
        <v>2124</v>
      </c>
      <c r="B1126" s="24" t="s">
        <v>501</v>
      </c>
    </row>
    <row r="1127" spans="1:2" hidden="1" x14ac:dyDescent="0.25">
      <c r="A1127" s="24">
        <v>2125</v>
      </c>
      <c r="B1127" s="24" t="s">
        <v>503</v>
      </c>
    </row>
    <row r="1128" spans="1:2" hidden="1" x14ac:dyDescent="0.25">
      <c r="A1128" s="24">
        <v>2126</v>
      </c>
      <c r="B1128" s="24" t="s">
        <v>504</v>
      </c>
    </row>
    <row r="1129" spans="1:2" hidden="1" x14ac:dyDescent="0.25">
      <c r="A1129" s="24">
        <v>2127</v>
      </c>
      <c r="B1129" s="24" t="s">
        <v>1674</v>
      </c>
    </row>
    <row r="1130" spans="1:2" hidden="1" x14ac:dyDescent="0.25">
      <c r="A1130" s="24">
        <v>2128</v>
      </c>
      <c r="B1130" s="24" t="s">
        <v>1675</v>
      </c>
    </row>
    <row r="1131" spans="1:2" hidden="1" x14ac:dyDescent="0.25">
      <c r="A1131" s="24">
        <v>2129</v>
      </c>
      <c r="B1131" s="24" t="s">
        <v>1676</v>
      </c>
    </row>
    <row r="1132" spans="1:2" hidden="1" x14ac:dyDescent="0.25">
      <c r="A1132" s="24">
        <v>2130</v>
      </c>
      <c r="B1132" s="24" t="s">
        <v>1677</v>
      </c>
    </row>
    <row r="1133" spans="1:2" hidden="1" x14ac:dyDescent="0.25">
      <c r="A1133" s="24">
        <v>2131</v>
      </c>
      <c r="B1133" s="24" t="s">
        <v>1679</v>
      </c>
    </row>
    <row r="1134" spans="1:2" hidden="1" x14ac:dyDescent="0.25">
      <c r="A1134" s="24">
        <v>2132</v>
      </c>
      <c r="B1134" s="24" t="s">
        <v>1678</v>
      </c>
    </row>
    <row r="1135" spans="1:2" hidden="1" x14ac:dyDescent="0.25">
      <c r="A1135" s="24">
        <v>2133</v>
      </c>
      <c r="B1135" s="24" t="s">
        <v>783</v>
      </c>
    </row>
    <row r="1136" spans="1:2" hidden="1" x14ac:dyDescent="0.25">
      <c r="A1136" s="24">
        <v>2134</v>
      </c>
      <c r="B1136" s="24" t="s">
        <v>1680</v>
      </c>
    </row>
    <row r="1137" spans="1:2" hidden="1" x14ac:dyDescent="0.25">
      <c r="A1137" s="24">
        <v>2135</v>
      </c>
      <c r="B1137" s="24" t="s">
        <v>505</v>
      </c>
    </row>
    <row r="1138" spans="1:2" hidden="1" x14ac:dyDescent="0.25">
      <c r="A1138" s="24">
        <v>2136</v>
      </c>
      <c r="B1138" s="24" t="s">
        <v>1681</v>
      </c>
    </row>
    <row r="1139" spans="1:2" hidden="1" x14ac:dyDescent="0.25">
      <c r="A1139" s="24">
        <v>2137</v>
      </c>
      <c r="B1139" s="24" t="s">
        <v>1682</v>
      </c>
    </row>
    <row r="1140" spans="1:2" hidden="1" x14ac:dyDescent="0.25">
      <c r="A1140" s="24">
        <v>2138</v>
      </c>
      <c r="B1140" s="24" t="s">
        <v>1683</v>
      </c>
    </row>
    <row r="1141" spans="1:2" hidden="1" x14ac:dyDescent="0.25">
      <c r="A1141" s="24">
        <v>2139</v>
      </c>
      <c r="B1141" s="24" t="s">
        <v>1684</v>
      </c>
    </row>
    <row r="1142" spans="1:2" hidden="1" x14ac:dyDescent="0.25">
      <c r="A1142" s="24">
        <v>2140</v>
      </c>
      <c r="B1142" s="24" t="s">
        <v>1686</v>
      </c>
    </row>
    <row r="1143" spans="1:2" hidden="1" x14ac:dyDescent="0.25">
      <c r="A1143" s="24">
        <v>2141</v>
      </c>
      <c r="B1143" s="24" t="s">
        <v>1685</v>
      </c>
    </row>
    <row r="1144" spans="1:2" hidden="1" x14ac:dyDescent="0.25">
      <c r="A1144" s="24">
        <v>2142</v>
      </c>
      <c r="B1144" s="24" t="s">
        <v>1687</v>
      </c>
    </row>
    <row r="1145" spans="1:2" hidden="1" x14ac:dyDescent="0.25">
      <c r="A1145" s="24">
        <v>2143</v>
      </c>
      <c r="B1145" s="24" t="s">
        <v>1688</v>
      </c>
    </row>
    <row r="1146" spans="1:2" hidden="1" x14ac:dyDescent="0.25">
      <c r="A1146" s="24">
        <v>2144</v>
      </c>
      <c r="B1146" s="24" t="s">
        <v>1689</v>
      </c>
    </row>
    <row r="1147" spans="1:2" hidden="1" x14ac:dyDescent="0.25">
      <c r="A1147" s="24">
        <v>2145</v>
      </c>
      <c r="B1147" s="24" t="s">
        <v>507</v>
      </c>
    </row>
    <row r="1148" spans="1:2" hidden="1" x14ac:dyDescent="0.25">
      <c r="A1148" s="24">
        <v>2146</v>
      </c>
      <c r="B1148" s="24" t="s">
        <v>1694</v>
      </c>
    </row>
    <row r="1149" spans="1:2" hidden="1" x14ac:dyDescent="0.25">
      <c r="A1149" s="24">
        <v>2147</v>
      </c>
      <c r="B1149" s="24" t="s">
        <v>1695</v>
      </c>
    </row>
    <row r="1150" spans="1:2" hidden="1" x14ac:dyDescent="0.25">
      <c r="A1150" s="24">
        <v>2148</v>
      </c>
      <c r="B1150" s="24" t="s">
        <v>1696</v>
      </c>
    </row>
    <row r="1151" spans="1:2" hidden="1" x14ac:dyDescent="0.25">
      <c r="A1151" s="24">
        <v>2149</v>
      </c>
      <c r="B1151" s="24" t="s">
        <v>1690</v>
      </c>
    </row>
    <row r="1152" spans="1:2" hidden="1" x14ac:dyDescent="0.25">
      <c r="A1152" s="24">
        <v>2150</v>
      </c>
      <c r="B1152" s="24" t="s">
        <v>785</v>
      </c>
    </row>
    <row r="1153" spans="1:2" hidden="1" x14ac:dyDescent="0.25">
      <c r="A1153" s="24">
        <v>2151</v>
      </c>
      <c r="B1153" s="24" t="s">
        <v>509</v>
      </c>
    </row>
    <row r="1154" spans="1:2" hidden="1" x14ac:dyDescent="0.25">
      <c r="A1154" s="24">
        <v>2152</v>
      </c>
      <c r="B1154" s="24" t="s">
        <v>1691</v>
      </c>
    </row>
    <row r="1155" spans="1:2" hidden="1" x14ac:dyDescent="0.25">
      <c r="A1155" s="24">
        <v>2153</v>
      </c>
      <c r="B1155" s="24" t="s">
        <v>1692</v>
      </c>
    </row>
    <row r="1156" spans="1:2" hidden="1" x14ac:dyDescent="0.25">
      <c r="A1156" s="24">
        <v>2154</v>
      </c>
      <c r="B1156" s="24" t="s">
        <v>1693</v>
      </c>
    </row>
    <row r="1157" spans="1:2" hidden="1" x14ac:dyDescent="0.25">
      <c r="A1157" s="24">
        <v>2155</v>
      </c>
      <c r="B1157" s="24" t="s">
        <v>511</v>
      </c>
    </row>
    <row r="1158" spans="1:2" hidden="1" x14ac:dyDescent="0.25">
      <c r="A1158" s="24">
        <v>2156</v>
      </c>
      <c r="B1158" s="24" t="s">
        <v>513</v>
      </c>
    </row>
    <row r="1159" spans="1:2" hidden="1" x14ac:dyDescent="0.25">
      <c r="A1159" s="24">
        <v>2157</v>
      </c>
      <c r="B1159" s="24" t="s">
        <v>514</v>
      </c>
    </row>
    <row r="1160" spans="1:2" hidden="1" x14ac:dyDescent="0.25">
      <c r="A1160" s="24">
        <v>2158</v>
      </c>
      <c r="B1160" s="24" t="s">
        <v>1697</v>
      </c>
    </row>
    <row r="1161" spans="1:2" hidden="1" x14ac:dyDescent="0.25">
      <c r="A1161" s="24">
        <v>2159</v>
      </c>
      <c r="B1161" s="24" t="s">
        <v>516</v>
      </c>
    </row>
    <row r="1162" spans="1:2" hidden="1" x14ac:dyDescent="0.25">
      <c r="A1162" s="24">
        <v>2160</v>
      </c>
      <c r="B1162" s="24" t="s">
        <v>1698</v>
      </c>
    </row>
    <row r="1163" spans="1:2" hidden="1" x14ac:dyDescent="0.25">
      <c r="A1163" s="24">
        <v>2161</v>
      </c>
      <c r="B1163" s="24" t="s">
        <v>1700</v>
      </c>
    </row>
    <row r="1164" spans="1:2" hidden="1" x14ac:dyDescent="0.25">
      <c r="A1164" s="24">
        <v>2162</v>
      </c>
      <c r="B1164" s="24" t="s">
        <v>1699</v>
      </c>
    </row>
    <row r="1165" spans="1:2" hidden="1" x14ac:dyDescent="0.25">
      <c r="A1165" s="24">
        <v>2163</v>
      </c>
      <c r="B1165" s="24" t="s">
        <v>1701</v>
      </c>
    </row>
    <row r="1166" spans="1:2" hidden="1" x14ac:dyDescent="0.25">
      <c r="A1166" s="24">
        <v>2164</v>
      </c>
      <c r="B1166" s="24" t="s">
        <v>1702</v>
      </c>
    </row>
    <row r="1167" spans="1:2" hidden="1" x14ac:dyDescent="0.25">
      <c r="A1167" s="24">
        <v>2165</v>
      </c>
      <c r="B1167" s="24" t="s">
        <v>1703</v>
      </c>
    </row>
    <row r="1168" spans="1:2" hidden="1" x14ac:dyDescent="0.25">
      <c r="A1168" s="24">
        <v>2166</v>
      </c>
      <c r="B1168" s="24" t="s">
        <v>517</v>
      </c>
    </row>
    <row r="1169" spans="1:2" hidden="1" x14ac:dyDescent="0.25">
      <c r="A1169" s="24">
        <v>2167</v>
      </c>
      <c r="B1169" s="24" t="s">
        <v>519</v>
      </c>
    </row>
    <row r="1170" spans="1:2" hidden="1" x14ac:dyDescent="0.25">
      <c r="A1170" s="24">
        <v>2168</v>
      </c>
      <c r="B1170" s="24" t="s">
        <v>520</v>
      </c>
    </row>
    <row r="1171" spans="1:2" hidden="1" x14ac:dyDescent="0.25">
      <c r="A1171" s="24">
        <v>2169</v>
      </c>
      <c r="B1171" s="24" t="s">
        <v>522</v>
      </c>
    </row>
    <row r="1172" spans="1:2" hidden="1" x14ac:dyDescent="0.25">
      <c r="A1172" s="24">
        <v>2170</v>
      </c>
      <c r="B1172" s="24" t="s">
        <v>523</v>
      </c>
    </row>
    <row r="1173" spans="1:2" hidden="1" x14ac:dyDescent="0.25">
      <c r="A1173" s="24">
        <v>2171</v>
      </c>
      <c r="B1173" s="24" t="s">
        <v>1704</v>
      </c>
    </row>
    <row r="1174" spans="1:2" hidden="1" x14ac:dyDescent="0.25">
      <c r="A1174" s="24">
        <v>2172</v>
      </c>
      <c r="B1174" s="24" t="s">
        <v>787</v>
      </c>
    </row>
    <row r="1175" spans="1:2" hidden="1" x14ac:dyDescent="0.25">
      <c r="A1175" s="24">
        <v>2173</v>
      </c>
      <c r="B1175" s="24" t="s">
        <v>1705</v>
      </c>
    </row>
    <row r="1176" spans="1:2" hidden="1" x14ac:dyDescent="0.25">
      <c r="A1176" s="24">
        <v>2174</v>
      </c>
      <c r="B1176" s="24" t="s">
        <v>1706</v>
      </c>
    </row>
    <row r="1177" spans="1:2" hidden="1" x14ac:dyDescent="0.25">
      <c r="A1177" s="24">
        <v>2175</v>
      </c>
      <c r="B1177" s="24" t="s">
        <v>789</v>
      </c>
    </row>
    <row r="1178" spans="1:2" hidden="1" x14ac:dyDescent="0.25">
      <c r="A1178" s="24">
        <v>2176</v>
      </c>
      <c r="B1178" s="24" t="s">
        <v>1707</v>
      </c>
    </row>
    <row r="1179" spans="1:2" hidden="1" x14ac:dyDescent="0.25">
      <c r="A1179" s="24">
        <v>2177</v>
      </c>
      <c r="B1179" s="24" t="s">
        <v>1708</v>
      </c>
    </row>
    <row r="1180" spans="1:2" hidden="1" x14ac:dyDescent="0.25">
      <c r="A1180" s="24">
        <v>2178</v>
      </c>
      <c r="B1180" s="24" t="s">
        <v>1732</v>
      </c>
    </row>
    <row r="1181" spans="1:2" hidden="1" x14ac:dyDescent="0.25">
      <c r="A1181" s="24">
        <v>2179</v>
      </c>
      <c r="B1181" s="24" t="s">
        <v>1733</v>
      </c>
    </row>
    <row r="1182" spans="1:2" hidden="1" x14ac:dyDescent="0.25">
      <c r="A1182" s="24">
        <v>2180</v>
      </c>
      <c r="B1182" s="24" t="s">
        <v>796</v>
      </c>
    </row>
    <row r="1183" spans="1:2" hidden="1" x14ac:dyDescent="0.25">
      <c r="A1183" s="24">
        <v>2181</v>
      </c>
      <c r="B1183" s="24" t="s">
        <v>1736</v>
      </c>
    </row>
    <row r="1184" spans="1:2" hidden="1" x14ac:dyDescent="0.25">
      <c r="A1184" s="24">
        <v>2182</v>
      </c>
      <c r="B1184" s="24" t="s">
        <v>1709</v>
      </c>
    </row>
    <row r="1185" spans="1:2" hidden="1" x14ac:dyDescent="0.25">
      <c r="A1185" s="24">
        <v>2183</v>
      </c>
      <c r="B1185" s="24" t="s">
        <v>1710</v>
      </c>
    </row>
    <row r="1186" spans="1:2" hidden="1" x14ac:dyDescent="0.25">
      <c r="A1186" s="24">
        <v>2184</v>
      </c>
      <c r="B1186" s="24" t="s">
        <v>527</v>
      </c>
    </row>
    <row r="1187" spans="1:2" hidden="1" x14ac:dyDescent="0.25">
      <c r="A1187" s="24">
        <v>2185</v>
      </c>
      <c r="B1187" s="24" t="s">
        <v>529</v>
      </c>
    </row>
    <row r="1188" spans="1:2" hidden="1" x14ac:dyDescent="0.25">
      <c r="A1188" s="24">
        <v>2186</v>
      </c>
      <c r="B1188" s="24" t="s">
        <v>1711</v>
      </c>
    </row>
    <row r="1189" spans="1:2" hidden="1" x14ac:dyDescent="0.25">
      <c r="A1189" s="24">
        <v>2187</v>
      </c>
      <c r="B1189" s="24" t="s">
        <v>1712</v>
      </c>
    </row>
    <row r="1190" spans="1:2" hidden="1" x14ac:dyDescent="0.25">
      <c r="A1190" s="24">
        <v>2188</v>
      </c>
      <c r="B1190" s="24" t="s">
        <v>791</v>
      </c>
    </row>
    <row r="1191" spans="1:2" hidden="1" x14ac:dyDescent="0.25">
      <c r="A1191" s="24">
        <v>2189</v>
      </c>
      <c r="B1191" s="24" t="s">
        <v>793</v>
      </c>
    </row>
    <row r="1192" spans="1:2" hidden="1" x14ac:dyDescent="0.25">
      <c r="A1192" s="24">
        <v>2190</v>
      </c>
      <c r="B1192" s="24" t="s">
        <v>530</v>
      </c>
    </row>
    <row r="1193" spans="1:2" hidden="1" x14ac:dyDescent="0.25">
      <c r="A1193" s="24">
        <v>2191</v>
      </c>
      <c r="B1193" s="24" t="s">
        <v>1713</v>
      </c>
    </row>
    <row r="1194" spans="1:2" hidden="1" x14ac:dyDescent="0.25">
      <c r="A1194" s="24">
        <v>2192</v>
      </c>
      <c r="B1194" s="24" t="s">
        <v>1714</v>
      </c>
    </row>
    <row r="1195" spans="1:2" hidden="1" x14ac:dyDescent="0.25">
      <c r="A1195" s="24">
        <v>2193</v>
      </c>
      <c r="B1195" s="24" t="s">
        <v>532</v>
      </c>
    </row>
    <row r="1196" spans="1:2" hidden="1" x14ac:dyDescent="0.25">
      <c r="A1196" s="24">
        <v>2194</v>
      </c>
      <c r="B1196" s="24" t="s">
        <v>1715</v>
      </c>
    </row>
    <row r="1197" spans="1:2" hidden="1" x14ac:dyDescent="0.25">
      <c r="A1197" s="24">
        <v>2195</v>
      </c>
      <c r="B1197" s="24" t="s">
        <v>794</v>
      </c>
    </row>
    <row r="1198" spans="1:2" hidden="1" x14ac:dyDescent="0.25">
      <c r="A1198" s="24">
        <v>2196</v>
      </c>
      <c r="B1198" s="24" t="s">
        <v>1718</v>
      </c>
    </row>
    <row r="1199" spans="1:2" hidden="1" x14ac:dyDescent="0.25">
      <c r="A1199" s="24">
        <v>2197</v>
      </c>
      <c r="B1199" s="24" t="s">
        <v>1716</v>
      </c>
    </row>
    <row r="1200" spans="1:2" hidden="1" x14ac:dyDescent="0.25">
      <c r="A1200" s="24">
        <v>2198</v>
      </c>
      <c r="B1200" s="24" t="s">
        <v>1717</v>
      </c>
    </row>
    <row r="1201" spans="1:2" hidden="1" x14ac:dyDescent="0.25">
      <c r="A1201" s="24">
        <v>2199</v>
      </c>
      <c r="B1201" s="24" t="s">
        <v>1719</v>
      </c>
    </row>
    <row r="1202" spans="1:2" hidden="1" x14ac:dyDescent="0.25">
      <c r="A1202" s="24">
        <v>2200</v>
      </c>
      <c r="B1202" s="24" t="s">
        <v>1720</v>
      </c>
    </row>
    <row r="1203" spans="1:2" hidden="1" x14ac:dyDescent="0.25">
      <c r="A1203" s="24">
        <v>2201</v>
      </c>
      <c r="B1203" s="24" t="s">
        <v>1721</v>
      </c>
    </row>
    <row r="1204" spans="1:2" hidden="1" x14ac:dyDescent="0.25">
      <c r="A1204" s="24">
        <v>2202</v>
      </c>
      <c r="B1204" s="24" t="s">
        <v>795</v>
      </c>
    </row>
    <row r="1205" spans="1:2" hidden="1" x14ac:dyDescent="0.25">
      <c r="A1205" s="24">
        <v>2203</v>
      </c>
      <c r="B1205" s="24" t="s">
        <v>1722</v>
      </c>
    </row>
    <row r="1206" spans="1:2" hidden="1" x14ac:dyDescent="0.25">
      <c r="A1206" s="24">
        <v>2204</v>
      </c>
      <c r="B1206" s="24" t="s">
        <v>1723</v>
      </c>
    </row>
    <row r="1207" spans="1:2" hidden="1" x14ac:dyDescent="0.25">
      <c r="A1207" s="24">
        <v>2205</v>
      </c>
      <c r="B1207" s="24" t="s">
        <v>1724</v>
      </c>
    </row>
    <row r="1208" spans="1:2" hidden="1" x14ac:dyDescent="0.25">
      <c r="A1208" s="24">
        <v>2206</v>
      </c>
      <c r="B1208" s="24" t="s">
        <v>1725</v>
      </c>
    </row>
    <row r="1209" spans="1:2" hidden="1" x14ac:dyDescent="0.25">
      <c r="A1209" s="24">
        <v>2207</v>
      </c>
      <c r="B1209" s="24" t="s">
        <v>1726</v>
      </c>
    </row>
    <row r="1210" spans="1:2" hidden="1" x14ac:dyDescent="0.25">
      <c r="A1210" s="24">
        <v>2208</v>
      </c>
      <c r="B1210" s="24" t="s">
        <v>1727</v>
      </c>
    </row>
    <row r="1211" spans="1:2" hidden="1" x14ac:dyDescent="0.25">
      <c r="A1211" s="24">
        <v>2209</v>
      </c>
      <c r="B1211" s="24" t="s">
        <v>1728</v>
      </c>
    </row>
    <row r="1212" spans="1:2" hidden="1" x14ac:dyDescent="0.25">
      <c r="A1212" s="24">
        <v>2210</v>
      </c>
      <c r="B1212" s="24" t="s">
        <v>1729</v>
      </c>
    </row>
    <row r="1213" spans="1:2" hidden="1" x14ac:dyDescent="0.25">
      <c r="A1213" s="24">
        <v>2211</v>
      </c>
      <c r="B1213" s="24" t="s">
        <v>1730</v>
      </c>
    </row>
    <row r="1214" spans="1:2" hidden="1" x14ac:dyDescent="0.25">
      <c r="A1214" s="24">
        <v>2212</v>
      </c>
      <c r="B1214" s="24" t="s">
        <v>1731</v>
      </c>
    </row>
    <row r="1215" spans="1:2" hidden="1" x14ac:dyDescent="0.25">
      <c r="A1215" s="24">
        <v>2213</v>
      </c>
      <c r="B1215" s="24" t="s">
        <v>533</v>
      </c>
    </row>
    <row r="1216" spans="1:2" hidden="1" x14ac:dyDescent="0.25">
      <c r="A1216" s="24">
        <v>2214</v>
      </c>
      <c r="B1216" s="24" t="s">
        <v>1734</v>
      </c>
    </row>
    <row r="1217" spans="1:2" hidden="1" x14ac:dyDescent="0.25">
      <c r="A1217" s="24">
        <v>2215</v>
      </c>
      <c r="B1217" s="24" t="s">
        <v>1735</v>
      </c>
    </row>
    <row r="1218" spans="1:2" hidden="1" x14ac:dyDescent="0.25">
      <c r="A1218" s="24">
        <v>2216</v>
      </c>
      <c r="B1218" s="24" t="s">
        <v>1737</v>
      </c>
    </row>
    <row r="1219" spans="1:2" hidden="1" x14ac:dyDescent="0.25">
      <c r="A1219" s="24">
        <v>2217</v>
      </c>
      <c r="B1219" s="24" t="s">
        <v>1738</v>
      </c>
    </row>
    <row r="1220" spans="1:2" hidden="1" x14ac:dyDescent="0.25">
      <c r="A1220" s="24">
        <v>2218</v>
      </c>
      <c r="B1220" s="24" t="s">
        <v>1748</v>
      </c>
    </row>
    <row r="1221" spans="1:2" hidden="1" x14ac:dyDescent="0.25">
      <c r="A1221" s="24">
        <v>2219</v>
      </c>
      <c r="B1221" s="24" t="s">
        <v>1749</v>
      </c>
    </row>
    <row r="1222" spans="1:2" hidden="1" x14ac:dyDescent="0.25">
      <c r="A1222" s="24">
        <v>2220</v>
      </c>
      <c r="B1222" s="24" t="s">
        <v>1774</v>
      </c>
    </row>
    <row r="1223" spans="1:2" hidden="1" x14ac:dyDescent="0.25">
      <c r="A1223" s="24">
        <v>2221</v>
      </c>
      <c r="B1223" s="24" t="s">
        <v>1775</v>
      </c>
    </row>
    <row r="1224" spans="1:2" hidden="1" x14ac:dyDescent="0.25">
      <c r="A1224" s="24">
        <v>2222</v>
      </c>
      <c r="B1224" s="24" t="s">
        <v>1776</v>
      </c>
    </row>
    <row r="1225" spans="1:2" hidden="1" x14ac:dyDescent="0.25">
      <c r="A1225" s="24">
        <v>2223</v>
      </c>
      <c r="B1225" s="24" t="s">
        <v>535</v>
      </c>
    </row>
    <row r="1226" spans="1:2" hidden="1" x14ac:dyDescent="0.25">
      <c r="A1226" s="24">
        <v>2224</v>
      </c>
      <c r="B1226" s="24" t="s">
        <v>1790</v>
      </c>
    </row>
    <row r="1227" spans="1:2" hidden="1" x14ac:dyDescent="0.25">
      <c r="A1227" s="24">
        <v>2225</v>
      </c>
      <c r="B1227" s="24" t="s">
        <v>1791</v>
      </c>
    </row>
    <row r="1228" spans="1:2" hidden="1" x14ac:dyDescent="0.25">
      <c r="A1228" s="24">
        <v>2226</v>
      </c>
      <c r="B1228" s="24" t="s">
        <v>1792</v>
      </c>
    </row>
    <row r="1229" spans="1:2" hidden="1" x14ac:dyDescent="0.25">
      <c r="A1229" s="24">
        <v>2227</v>
      </c>
      <c r="B1229" s="24" t="s">
        <v>537</v>
      </c>
    </row>
    <row r="1230" spans="1:2" hidden="1" x14ac:dyDescent="0.25">
      <c r="A1230" s="24">
        <v>2228</v>
      </c>
      <c r="B1230" s="24" t="s">
        <v>1739</v>
      </c>
    </row>
    <row r="1231" spans="1:2" hidden="1" x14ac:dyDescent="0.25">
      <c r="A1231" s="24">
        <v>2229</v>
      </c>
      <c r="B1231" s="24" t="s">
        <v>1740</v>
      </c>
    </row>
    <row r="1232" spans="1:2" hidden="1" x14ac:dyDescent="0.25">
      <c r="A1232" s="24">
        <v>2230</v>
      </c>
      <c r="B1232" s="24" t="s">
        <v>539</v>
      </c>
    </row>
    <row r="1233" spans="1:2" hidden="1" x14ac:dyDescent="0.25">
      <c r="A1233" s="24">
        <v>2231</v>
      </c>
      <c r="B1233" s="24" t="s">
        <v>541</v>
      </c>
    </row>
    <row r="1234" spans="1:2" hidden="1" x14ac:dyDescent="0.25">
      <c r="A1234" s="24">
        <v>2232</v>
      </c>
      <c r="B1234" s="24" t="s">
        <v>1741</v>
      </c>
    </row>
    <row r="1235" spans="1:2" hidden="1" x14ac:dyDescent="0.25">
      <c r="A1235" s="24">
        <v>2233</v>
      </c>
      <c r="B1235" s="24" t="s">
        <v>1742</v>
      </c>
    </row>
    <row r="1236" spans="1:2" hidden="1" x14ac:dyDescent="0.25">
      <c r="A1236" s="24">
        <v>2234</v>
      </c>
      <c r="B1236" s="24" t="s">
        <v>1743</v>
      </c>
    </row>
    <row r="1237" spans="1:2" hidden="1" x14ac:dyDescent="0.25">
      <c r="A1237" s="24">
        <v>2235</v>
      </c>
      <c r="B1237" s="24" t="s">
        <v>1744</v>
      </c>
    </row>
    <row r="1238" spans="1:2" hidden="1" x14ac:dyDescent="0.25">
      <c r="A1238" s="24">
        <v>2236</v>
      </c>
      <c r="B1238" s="24" t="s">
        <v>1745</v>
      </c>
    </row>
    <row r="1239" spans="1:2" hidden="1" x14ac:dyDescent="0.25">
      <c r="A1239" s="24">
        <v>2237</v>
      </c>
      <c r="B1239" s="24" t="s">
        <v>1746</v>
      </c>
    </row>
    <row r="1240" spans="1:2" hidden="1" x14ac:dyDescent="0.25">
      <c r="A1240" s="24">
        <v>2238</v>
      </c>
      <c r="B1240" s="24" t="s">
        <v>1747</v>
      </c>
    </row>
    <row r="1241" spans="1:2" hidden="1" x14ac:dyDescent="0.25">
      <c r="A1241" s="24">
        <v>2239</v>
      </c>
      <c r="B1241" s="24" t="s">
        <v>542</v>
      </c>
    </row>
    <row r="1242" spans="1:2" hidden="1" x14ac:dyDescent="0.25">
      <c r="A1242" s="24">
        <v>2240</v>
      </c>
      <c r="B1242" s="24" t="s">
        <v>797</v>
      </c>
    </row>
    <row r="1243" spans="1:2" hidden="1" x14ac:dyDescent="0.25">
      <c r="A1243" s="24">
        <v>2241</v>
      </c>
      <c r="B1243" s="24" t="s">
        <v>798</v>
      </c>
    </row>
    <row r="1244" spans="1:2" hidden="1" x14ac:dyDescent="0.25">
      <c r="A1244" s="24">
        <v>2242</v>
      </c>
      <c r="B1244" s="24" t="s">
        <v>1750</v>
      </c>
    </row>
    <row r="1245" spans="1:2" hidden="1" x14ac:dyDescent="0.25">
      <c r="A1245" s="24">
        <v>2243</v>
      </c>
      <c r="B1245" s="24" t="s">
        <v>544</v>
      </c>
    </row>
    <row r="1246" spans="1:2" hidden="1" x14ac:dyDescent="0.25">
      <c r="A1246" s="24">
        <v>2244</v>
      </c>
      <c r="B1246" s="24" t="s">
        <v>1751</v>
      </c>
    </row>
    <row r="1247" spans="1:2" hidden="1" x14ac:dyDescent="0.25">
      <c r="A1247" s="24">
        <v>2245</v>
      </c>
      <c r="B1247" s="24" t="s">
        <v>1752</v>
      </c>
    </row>
    <row r="1248" spans="1:2" hidden="1" x14ac:dyDescent="0.25">
      <c r="A1248" s="24">
        <v>2246</v>
      </c>
      <c r="B1248" s="24" t="s">
        <v>546</v>
      </c>
    </row>
    <row r="1249" spans="1:2" hidden="1" x14ac:dyDescent="0.25">
      <c r="A1249" s="24">
        <v>2247</v>
      </c>
      <c r="B1249" s="24" t="s">
        <v>1753</v>
      </c>
    </row>
    <row r="1250" spans="1:2" hidden="1" x14ac:dyDescent="0.25">
      <c r="A1250" s="24">
        <v>2248</v>
      </c>
      <c r="B1250" s="24" t="s">
        <v>1754</v>
      </c>
    </row>
    <row r="1251" spans="1:2" hidden="1" x14ac:dyDescent="0.25">
      <c r="A1251" s="24">
        <v>2249</v>
      </c>
      <c r="B1251" s="24" t="s">
        <v>1755</v>
      </c>
    </row>
    <row r="1252" spans="1:2" hidden="1" x14ac:dyDescent="0.25">
      <c r="A1252" s="24">
        <v>2250</v>
      </c>
      <c r="B1252" s="24" t="s">
        <v>1756</v>
      </c>
    </row>
    <row r="1253" spans="1:2" hidden="1" x14ac:dyDescent="0.25">
      <c r="A1253" s="24">
        <v>2251</v>
      </c>
      <c r="B1253" s="24" t="s">
        <v>1757</v>
      </c>
    </row>
    <row r="1254" spans="1:2" hidden="1" x14ac:dyDescent="0.25">
      <c r="A1254" s="24">
        <v>2252</v>
      </c>
      <c r="B1254" s="24" t="s">
        <v>1758</v>
      </c>
    </row>
    <row r="1255" spans="1:2" hidden="1" x14ac:dyDescent="0.25">
      <c r="A1255" s="24">
        <v>2253</v>
      </c>
      <c r="B1255" s="24" t="s">
        <v>547</v>
      </c>
    </row>
    <row r="1256" spans="1:2" hidden="1" x14ac:dyDescent="0.25">
      <c r="A1256" s="24">
        <v>2254</v>
      </c>
      <c r="B1256" s="24" t="s">
        <v>1759</v>
      </c>
    </row>
    <row r="1257" spans="1:2" hidden="1" x14ac:dyDescent="0.25">
      <c r="A1257" s="24">
        <v>2255</v>
      </c>
      <c r="B1257" s="24" t="s">
        <v>1760</v>
      </c>
    </row>
    <row r="1258" spans="1:2" hidden="1" x14ac:dyDescent="0.25">
      <c r="A1258" s="24">
        <v>2256</v>
      </c>
      <c r="B1258" s="24" t="s">
        <v>1761</v>
      </c>
    </row>
    <row r="1259" spans="1:2" hidden="1" x14ac:dyDescent="0.25">
      <c r="A1259" s="24">
        <v>2257</v>
      </c>
      <c r="B1259" s="24" t="s">
        <v>1762</v>
      </c>
    </row>
    <row r="1260" spans="1:2" hidden="1" x14ac:dyDescent="0.25">
      <c r="A1260" s="24">
        <v>2258</v>
      </c>
      <c r="B1260" s="24" t="s">
        <v>1763</v>
      </c>
    </row>
    <row r="1261" spans="1:2" hidden="1" x14ac:dyDescent="0.25">
      <c r="A1261" s="24">
        <v>2259</v>
      </c>
      <c r="B1261" s="24" t="s">
        <v>1764</v>
      </c>
    </row>
    <row r="1262" spans="1:2" hidden="1" x14ac:dyDescent="0.25">
      <c r="A1262" s="24">
        <v>2260</v>
      </c>
      <c r="B1262" s="24" t="s">
        <v>800</v>
      </c>
    </row>
    <row r="1263" spans="1:2" hidden="1" x14ac:dyDescent="0.25">
      <c r="A1263" s="24">
        <v>2261</v>
      </c>
      <c r="B1263" s="24" t="s">
        <v>802</v>
      </c>
    </row>
    <row r="1264" spans="1:2" hidden="1" x14ac:dyDescent="0.25">
      <c r="A1264" s="24">
        <v>2262</v>
      </c>
      <c r="B1264" s="24" t="s">
        <v>1765</v>
      </c>
    </row>
    <row r="1265" spans="1:2" hidden="1" x14ac:dyDescent="0.25">
      <c r="A1265" s="24">
        <v>2263</v>
      </c>
      <c r="B1265" s="24" t="s">
        <v>1766</v>
      </c>
    </row>
    <row r="1266" spans="1:2" hidden="1" x14ac:dyDescent="0.25">
      <c r="A1266" s="24">
        <v>2264</v>
      </c>
      <c r="B1266" s="24" t="s">
        <v>803</v>
      </c>
    </row>
    <row r="1267" spans="1:2" hidden="1" x14ac:dyDescent="0.25">
      <c r="A1267" s="24">
        <v>2265</v>
      </c>
      <c r="B1267" s="24" t="s">
        <v>1767</v>
      </c>
    </row>
    <row r="1268" spans="1:2" hidden="1" x14ac:dyDescent="0.25">
      <c r="A1268" s="24">
        <v>2266</v>
      </c>
      <c r="B1268" s="24" t="s">
        <v>549</v>
      </c>
    </row>
    <row r="1269" spans="1:2" hidden="1" x14ac:dyDescent="0.25">
      <c r="A1269" s="24">
        <v>2267</v>
      </c>
      <c r="B1269" s="24" t="s">
        <v>551</v>
      </c>
    </row>
    <row r="1270" spans="1:2" hidden="1" x14ac:dyDescent="0.25">
      <c r="A1270" s="24">
        <v>2268</v>
      </c>
      <c r="B1270" s="24" t="s">
        <v>1771</v>
      </c>
    </row>
    <row r="1271" spans="1:2" hidden="1" x14ac:dyDescent="0.25">
      <c r="A1271" s="24">
        <v>2269</v>
      </c>
      <c r="B1271" s="24" t="s">
        <v>804</v>
      </c>
    </row>
    <row r="1272" spans="1:2" hidden="1" x14ac:dyDescent="0.25">
      <c r="A1272" s="24">
        <v>2270</v>
      </c>
      <c r="B1272" s="24" t="s">
        <v>1772</v>
      </c>
    </row>
    <row r="1273" spans="1:2" hidden="1" x14ac:dyDescent="0.25">
      <c r="A1273" s="24">
        <v>2271</v>
      </c>
      <c r="B1273" s="24" t="s">
        <v>1773</v>
      </c>
    </row>
    <row r="1274" spans="1:2" hidden="1" x14ac:dyDescent="0.25">
      <c r="A1274" s="24">
        <v>2272</v>
      </c>
      <c r="B1274" s="24" t="s">
        <v>552</v>
      </c>
    </row>
    <row r="1275" spans="1:2" hidden="1" x14ac:dyDescent="0.25">
      <c r="A1275" s="24">
        <v>2273</v>
      </c>
      <c r="B1275" s="24" t="s">
        <v>1777</v>
      </c>
    </row>
    <row r="1276" spans="1:2" hidden="1" x14ac:dyDescent="0.25">
      <c r="A1276" s="24">
        <v>2274</v>
      </c>
      <c r="B1276" s="24" t="s">
        <v>1778</v>
      </c>
    </row>
    <row r="1277" spans="1:2" hidden="1" x14ac:dyDescent="0.25">
      <c r="A1277" s="24">
        <v>2275</v>
      </c>
      <c r="B1277" s="24" t="s">
        <v>1779</v>
      </c>
    </row>
    <row r="1278" spans="1:2" hidden="1" x14ac:dyDescent="0.25">
      <c r="A1278" s="24">
        <v>2276</v>
      </c>
      <c r="B1278" s="24" t="s">
        <v>1780</v>
      </c>
    </row>
    <row r="1279" spans="1:2" hidden="1" x14ac:dyDescent="0.25">
      <c r="A1279" s="24">
        <v>2277</v>
      </c>
      <c r="B1279" s="24" t="s">
        <v>805</v>
      </c>
    </row>
    <row r="1280" spans="1:2" hidden="1" x14ac:dyDescent="0.25">
      <c r="A1280" s="24">
        <v>2278</v>
      </c>
      <c r="B1280" s="24" t="s">
        <v>1781</v>
      </c>
    </row>
    <row r="1281" spans="1:2" hidden="1" x14ac:dyDescent="0.25">
      <c r="A1281" s="24">
        <v>2279</v>
      </c>
      <c r="B1281" s="24" t="s">
        <v>1782</v>
      </c>
    </row>
    <row r="1282" spans="1:2" hidden="1" x14ac:dyDescent="0.25">
      <c r="A1282" s="24">
        <v>2280</v>
      </c>
      <c r="B1282" s="24" t="s">
        <v>806</v>
      </c>
    </row>
    <row r="1283" spans="1:2" hidden="1" x14ac:dyDescent="0.25">
      <c r="A1283" s="24">
        <v>2281</v>
      </c>
      <c r="B1283" s="24" t="s">
        <v>808</v>
      </c>
    </row>
    <row r="1284" spans="1:2" hidden="1" x14ac:dyDescent="0.25">
      <c r="A1284" s="24">
        <v>2282</v>
      </c>
      <c r="B1284" s="24" t="s">
        <v>554</v>
      </c>
    </row>
    <row r="1285" spans="1:2" hidden="1" x14ac:dyDescent="0.25">
      <c r="A1285" s="24">
        <v>2283</v>
      </c>
      <c r="B1285" s="24" t="s">
        <v>1783</v>
      </c>
    </row>
    <row r="1286" spans="1:2" hidden="1" x14ac:dyDescent="0.25">
      <c r="A1286" s="24">
        <v>2284</v>
      </c>
      <c r="B1286" s="24" t="s">
        <v>1784</v>
      </c>
    </row>
    <row r="1287" spans="1:2" hidden="1" x14ac:dyDescent="0.25">
      <c r="A1287" s="24">
        <v>2285</v>
      </c>
      <c r="B1287" s="24" t="s">
        <v>1785</v>
      </c>
    </row>
    <row r="1288" spans="1:2" hidden="1" x14ac:dyDescent="0.25">
      <c r="A1288" s="24">
        <v>2286</v>
      </c>
      <c r="B1288" s="24" t="s">
        <v>556</v>
      </c>
    </row>
    <row r="1289" spans="1:2" hidden="1" x14ac:dyDescent="0.25">
      <c r="A1289" s="24">
        <v>2287</v>
      </c>
      <c r="B1289" s="24" t="s">
        <v>558</v>
      </c>
    </row>
    <row r="1290" spans="1:2" hidden="1" x14ac:dyDescent="0.25">
      <c r="A1290" s="24">
        <v>2288</v>
      </c>
      <c r="B1290" s="24" t="s">
        <v>1786</v>
      </c>
    </row>
    <row r="1291" spans="1:2" hidden="1" x14ac:dyDescent="0.25">
      <c r="A1291" s="24">
        <v>2289</v>
      </c>
      <c r="B1291" s="24" t="s">
        <v>559</v>
      </c>
    </row>
    <row r="1292" spans="1:2" hidden="1" x14ac:dyDescent="0.25">
      <c r="A1292" s="24">
        <v>2290</v>
      </c>
      <c r="B1292" s="24" t="s">
        <v>560</v>
      </c>
    </row>
    <row r="1293" spans="1:2" hidden="1" x14ac:dyDescent="0.25">
      <c r="A1293" s="24">
        <v>2291</v>
      </c>
      <c r="B1293" s="24" t="s">
        <v>1787</v>
      </c>
    </row>
    <row r="1294" spans="1:2" hidden="1" x14ac:dyDescent="0.25">
      <c r="A1294" s="24">
        <v>2292</v>
      </c>
      <c r="B1294" s="24" t="s">
        <v>809</v>
      </c>
    </row>
    <row r="1295" spans="1:2" hidden="1" x14ac:dyDescent="0.25">
      <c r="A1295" s="24">
        <v>2293</v>
      </c>
      <c r="B1295" s="24" t="s">
        <v>1788</v>
      </c>
    </row>
    <row r="1296" spans="1:2" hidden="1" x14ac:dyDescent="0.25">
      <c r="A1296" s="24">
        <v>2294</v>
      </c>
      <c r="B1296" s="24" t="s">
        <v>1789</v>
      </c>
    </row>
    <row r="1297" spans="1:6" hidden="1" x14ac:dyDescent="0.25">
      <c r="A1297" s="24">
        <v>2295</v>
      </c>
      <c r="B1297" s="24" t="s">
        <v>1793</v>
      </c>
    </row>
    <row r="1298" spans="1:6" hidden="1" x14ac:dyDescent="0.25">
      <c r="A1298" s="24">
        <v>2371</v>
      </c>
      <c r="B1298" s="24" t="s">
        <v>1843</v>
      </c>
    </row>
    <row r="1299" spans="1:6" hidden="1" x14ac:dyDescent="0.25">
      <c r="A1299" s="24">
        <v>2296</v>
      </c>
      <c r="B1299" s="24" t="s">
        <v>1794</v>
      </c>
    </row>
    <row r="1300" spans="1:6" hidden="1" x14ac:dyDescent="0.25">
      <c r="A1300" s="24">
        <v>2297</v>
      </c>
      <c r="B1300" s="24" t="s">
        <v>564</v>
      </c>
    </row>
    <row r="1301" spans="1:6" hidden="1" x14ac:dyDescent="0.25">
      <c r="A1301" s="24">
        <v>2298</v>
      </c>
      <c r="B1301" s="24" t="s">
        <v>566</v>
      </c>
    </row>
    <row r="1302" spans="1:6" hidden="1" x14ac:dyDescent="0.25">
      <c r="A1302" s="24">
        <v>2299</v>
      </c>
      <c r="B1302" s="24" t="s">
        <v>567</v>
      </c>
    </row>
    <row r="1303" spans="1:6" hidden="1" x14ac:dyDescent="0.25">
      <c r="A1303" s="24">
        <v>2300</v>
      </c>
      <c r="B1303" s="24" t="s">
        <v>1795</v>
      </c>
    </row>
    <row r="1304" spans="1:6" hidden="1" x14ac:dyDescent="0.25">
      <c r="A1304" s="24">
        <v>2301</v>
      </c>
      <c r="B1304" s="24" t="s">
        <v>568</v>
      </c>
    </row>
    <row r="1305" spans="1:6" hidden="1" x14ac:dyDescent="0.25">
      <c r="A1305" s="24">
        <v>2302</v>
      </c>
      <c r="B1305" s="24" t="s">
        <v>1796</v>
      </c>
    </row>
    <row r="1306" spans="1:6" x14ac:dyDescent="0.25">
      <c r="A1306" s="24">
        <v>2303</v>
      </c>
      <c r="B1306" s="24" t="s">
        <v>1797</v>
      </c>
      <c r="C1306" s="24" t="s">
        <v>1937</v>
      </c>
      <c r="D1306" s="32" t="s">
        <v>1948</v>
      </c>
      <c r="F1306" s="29" t="s">
        <v>1942</v>
      </c>
    </row>
    <row r="1307" spans="1:6" hidden="1" x14ac:dyDescent="0.25">
      <c r="A1307" s="24">
        <v>2304</v>
      </c>
      <c r="B1307" s="24" t="s">
        <v>810</v>
      </c>
    </row>
    <row r="1308" spans="1:6" hidden="1" x14ac:dyDescent="0.25">
      <c r="A1308" s="24">
        <v>2305</v>
      </c>
      <c r="B1308" s="24" t="s">
        <v>1798</v>
      </c>
    </row>
    <row r="1309" spans="1:6" hidden="1" x14ac:dyDescent="0.25">
      <c r="A1309" s="24">
        <v>2306</v>
      </c>
      <c r="B1309" s="24" t="s">
        <v>1799</v>
      </c>
    </row>
    <row r="1310" spans="1:6" hidden="1" x14ac:dyDescent="0.25">
      <c r="A1310" s="24">
        <v>2307</v>
      </c>
      <c r="B1310" s="24" t="s">
        <v>570</v>
      </c>
    </row>
    <row r="1311" spans="1:6" hidden="1" x14ac:dyDescent="0.25">
      <c r="A1311" s="24">
        <v>2308</v>
      </c>
      <c r="B1311" s="24" t="s">
        <v>812</v>
      </c>
    </row>
    <row r="1312" spans="1:6" hidden="1" x14ac:dyDescent="0.25">
      <c r="A1312" s="24">
        <v>2309</v>
      </c>
      <c r="B1312" s="24" t="s">
        <v>814</v>
      </c>
    </row>
    <row r="1313" spans="1:2" hidden="1" x14ac:dyDescent="0.25">
      <c r="A1313" s="24">
        <v>2310</v>
      </c>
      <c r="B1313" s="24" t="s">
        <v>1800</v>
      </c>
    </row>
    <row r="1314" spans="1:2" hidden="1" x14ac:dyDescent="0.25">
      <c r="A1314" s="24">
        <v>2311</v>
      </c>
      <c r="B1314" s="24" t="s">
        <v>1801</v>
      </c>
    </row>
    <row r="1315" spans="1:2" hidden="1" x14ac:dyDescent="0.25">
      <c r="A1315" s="24">
        <v>2312</v>
      </c>
      <c r="B1315" s="24" t="s">
        <v>1802</v>
      </c>
    </row>
    <row r="1316" spans="1:2" hidden="1" x14ac:dyDescent="0.25">
      <c r="A1316" s="24">
        <v>2313</v>
      </c>
      <c r="B1316" s="24" t="s">
        <v>1803</v>
      </c>
    </row>
    <row r="1317" spans="1:2" hidden="1" x14ac:dyDescent="0.25">
      <c r="A1317" s="24">
        <v>2314</v>
      </c>
      <c r="B1317" s="24" t="s">
        <v>571</v>
      </c>
    </row>
    <row r="1318" spans="1:2" hidden="1" x14ac:dyDescent="0.25">
      <c r="A1318" s="24">
        <v>2315</v>
      </c>
      <c r="B1318" s="24" t="s">
        <v>573</v>
      </c>
    </row>
    <row r="1319" spans="1:2" hidden="1" x14ac:dyDescent="0.25">
      <c r="A1319" s="24">
        <v>2316</v>
      </c>
      <c r="B1319" s="24" t="s">
        <v>1804</v>
      </c>
    </row>
    <row r="1320" spans="1:2" hidden="1" x14ac:dyDescent="0.25">
      <c r="A1320" s="24">
        <v>2317</v>
      </c>
      <c r="B1320" s="24" t="s">
        <v>1805</v>
      </c>
    </row>
    <row r="1321" spans="1:2" hidden="1" x14ac:dyDescent="0.25">
      <c r="A1321" s="24">
        <v>2318</v>
      </c>
      <c r="B1321" s="24" t="s">
        <v>815</v>
      </c>
    </row>
    <row r="1322" spans="1:2" hidden="1" x14ac:dyDescent="0.25">
      <c r="A1322" s="24">
        <v>2319</v>
      </c>
      <c r="B1322" s="24" t="s">
        <v>1806</v>
      </c>
    </row>
    <row r="1323" spans="1:2" hidden="1" x14ac:dyDescent="0.25">
      <c r="A1323" s="24">
        <v>2320</v>
      </c>
      <c r="B1323" s="24" t="s">
        <v>1807</v>
      </c>
    </row>
    <row r="1324" spans="1:2" hidden="1" x14ac:dyDescent="0.25">
      <c r="A1324" s="24">
        <v>2321</v>
      </c>
      <c r="B1324" s="24" t="s">
        <v>1808</v>
      </c>
    </row>
    <row r="1325" spans="1:2" hidden="1" x14ac:dyDescent="0.25">
      <c r="A1325" s="24">
        <v>2322</v>
      </c>
      <c r="B1325" s="24" t="s">
        <v>816</v>
      </c>
    </row>
    <row r="1326" spans="1:2" hidden="1" x14ac:dyDescent="0.25">
      <c r="A1326" s="24">
        <v>2323</v>
      </c>
      <c r="B1326" s="24" t="s">
        <v>818</v>
      </c>
    </row>
    <row r="1327" spans="1:2" hidden="1" x14ac:dyDescent="0.25">
      <c r="A1327" s="24">
        <v>2324</v>
      </c>
      <c r="B1327" s="24" t="s">
        <v>1846</v>
      </c>
    </row>
    <row r="1328" spans="1:2" hidden="1" x14ac:dyDescent="0.25">
      <c r="A1328" s="24">
        <v>2325</v>
      </c>
      <c r="B1328" s="24" t="s">
        <v>1847</v>
      </c>
    </row>
    <row r="1329" spans="1:6" hidden="1" x14ac:dyDescent="0.25">
      <c r="A1329" s="24">
        <v>2326</v>
      </c>
      <c r="B1329" s="24" t="s">
        <v>1811</v>
      </c>
    </row>
    <row r="1330" spans="1:6" hidden="1" x14ac:dyDescent="0.25">
      <c r="A1330" s="24">
        <v>2327</v>
      </c>
      <c r="B1330" s="24" t="s">
        <v>1815</v>
      </c>
    </row>
    <row r="1331" spans="1:6" x14ac:dyDescent="0.25">
      <c r="A1331" s="24">
        <v>2328</v>
      </c>
      <c r="B1331" s="24" t="s">
        <v>1816</v>
      </c>
      <c r="C1331" s="24" t="s">
        <v>1937</v>
      </c>
      <c r="D1331" s="32" t="s">
        <v>1948</v>
      </c>
      <c r="F1331" s="29" t="s">
        <v>1943</v>
      </c>
    </row>
    <row r="1332" spans="1:6" hidden="1" x14ac:dyDescent="0.25">
      <c r="A1332" s="24">
        <v>2329</v>
      </c>
      <c r="B1332" s="24" t="s">
        <v>1830</v>
      </c>
    </row>
    <row r="1333" spans="1:6" hidden="1" x14ac:dyDescent="0.25">
      <c r="A1333" s="24">
        <v>2330</v>
      </c>
      <c r="B1333" s="24" t="s">
        <v>824</v>
      </c>
    </row>
    <row r="1334" spans="1:6" hidden="1" x14ac:dyDescent="0.25">
      <c r="A1334" s="24">
        <v>2331</v>
      </c>
      <c r="B1334" s="24" t="s">
        <v>1837</v>
      </c>
    </row>
    <row r="1335" spans="1:6" hidden="1" x14ac:dyDescent="0.25">
      <c r="A1335" s="24">
        <v>2332</v>
      </c>
      <c r="B1335" s="24" t="s">
        <v>1838</v>
      </c>
    </row>
    <row r="1336" spans="1:6" hidden="1" x14ac:dyDescent="0.25">
      <c r="A1336" s="24">
        <v>2333</v>
      </c>
      <c r="B1336" s="24" t="s">
        <v>1809</v>
      </c>
    </row>
    <row r="1337" spans="1:6" hidden="1" x14ac:dyDescent="0.25">
      <c r="A1337" s="24">
        <v>2334</v>
      </c>
      <c r="B1337" s="24" t="s">
        <v>1810</v>
      </c>
    </row>
    <row r="1338" spans="1:6" hidden="1" x14ac:dyDescent="0.25">
      <c r="A1338" s="24">
        <v>2335</v>
      </c>
      <c r="B1338" s="24" t="s">
        <v>574</v>
      </c>
    </row>
    <row r="1339" spans="1:6" hidden="1" x14ac:dyDescent="0.25">
      <c r="A1339" s="24">
        <v>2336</v>
      </c>
      <c r="B1339" s="24" t="s">
        <v>1812</v>
      </c>
    </row>
    <row r="1340" spans="1:6" hidden="1" x14ac:dyDescent="0.25">
      <c r="A1340" s="24">
        <v>2337</v>
      </c>
      <c r="B1340" s="24" t="s">
        <v>1814</v>
      </c>
    </row>
    <row r="1341" spans="1:6" hidden="1" x14ac:dyDescent="0.25">
      <c r="A1341" s="24">
        <v>2338</v>
      </c>
      <c r="B1341" s="24" t="s">
        <v>575</v>
      </c>
    </row>
    <row r="1342" spans="1:6" hidden="1" x14ac:dyDescent="0.25">
      <c r="A1342" s="24">
        <v>2339</v>
      </c>
      <c r="B1342" s="24" t="s">
        <v>1813</v>
      </c>
    </row>
    <row r="1343" spans="1:6" hidden="1" x14ac:dyDescent="0.25">
      <c r="A1343" s="24">
        <v>2340</v>
      </c>
      <c r="B1343" s="24" t="s">
        <v>1818</v>
      </c>
    </row>
    <row r="1344" spans="1:6" hidden="1" x14ac:dyDescent="0.25">
      <c r="A1344" s="24">
        <v>2341</v>
      </c>
      <c r="B1344" s="24" t="s">
        <v>1819</v>
      </c>
    </row>
    <row r="1345" spans="1:2" hidden="1" x14ac:dyDescent="0.25">
      <c r="A1345" s="24">
        <v>2342</v>
      </c>
      <c r="B1345" s="24" t="s">
        <v>1817</v>
      </c>
    </row>
    <row r="1346" spans="1:2" hidden="1" x14ac:dyDescent="0.25">
      <c r="A1346" s="24">
        <v>2343</v>
      </c>
      <c r="B1346" s="24" t="s">
        <v>1820</v>
      </c>
    </row>
    <row r="1347" spans="1:2" hidden="1" x14ac:dyDescent="0.25">
      <c r="A1347" s="24">
        <v>2344</v>
      </c>
      <c r="B1347" s="24" t="s">
        <v>821</v>
      </c>
    </row>
    <row r="1348" spans="1:2" hidden="1" x14ac:dyDescent="0.25">
      <c r="A1348" s="24">
        <v>2345</v>
      </c>
      <c r="B1348" s="24" t="s">
        <v>823</v>
      </c>
    </row>
    <row r="1349" spans="1:2" hidden="1" x14ac:dyDescent="0.25">
      <c r="A1349" s="24">
        <v>2346</v>
      </c>
      <c r="B1349" s="24" t="s">
        <v>1821</v>
      </c>
    </row>
    <row r="1350" spans="1:2" hidden="1" x14ac:dyDescent="0.25">
      <c r="A1350" s="24">
        <v>2347</v>
      </c>
      <c r="B1350" s="24" t="s">
        <v>1823</v>
      </c>
    </row>
    <row r="1351" spans="1:2" hidden="1" x14ac:dyDescent="0.25">
      <c r="A1351" s="24">
        <v>2348</v>
      </c>
      <c r="B1351" s="24" t="s">
        <v>1824</v>
      </c>
    </row>
    <row r="1352" spans="1:2" hidden="1" x14ac:dyDescent="0.25">
      <c r="A1352" s="24">
        <v>2349</v>
      </c>
      <c r="B1352" s="24" t="s">
        <v>577</v>
      </c>
    </row>
    <row r="1353" spans="1:2" hidden="1" x14ac:dyDescent="0.25">
      <c r="A1353" s="24">
        <v>2350</v>
      </c>
      <c r="B1353" s="24" t="s">
        <v>1825</v>
      </c>
    </row>
    <row r="1354" spans="1:2" hidden="1" x14ac:dyDescent="0.25">
      <c r="A1354" s="24">
        <v>2351</v>
      </c>
      <c r="B1354" s="24" t="s">
        <v>1826</v>
      </c>
    </row>
    <row r="1355" spans="1:2" hidden="1" x14ac:dyDescent="0.25">
      <c r="A1355" s="24">
        <v>2352</v>
      </c>
      <c r="B1355" s="24" t="s">
        <v>581</v>
      </c>
    </row>
    <row r="1356" spans="1:2" hidden="1" x14ac:dyDescent="0.25">
      <c r="A1356" s="24">
        <v>2353</v>
      </c>
      <c r="B1356" s="24" t="s">
        <v>583</v>
      </c>
    </row>
    <row r="1357" spans="1:2" hidden="1" x14ac:dyDescent="0.25">
      <c r="A1357" s="24">
        <v>2354</v>
      </c>
      <c r="B1357" s="24" t="s">
        <v>1827</v>
      </c>
    </row>
    <row r="1358" spans="1:2" hidden="1" x14ac:dyDescent="0.25">
      <c r="A1358" s="24">
        <v>2355</v>
      </c>
      <c r="B1358" s="24" t="s">
        <v>1828</v>
      </c>
    </row>
    <row r="1359" spans="1:2" hidden="1" x14ac:dyDescent="0.25">
      <c r="A1359" s="24">
        <v>2356</v>
      </c>
      <c r="B1359" s="24" t="s">
        <v>1829</v>
      </c>
    </row>
    <row r="1360" spans="1:2" hidden="1" x14ac:dyDescent="0.25">
      <c r="A1360" s="24">
        <v>2357</v>
      </c>
      <c r="B1360" s="24" t="s">
        <v>584</v>
      </c>
    </row>
    <row r="1361" spans="1:2" hidden="1" x14ac:dyDescent="0.25">
      <c r="A1361" s="24">
        <v>2358</v>
      </c>
      <c r="B1361" s="24" t="s">
        <v>1831</v>
      </c>
    </row>
    <row r="1362" spans="1:2" hidden="1" x14ac:dyDescent="0.25">
      <c r="A1362" s="24">
        <v>2359</v>
      </c>
      <c r="B1362" s="24" t="s">
        <v>1832</v>
      </c>
    </row>
    <row r="1363" spans="1:2" hidden="1" x14ac:dyDescent="0.25">
      <c r="A1363" s="24">
        <v>2360</v>
      </c>
      <c r="B1363" s="24" t="s">
        <v>1833</v>
      </c>
    </row>
    <row r="1364" spans="1:2" hidden="1" x14ac:dyDescent="0.25">
      <c r="A1364" s="24">
        <v>2361</v>
      </c>
      <c r="B1364" s="24" t="s">
        <v>1834</v>
      </c>
    </row>
    <row r="1365" spans="1:2" hidden="1" x14ac:dyDescent="0.25">
      <c r="A1365" s="24">
        <v>2362</v>
      </c>
      <c r="B1365" s="24" t="s">
        <v>1835</v>
      </c>
    </row>
    <row r="1366" spans="1:2" hidden="1" x14ac:dyDescent="0.25">
      <c r="A1366" s="24">
        <v>2363</v>
      </c>
      <c r="B1366" s="24" t="s">
        <v>1836</v>
      </c>
    </row>
    <row r="1367" spans="1:2" hidden="1" x14ac:dyDescent="0.25">
      <c r="A1367" s="24">
        <v>2364</v>
      </c>
      <c r="B1367" s="24" t="s">
        <v>586</v>
      </c>
    </row>
    <row r="1368" spans="1:2" hidden="1" x14ac:dyDescent="0.25">
      <c r="A1368" s="24">
        <v>2365</v>
      </c>
      <c r="B1368" s="24" t="s">
        <v>588</v>
      </c>
    </row>
    <row r="1369" spans="1:2" hidden="1" x14ac:dyDescent="0.25">
      <c r="A1369" s="24">
        <v>2366</v>
      </c>
      <c r="B1369" s="24" t="s">
        <v>589</v>
      </c>
    </row>
    <row r="1370" spans="1:2" hidden="1" x14ac:dyDescent="0.25">
      <c r="A1370" s="24">
        <v>2367</v>
      </c>
      <c r="B1370" s="24" t="s">
        <v>1839</v>
      </c>
    </row>
    <row r="1371" spans="1:2" hidden="1" x14ac:dyDescent="0.25">
      <c r="A1371" s="24">
        <v>2368</v>
      </c>
      <c r="B1371" s="24" t="s">
        <v>1840</v>
      </c>
    </row>
    <row r="1372" spans="1:2" hidden="1" x14ac:dyDescent="0.25">
      <c r="A1372" s="24">
        <v>2369</v>
      </c>
      <c r="B1372" s="24" t="s">
        <v>1841</v>
      </c>
    </row>
    <row r="1373" spans="1:2" hidden="1" x14ac:dyDescent="0.25">
      <c r="A1373" s="24">
        <v>2370</v>
      </c>
      <c r="B1373" s="24" t="s">
        <v>1842</v>
      </c>
    </row>
    <row r="1374" spans="1:2" hidden="1" x14ac:dyDescent="0.25">
      <c r="A1374" s="24">
        <v>2372</v>
      </c>
      <c r="B1374" s="24" t="s">
        <v>826</v>
      </c>
    </row>
    <row r="1375" spans="1:2" hidden="1" x14ac:dyDescent="0.25">
      <c r="A1375" s="24">
        <v>2373</v>
      </c>
      <c r="B1375" s="24" t="s">
        <v>827</v>
      </c>
    </row>
    <row r="1376" spans="1:2" hidden="1" x14ac:dyDescent="0.25">
      <c r="A1376" s="24">
        <v>2374</v>
      </c>
      <c r="B1376" s="24" t="s">
        <v>1844</v>
      </c>
    </row>
    <row r="1377" spans="1:2" hidden="1" x14ac:dyDescent="0.25">
      <c r="A1377" s="24">
        <v>2375</v>
      </c>
      <c r="B1377" s="24" t="s">
        <v>1845</v>
      </c>
    </row>
    <row r="1378" spans="1:2" hidden="1" x14ac:dyDescent="0.25">
      <c r="A1378" s="24">
        <v>2376</v>
      </c>
      <c r="B1378" s="24" t="s">
        <v>590</v>
      </c>
    </row>
    <row r="1379" spans="1:2" hidden="1" x14ac:dyDescent="0.25">
      <c r="A1379" s="24">
        <v>2377</v>
      </c>
      <c r="B1379" s="24" t="s">
        <v>1848</v>
      </c>
    </row>
    <row r="1380" spans="1:2" hidden="1" x14ac:dyDescent="0.25">
      <c r="A1380" s="24">
        <v>2378</v>
      </c>
      <c r="B1380" s="24" t="s">
        <v>592</v>
      </c>
    </row>
    <row r="1381" spans="1:2" hidden="1" x14ac:dyDescent="0.25">
      <c r="A1381" s="24">
        <v>2379</v>
      </c>
      <c r="B1381" s="24" t="s">
        <v>828</v>
      </c>
    </row>
    <row r="1382" spans="1:2" hidden="1" x14ac:dyDescent="0.25">
      <c r="A1382" s="24">
        <v>2380</v>
      </c>
      <c r="B1382" s="24" t="s">
        <v>594</v>
      </c>
    </row>
    <row r="1383" spans="1:2" hidden="1" x14ac:dyDescent="0.25">
      <c r="A1383" s="24">
        <v>2381</v>
      </c>
      <c r="B1383" s="24" t="s">
        <v>595</v>
      </c>
    </row>
    <row r="1384" spans="1:2" hidden="1" x14ac:dyDescent="0.25">
      <c r="A1384" s="24">
        <v>2382</v>
      </c>
      <c r="B1384" s="24" t="s">
        <v>1849</v>
      </c>
    </row>
    <row r="1385" spans="1:2" hidden="1" x14ac:dyDescent="0.25">
      <c r="A1385" s="24">
        <v>2383</v>
      </c>
      <c r="B1385" s="24" t="s">
        <v>1850</v>
      </c>
    </row>
    <row r="1386" spans="1:2" hidden="1" x14ac:dyDescent="0.25">
      <c r="A1386" s="24">
        <v>2384</v>
      </c>
      <c r="B1386" s="24" t="s">
        <v>1851</v>
      </c>
    </row>
    <row r="1387" spans="1:2" hidden="1" x14ac:dyDescent="0.25">
      <c r="A1387" s="24">
        <v>2385</v>
      </c>
      <c r="B1387" s="24" t="s">
        <v>1852</v>
      </c>
    </row>
    <row r="1388" spans="1:2" hidden="1" x14ac:dyDescent="0.25">
      <c r="A1388" s="24">
        <v>2386</v>
      </c>
      <c r="B1388" s="24" t="s">
        <v>1855</v>
      </c>
    </row>
    <row r="1389" spans="1:2" hidden="1" x14ac:dyDescent="0.25">
      <c r="A1389" s="24">
        <v>2387</v>
      </c>
      <c r="B1389" s="24" t="s">
        <v>1856</v>
      </c>
    </row>
    <row r="1390" spans="1:2" hidden="1" x14ac:dyDescent="0.25">
      <c r="A1390" s="24">
        <v>2388</v>
      </c>
      <c r="B1390" s="24" t="s">
        <v>1865</v>
      </c>
    </row>
    <row r="1391" spans="1:2" hidden="1" x14ac:dyDescent="0.25">
      <c r="A1391" s="24">
        <v>2389</v>
      </c>
      <c r="B1391" s="24" t="s">
        <v>1868</v>
      </c>
    </row>
    <row r="1392" spans="1:2" hidden="1" x14ac:dyDescent="0.25">
      <c r="A1392" s="24">
        <v>2390</v>
      </c>
      <c r="B1392" s="24" t="s">
        <v>1870</v>
      </c>
    </row>
    <row r="1393" spans="1:2" hidden="1" x14ac:dyDescent="0.25">
      <c r="A1393" s="24">
        <v>2391</v>
      </c>
      <c r="B1393" s="24" t="s">
        <v>1853</v>
      </c>
    </row>
    <row r="1394" spans="1:2" hidden="1" x14ac:dyDescent="0.25">
      <c r="A1394" s="24">
        <v>2392</v>
      </c>
      <c r="B1394" s="24" t="s">
        <v>1854</v>
      </c>
    </row>
    <row r="1395" spans="1:2" hidden="1" x14ac:dyDescent="0.25">
      <c r="A1395" s="24">
        <v>2393</v>
      </c>
      <c r="B1395" s="24" t="s">
        <v>830</v>
      </c>
    </row>
    <row r="1396" spans="1:2" hidden="1" x14ac:dyDescent="0.25">
      <c r="A1396" s="24">
        <v>2394</v>
      </c>
      <c r="B1396" s="24" t="s">
        <v>596</v>
      </c>
    </row>
    <row r="1397" spans="1:2" hidden="1" x14ac:dyDescent="0.25">
      <c r="A1397" s="24">
        <v>2395</v>
      </c>
      <c r="B1397" s="24" t="s">
        <v>1857</v>
      </c>
    </row>
    <row r="1398" spans="1:2" hidden="1" x14ac:dyDescent="0.25">
      <c r="A1398" s="24">
        <v>2396</v>
      </c>
      <c r="B1398" s="24" t="s">
        <v>1858</v>
      </c>
    </row>
    <row r="1399" spans="1:2" hidden="1" x14ac:dyDescent="0.25">
      <c r="A1399" s="24">
        <v>2397</v>
      </c>
      <c r="B1399" s="24" t="s">
        <v>1859</v>
      </c>
    </row>
    <row r="1400" spans="1:2" hidden="1" x14ac:dyDescent="0.25">
      <c r="A1400" s="24">
        <v>2398</v>
      </c>
      <c r="B1400" s="24" t="s">
        <v>598</v>
      </c>
    </row>
    <row r="1401" spans="1:2" hidden="1" x14ac:dyDescent="0.25">
      <c r="A1401" s="24">
        <v>2399</v>
      </c>
      <c r="B1401" s="24" t="s">
        <v>600</v>
      </c>
    </row>
    <row r="1402" spans="1:2" hidden="1" x14ac:dyDescent="0.25">
      <c r="A1402" s="24">
        <v>2400</v>
      </c>
      <c r="B1402" s="24" t="s">
        <v>1860</v>
      </c>
    </row>
    <row r="1403" spans="1:2" hidden="1" x14ac:dyDescent="0.25">
      <c r="A1403" s="24">
        <v>2401</v>
      </c>
      <c r="B1403" s="24" t="s">
        <v>1861</v>
      </c>
    </row>
    <row r="1404" spans="1:2" hidden="1" x14ac:dyDescent="0.25">
      <c r="A1404" s="24">
        <v>2402</v>
      </c>
      <c r="B1404" s="24" t="s">
        <v>1862</v>
      </c>
    </row>
    <row r="1405" spans="1:2" hidden="1" x14ac:dyDescent="0.25">
      <c r="A1405" s="24">
        <v>2403</v>
      </c>
      <c r="B1405" s="24" t="s">
        <v>1863</v>
      </c>
    </row>
    <row r="1406" spans="1:2" hidden="1" x14ac:dyDescent="0.25">
      <c r="A1406" s="24">
        <v>2404</v>
      </c>
      <c r="B1406" s="24" t="s">
        <v>1864</v>
      </c>
    </row>
    <row r="1407" spans="1:2" hidden="1" x14ac:dyDescent="0.25">
      <c r="A1407" s="24">
        <v>2405</v>
      </c>
      <c r="B1407" s="24" t="s">
        <v>1866</v>
      </c>
    </row>
    <row r="1408" spans="1:2" hidden="1" x14ac:dyDescent="0.25">
      <c r="A1408" s="24">
        <v>2406</v>
      </c>
      <c r="B1408" s="24" t="s">
        <v>602</v>
      </c>
    </row>
    <row r="1409" spans="1:4" hidden="1" x14ac:dyDescent="0.25">
      <c r="A1409" s="24">
        <v>2407</v>
      </c>
      <c r="B1409" s="24" t="s">
        <v>1867</v>
      </c>
    </row>
    <row r="1410" spans="1:4" hidden="1" x14ac:dyDescent="0.25">
      <c r="A1410" s="24">
        <v>2408</v>
      </c>
      <c r="B1410" s="24" t="s">
        <v>1869</v>
      </c>
    </row>
    <row r="1411" spans="1:4" hidden="1" x14ac:dyDescent="0.25">
      <c r="A1411" s="24">
        <v>2409</v>
      </c>
      <c r="B1411" s="24" t="s">
        <v>1884</v>
      </c>
    </row>
    <row r="1412" spans="1:4" hidden="1" x14ac:dyDescent="0.25">
      <c r="A1412" s="24">
        <v>2410</v>
      </c>
      <c r="B1412" s="24" t="s">
        <v>1887</v>
      </c>
    </row>
    <row r="1413" spans="1:4" hidden="1" x14ac:dyDescent="0.25">
      <c r="A1413" s="24">
        <v>2411</v>
      </c>
      <c r="B1413" s="24" t="s">
        <v>604</v>
      </c>
    </row>
    <row r="1414" spans="1:4" hidden="1" x14ac:dyDescent="0.25">
      <c r="A1414" s="24">
        <v>2412</v>
      </c>
      <c r="B1414" s="24" t="s">
        <v>834</v>
      </c>
    </row>
    <row r="1415" spans="1:4" hidden="1" x14ac:dyDescent="0.25">
      <c r="A1415" s="24">
        <v>2413</v>
      </c>
      <c r="B1415" s="24" t="s">
        <v>1871</v>
      </c>
    </row>
    <row r="1416" spans="1:4" hidden="1" x14ac:dyDescent="0.25">
      <c r="A1416" s="24">
        <v>2414</v>
      </c>
      <c r="B1416" s="24" t="s">
        <v>1872</v>
      </c>
    </row>
    <row r="1417" spans="1:4" hidden="1" x14ac:dyDescent="0.25">
      <c r="A1417" s="24">
        <v>2415</v>
      </c>
      <c r="B1417" s="24" t="s">
        <v>1873</v>
      </c>
    </row>
    <row r="1418" spans="1:4" hidden="1" x14ac:dyDescent="0.25">
      <c r="A1418" s="24">
        <v>2416</v>
      </c>
      <c r="B1418" s="24" t="s">
        <v>1874</v>
      </c>
    </row>
    <row r="1419" spans="1:4" hidden="1" x14ac:dyDescent="0.25">
      <c r="A1419" s="24">
        <v>2417</v>
      </c>
      <c r="B1419" s="24" t="s">
        <v>1875</v>
      </c>
    </row>
    <row r="1420" spans="1:4" hidden="1" x14ac:dyDescent="0.25">
      <c r="A1420" s="24">
        <v>2418</v>
      </c>
      <c r="B1420" s="24" t="s">
        <v>1876</v>
      </c>
    </row>
    <row r="1421" spans="1:4" hidden="1" x14ac:dyDescent="0.25">
      <c r="A1421" s="24">
        <v>2419</v>
      </c>
      <c r="B1421" s="24" t="s">
        <v>832</v>
      </c>
    </row>
    <row r="1422" spans="1:4" x14ac:dyDescent="0.25">
      <c r="A1422" s="24">
        <v>2420</v>
      </c>
      <c r="B1422" s="24" t="s">
        <v>1878</v>
      </c>
      <c r="C1422" s="24" t="s">
        <v>1937</v>
      </c>
      <c r="D1422" s="32" t="s">
        <v>1948</v>
      </c>
    </row>
    <row r="1423" spans="1:4" hidden="1" x14ac:dyDescent="0.25">
      <c r="A1423" s="24">
        <v>2421</v>
      </c>
      <c r="B1423" s="24" t="s">
        <v>605</v>
      </c>
    </row>
    <row r="1424" spans="1:4" x14ac:dyDescent="0.25">
      <c r="A1424" s="24">
        <v>2422</v>
      </c>
      <c r="B1424" s="24" t="s">
        <v>1879</v>
      </c>
      <c r="C1424" s="24" t="s">
        <v>1937</v>
      </c>
      <c r="D1424" s="32" t="s">
        <v>1948</v>
      </c>
    </row>
    <row r="1425" spans="1:6" hidden="1" x14ac:dyDescent="0.25">
      <c r="A1425" s="24">
        <v>2423</v>
      </c>
      <c r="B1425" s="24" t="s">
        <v>1880</v>
      </c>
    </row>
    <row r="1426" spans="1:6" hidden="1" x14ac:dyDescent="0.25">
      <c r="A1426" s="24">
        <v>2424</v>
      </c>
      <c r="B1426" s="24" t="s">
        <v>1881</v>
      </c>
    </row>
    <row r="1427" spans="1:6" x14ac:dyDescent="0.25">
      <c r="A1427" s="24">
        <v>2425</v>
      </c>
      <c r="B1427" s="24" t="s">
        <v>1882</v>
      </c>
      <c r="C1427" s="24" t="s">
        <v>1937</v>
      </c>
      <c r="D1427" s="32" t="s">
        <v>1948</v>
      </c>
      <c r="F1427" s="30" t="s">
        <v>1944</v>
      </c>
    </row>
    <row r="1428" spans="1:6" hidden="1" x14ac:dyDescent="0.25">
      <c r="A1428" s="24">
        <v>2426</v>
      </c>
      <c r="B1428" s="24" t="s">
        <v>1883</v>
      </c>
    </row>
    <row r="1429" spans="1:6" hidden="1" x14ac:dyDescent="0.25">
      <c r="A1429" s="24">
        <v>2427</v>
      </c>
      <c r="B1429" s="24" t="s">
        <v>1885</v>
      </c>
    </row>
    <row r="1430" spans="1:6" hidden="1" x14ac:dyDescent="0.25">
      <c r="A1430" s="24">
        <v>2428</v>
      </c>
      <c r="B1430" s="24" t="s">
        <v>1886</v>
      </c>
    </row>
    <row r="1431" spans="1:6" hidden="1" x14ac:dyDescent="0.25">
      <c r="A1431" s="24">
        <v>2429</v>
      </c>
      <c r="B1431" s="24" t="s">
        <v>608</v>
      </c>
    </row>
    <row r="1432" spans="1:6" hidden="1" x14ac:dyDescent="0.25">
      <c r="A1432" s="24">
        <v>2430</v>
      </c>
      <c r="B1432" s="24" t="s">
        <v>1888</v>
      </c>
    </row>
    <row r="1433" spans="1:6" hidden="1" x14ac:dyDescent="0.25">
      <c r="A1433" s="24">
        <v>2431</v>
      </c>
      <c r="B1433" s="24" t="s">
        <v>1889</v>
      </c>
    </row>
    <row r="1434" spans="1:6" hidden="1" x14ac:dyDescent="0.25">
      <c r="A1434" s="24">
        <v>2432</v>
      </c>
      <c r="B1434" s="24" t="s">
        <v>1890</v>
      </c>
    </row>
    <row r="1435" spans="1:6" hidden="1" x14ac:dyDescent="0.25">
      <c r="A1435" s="24">
        <v>2433</v>
      </c>
      <c r="B1435" s="24" t="s">
        <v>609</v>
      </c>
    </row>
    <row r="1436" spans="1:6" hidden="1" x14ac:dyDescent="0.25">
      <c r="A1436" s="24">
        <v>2434</v>
      </c>
      <c r="B1436" s="24" t="s">
        <v>611</v>
      </c>
    </row>
    <row r="1437" spans="1:6" hidden="1" x14ac:dyDescent="0.25">
      <c r="A1437" s="24">
        <v>2435</v>
      </c>
      <c r="B1437" s="24" t="s">
        <v>1891</v>
      </c>
    </row>
    <row r="1438" spans="1:6" hidden="1" x14ac:dyDescent="0.25">
      <c r="A1438" s="24">
        <v>2436</v>
      </c>
      <c r="B1438" s="24" t="s">
        <v>613</v>
      </c>
    </row>
    <row r="1439" spans="1:6" hidden="1" x14ac:dyDescent="0.25">
      <c r="A1439" s="24">
        <v>2437</v>
      </c>
      <c r="B1439" s="24" t="s">
        <v>1892</v>
      </c>
    </row>
    <row r="1440" spans="1:6" hidden="1" x14ac:dyDescent="0.25">
      <c r="A1440" s="24">
        <v>2438</v>
      </c>
      <c r="B1440" s="24" t="s">
        <v>1893</v>
      </c>
    </row>
    <row r="1441" spans="1:2" hidden="1" x14ac:dyDescent="0.25">
      <c r="A1441" s="24">
        <v>2439</v>
      </c>
      <c r="B1441" s="24" t="s">
        <v>1894</v>
      </c>
    </row>
    <row r="1442" spans="1:2" hidden="1" x14ac:dyDescent="0.25">
      <c r="A1442" s="24">
        <v>2440</v>
      </c>
      <c r="B1442" s="24" t="s">
        <v>1895</v>
      </c>
    </row>
    <row r="1443" spans="1:2" hidden="1" x14ac:dyDescent="0.25">
      <c r="A1443" s="24">
        <v>2441</v>
      </c>
      <c r="B1443" s="24" t="s">
        <v>835</v>
      </c>
    </row>
    <row r="1444" spans="1:2" hidden="1" x14ac:dyDescent="0.25">
      <c r="A1444" s="24">
        <v>2442</v>
      </c>
      <c r="B1444" s="24" t="s">
        <v>1896</v>
      </c>
    </row>
    <row r="1445" spans="1:2" hidden="1" x14ac:dyDescent="0.25">
      <c r="A1445" s="24">
        <v>2443</v>
      </c>
      <c r="B1445" s="24" t="s">
        <v>614</v>
      </c>
    </row>
    <row r="1446" spans="1:2" hidden="1" x14ac:dyDescent="0.25">
      <c r="A1446" s="24">
        <v>2444</v>
      </c>
      <c r="B1446" s="24" t="s">
        <v>836</v>
      </c>
    </row>
    <row r="1447" spans="1:2" hidden="1" x14ac:dyDescent="0.25">
      <c r="A1447" s="24">
        <v>2445</v>
      </c>
      <c r="B1447" s="24" t="s">
        <v>840</v>
      </c>
    </row>
    <row r="1448" spans="1:2" hidden="1" x14ac:dyDescent="0.25">
      <c r="A1448" s="24">
        <v>2446</v>
      </c>
      <c r="B1448" s="24" t="s">
        <v>1897</v>
      </c>
    </row>
    <row r="1449" spans="1:2" hidden="1" x14ac:dyDescent="0.25">
      <c r="A1449" s="24">
        <v>2447</v>
      </c>
      <c r="B1449" s="24" t="s">
        <v>1898</v>
      </c>
    </row>
    <row r="1450" spans="1:2" hidden="1" x14ac:dyDescent="0.25">
      <c r="A1450" s="24">
        <v>2448</v>
      </c>
      <c r="B1450" s="24" t="s">
        <v>616</v>
      </c>
    </row>
    <row r="1451" spans="1:2" hidden="1" x14ac:dyDescent="0.25">
      <c r="A1451" s="24">
        <v>2449</v>
      </c>
      <c r="B1451" s="24" t="s">
        <v>1899</v>
      </c>
    </row>
    <row r="1452" spans="1:2" hidden="1" x14ac:dyDescent="0.25">
      <c r="A1452" s="24">
        <v>2450</v>
      </c>
      <c r="B1452" s="24" t="s">
        <v>1900</v>
      </c>
    </row>
    <row r="1453" spans="1:2" hidden="1" x14ac:dyDescent="0.25">
      <c r="A1453" s="24">
        <v>2451</v>
      </c>
      <c r="B1453" s="24" t="s">
        <v>1901</v>
      </c>
    </row>
    <row r="1454" spans="1:2" hidden="1" x14ac:dyDescent="0.25">
      <c r="A1454" s="24">
        <v>2452</v>
      </c>
      <c r="B1454" s="24" t="s">
        <v>1902</v>
      </c>
    </row>
    <row r="1455" spans="1:2" hidden="1" x14ac:dyDescent="0.25">
      <c r="A1455" s="24">
        <v>2453</v>
      </c>
      <c r="B1455" s="24" t="s">
        <v>1903</v>
      </c>
    </row>
    <row r="1456" spans="1:2" hidden="1" x14ac:dyDescent="0.25">
      <c r="A1456" s="24">
        <v>2454</v>
      </c>
      <c r="B1456" s="24" t="s">
        <v>617</v>
      </c>
    </row>
    <row r="1457" spans="1:2" hidden="1" x14ac:dyDescent="0.25">
      <c r="A1457" s="24">
        <v>2455</v>
      </c>
      <c r="B1457" s="24" t="s">
        <v>1904</v>
      </c>
    </row>
    <row r="1458" spans="1:2" hidden="1" x14ac:dyDescent="0.25">
      <c r="A1458" s="24">
        <v>2456</v>
      </c>
      <c r="B1458" s="24" t="s">
        <v>1905</v>
      </c>
    </row>
    <row r="1459" spans="1:2" hidden="1" x14ac:dyDescent="0.25">
      <c r="A1459" s="24">
        <v>2457</v>
      </c>
      <c r="B1459" s="24" t="s">
        <v>1906</v>
      </c>
    </row>
    <row r="1460" spans="1:2" hidden="1" x14ac:dyDescent="0.25">
      <c r="A1460" s="24">
        <v>2458</v>
      </c>
      <c r="B1460" s="24" t="s">
        <v>1907</v>
      </c>
    </row>
    <row r="1461" spans="1:2" hidden="1" x14ac:dyDescent="0.25">
      <c r="A1461" s="24">
        <v>2459</v>
      </c>
      <c r="B1461" s="24" t="s">
        <v>1908</v>
      </c>
    </row>
    <row r="1462" spans="1:2" hidden="1" x14ac:dyDescent="0.25">
      <c r="A1462" s="24">
        <v>2460</v>
      </c>
      <c r="B1462" s="24" t="s">
        <v>1909</v>
      </c>
    </row>
    <row r="1463" spans="1:2" hidden="1" x14ac:dyDescent="0.25">
      <c r="A1463" s="24">
        <v>2461</v>
      </c>
      <c r="B1463" s="24" t="s">
        <v>1910</v>
      </c>
    </row>
    <row r="1464" spans="1:2" hidden="1" x14ac:dyDescent="0.25">
      <c r="A1464" s="24">
        <v>2462</v>
      </c>
      <c r="B1464" s="24" t="s">
        <v>1911</v>
      </c>
    </row>
    <row r="1465" spans="1:2" hidden="1" x14ac:dyDescent="0.25">
      <c r="A1465" s="24">
        <v>2463</v>
      </c>
      <c r="B1465" s="24" t="s">
        <v>1912</v>
      </c>
    </row>
    <row r="1466" spans="1:2" hidden="1" x14ac:dyDescent="0.25">
      <c r="A1466" s="24">
        <v>2464</v>
      </c>
      <c r="B1466" s="24" t="s">
        <v>1913</v>
      </c>
    </row>
    <row r="1467" spans="1:2" hidden="1" x14ac:dyDescent="0.25">
      <c r="A1467" s="24">
        <v>2465</v>
      </c>
      <c r="B1467" s="24" t="s">
        <v>619</v>
      </c>
    </row>
    <row r="1468" spans="1:2" hidden="1" x14ac:dyDescent="0.25">
      <c r="A1468" s="24">
        <v>2466</v>
      </c>
      <c r="B1468" s="24" t="s">
        <v>838</v>
      </c>
    </row>
    <row r="1469" spans="1:2" hidden="1" x14ac:dyDescent="0.25">
      <c r="A1469" s="24">
        <v>2467</v>
      </c>
      <c r="B1469" s="24" t="s">
        <v>1914</v>
      </c>
    </row>
    <row r="1470" spans="1:2" hidden="1" x14ac:dyDescent="0.25">
      <c r="A1470" s="24">
        <v>2468</v>
      </c>
      <c r="B1470" s="24" t="s">
        <v>1915</v>
      </c>
    </row>
    <row r="1471" spans="1:2" hidden="1" x14ac:dyDescent="0.25">
      <c r="A1471" s="24">
        <v>2469</v>
      </c>
      <c r="B1471" s="24" t="s">
        <v>1916</v>
      </c>
    </row>
    <row r="1472" spans="1:2" hidden="1" x14ac:dyDescent="0.25">
      <c r="A1472" s="24">
        <v>2470</v>
      </c>
      <c r="B1472" s="24" t="s">
        <v>1917</v>
      </c>
    </row>
    <row r="1473" spans="1:2" hidden="1" x14ac:dyDescent="0.25">
      <c r="A1473" s="24">
        <v>2471</v>
      </c>
      <c r="B1473" s="24" t="s">
        <v>1918</v>
      </c>
    </row>
    <row r="1474" spans="1:2" hidden="1" x14ac:dyDescent="0.25">
      <c r="A1474" s="24">
        <v>2472</v>
      </c>
      <c r="B1474" s="24" t="s">
        <v>1919</v>
      </c>
    </row>
    <row r="1475" spans="1:2" hidden="1" x14ac:dyDescent="0.25">
      <c r="A1475" s="24">
        <v>2473</v>
      </c>
      <c r="B1475" s="24" t="s">
        <v>1920</v>
      </c>
    </row>
    <row r="1476" spans="1:2" hidden="1" x14ac:dyDescent="0.25">
      <c r="A1476" s="24">
        <v>2474</v>
      </c>
      <c r="B1476" s="24" t="s">
        <v>1921</v>
      </c>
    </row>
    <row r="1477" spans="1:2" hidden="1" x14ac:dyDescent="0.25">
      <c r="A1477" s="24">
        <v>2475</v>
      </c>
      <c r="B1477" s="24" t="s">
        <v>1924</v>
      </c>
    </row>
    <row r="1478" spans="1:2" hidden="1" x14ac:dyDescent="0.25">
      <c r="A1478" s="24">
        <v>2476</v>
      </c>
      <c r="B1478" s="24" t="s">
        <v>1925</v>
      </c>
    </row>
    <row r="1479" spans="1:2" hidden="1" x14ac:dyDescent="0.25">
      <c r="A1479" s="24">
        <v>2477</v>
      </c>
      <c r="B1479" s="24" t="s">
        <v>1922</v>
      </c>
    </row>
    <row r="1480" spans="1:2" hidden="1" x14ac:dyDescent="0.25">
      <c r="A1480" s="24">
        <v>2478</v>
      </c>
      <c r="B1480" s="24" t="s">
        <v>1923</v>
      </c>
    </row>
    <row r="1481" spans="1:2" hidden="1" x14ac:dyDescent="0.25">
      <c r="A1481" s="24">
        <v>2479</v>
      </c>
      <c r="B1481" s="24" t="s">
        <v>1926</v>
      </c>
    </row>
    <row r="1482" spans="1:2" hidden="1" x14ac:dyDescent="0.25">
      <c r="A1482" s="24">
        <v>2480</v>
      </c>
      <c r="B1482" s="24" t="s">
        <v>1927</v>
      </c>
    </row>
    <row r="1483" spans="1:2" hidden="1" x14ac:dyDescent="0.25">
      <c r="A1483" s="24">
        <v>2481</v>
      </c>
      <c r="B1483" s="24" t="s">
        <v>621</v>
      </c>
    </row>
    <row r="1484" spans="1:2" hidden="1" x14ac:dyDescent="0.25">
      <c r="A1484" s="24">
        <v>2482</v>
      </c>
      <c r="B1484" s="24" t="s">
        <v>622</v>
      </c>
    </row>
    <row r="1485" spans="1:2" hidden="1" x14ac:dyDescent="0.25">
      <c r="A1485" s="24">
        <v>2483</v>
      </c>
      <c r="B1485" s="24" t="s">
        <v>842</v>
      </c>
    </row>
    <row r="1486" spans="1:2" hidden="1" x14ac:dyDescent="0.25">
      <c r="A1486" s="24">
        <v>2484</v>
      </c>
      <c r="B1486" s="24" t="s">
        <v>1929</v>
      </c>
    </row>
    <row r="1487" spans="1:2" hidden="1" x14ac:dyDescent="0.25">
      <c r="A1487" s="24">
        <v>2485</v>
      </c>
      <c r="B1487" s="24" t="s">
        <v>1933</v>
      </c>
    </row>
    <row r="1488" spans="1:2" hidden="1" x14ac:dyDescent="0.25">
      <c r="A1488" s="24">
        <v>2486</v>
      </c>
      <c r="B1488" s="24" t="s">
        <v>1928</v>
      </c>
    </row>
    <row r="1489" spans="1:2" hidden="1" x14ac:dyDescent="0.25">
      <c r="A1489" s="24">
        <v>2487</v>
      </c>
      <c r="B1489" s="24" t="s">
        <v>1930</v>
      </c>
    </row>
    <row r="1490" spans="1:2" hidden="1" x14ac:dyDescent="0.25">
      <c r="A1490" s="24">
        <v>2488</v>
      </c>
      <c r="B1490" s="24" t="s">
        <v>1931</v>
      </c>
    </row>
    <row r="1491" spans="1:2" hidden="1" x14ac:dyDescent="0.25">
      <c r="A1491" s="24">
        <v>2489</v>
      </c>
      <c r="B1491" s="24" t="s">
        <v>1932</v>
      </c>
    </row>
    <row r="1492" spans="1:2" hidden="1" x14ac:dyDescent="0.25">
      <c r="A1492" s="24">
        <v>2490</v>
      </c>
      <c r="B1492" s="24" t="s">
        <v>1934</v>
      </c>
    </row>
    <row r="1493" spans="1:2" hidden="1" x14ac:dyDescent="0.25">
      <c r="A1493" s="24">
        <v>2491</v>
      </c>
      <c r="B1493" s="24" t="s">
        <v>1935</v>
      </c>
    </row>
    <row r="1494" spans="1:2" hidden="1" x14ac:dyDescent="0.25">
      <c r="A1494" s="24">
        <v>2492</v>
      </c>
      <c r="B1494" s="24" t="s">
        <v>928</v>
      </c>
    </row>
    <row r="1495" spans="1:2" hidden="1" x14ac:dyDescent="0.25">
      <c r="A1495" s="24">
        <v>2493</v>
      </c>
      <c r="B1495" s="24" t="s">
        <v>1068</v>
      </c>
    </row>
    <row r="1496" spans="1:2" hidden="1" x14ac:dyDescent="0.25">
      <c r="A1496" s="24">
        <v>2494</v>
      </c>
      <c r="B1496" s="24" t="s">
        <v>1069</v>
      </c>
    </row>
    <row r="1497" spans="1:2" hidden="1" x14ac:dyDescent="0.25">
      <c r="A1497" s="24">
        <v>2495</v>
      </c>
      <c r="B1497" s="24" t="s">
        <v>623</v>
      </c>
    </row>
    <row r="1498" spans="1:2" hidden="1" x14ac:dyDescent="0.25">
      <c r="A1498" s="24">
        <v>2496</v>
      </c>
      <c r="B1498" s="24" t="s">
        <v>1086</v>
      </c>
    </row>
    <row r="1499" spans="1:2" hidden="1" x14ac:dyDescent="0.25">
      <c r="A1499" s="24">
        <v>2497</v>
      </c>
      <c r="B1499" s="24" t="s">
        <v>685</v>
      </c>
    </row>
    <row r="1500" spans="1:2" hidden="1" x14ac:dyDescent="0.25">
      <c r="A1500" s="24">
        <v>2498</v>
      </c>
      <c r="B1500" s="24" t="s">
        <v>1129</v>
      </c>
    </row>
    <row r="1501" spans="1:2" hidden="1" x14ac:dyDescent="0.25">
      <c r="A1501" s="24">
        <v>2499</v>
      </c>
      <c r="B1501" s="24" t="s">
        <v>1130</v>
      </c>
    </row>
    <row r="1502" spans="1:2" hidden="1" x14ac:dyDescent="0.25">
      <c r="A1502" s="24">
        <v>2500</v>
      </c>
      <c r="B1502" s="24" t="s">
        <v>1108</v>
      </c>
    </row>
    <row r="1503" spans="1:2" hidden="1" x14ac:dyDescent="0.25">
      <c r="A1503" s="24">
        <v>2501</v>
      </c>
      <c r="B1503" s="24" t="s">
        <v>1109</v>
      </c>
    </row>
    <row r="1504" spans="1:2" hidden="1" x14ac:dyDescent="0.25">
      <c r="A1504" s="24">
        <v>2502</v>
      </c>
      <c r="B1504" s="24" t="s">
        <v>1110</v>
      </c>
    </row>
    <row r="1505" spans="1:2" hidden="1" x14ac:dyDescent="0.25">
      <c r="A1505" s="24">
        <v>2503</v>
      </c>
      <c r="B1505" s="24" t="s">
        <v>1112</v>
      </c>
    </row>
    <row r="1506" spans="1:2" hidden="1" x14ac:dyDescent="0.25">
      <c r="A1506" s="24">
        <v>2504</v>
      </c>
      <c r="B1506" s="24" t="s">
        <v>624</v>
      </c>
    </row>
    <row r="1507" spans="1:2" hidden="1" x14ac:dyDescent="0.25">
      <c r="A1507" s="24">
        <v>2505</v>
      </c>
      <c r="B1507" s="24" t="s">
        <v>626</v>
      </c>
    </row>
    <row r="1508" spans="1:2" hidden="1" x14ac:dyDescent="0.25">
      <c r="A1508" s="24">
        <v>2506</v>
      </c>
      <c r="B1508" s="24" t="s">
        <v>1113</v>
      </c>
    </row>
    <row r="1509" spans="1:2" hidden="1" x14ac:dyDescent="0.25">
      <c r="A1509" s="24">
        <v>2507</v>
      </c>
      <c r="B1509" s="24" t="s">
        <v>1117</v>
      </c>
    </row>
    <row r="1510" spans="1:2" hidden="1" x14ac:dyDescent="0.25">
      <c r="A1510" s="24">
        <v>2508</v>
      </c>
      <c r="B1510" s="24" t="s">
        <v>1118</v>
      </c>
    </row>
    <row r="1511" spans="1:2" hidden="1" x14ac:dyDescent="0.25">
      <c r="A1511" s="24">
        <v>2509</v>
      </c>
      <c r="B1511" s="24" t="s">
        <v>1119</v>
      </c>
    </row>
    <row r="1512" spans="1:2" hidden="1" x14ac:dyDescent="0.25">
      <c r="A1512" s="24">
        <v>2510</v>
      </c>
      <c r="B1512" s="24" t="s">
        <v>1120</v>
      </c>
    </row>
    <row r="1513" spans="1:2" hidden="1" x14ac:dyDescent="0.25">
      <c r="A1513" s="24">
        <v>2511</v>
      </c>
      <c r="B1513" s="24" t="s">
        <v>690</v>
      </c>
    </row>
    <row r="1514" spans="1:2" hidden="1" x14ac:dyDescent="0.25">
      <c r="A1514" s="24">
        <v>2512</v>
      </c>
      <c r="B1514" s="24" t="s">
        <v>691</v>
      </c>
    </row>
    <row r="1515" spans="1:2" hidden="1" x14ac:dyDescent="0.25">
      <c r="A1515" s="24">
        <v>2513</v>
      </c>
      <c r="B1515" s="24" t="s">
        <v>1131</v>
      </c>
    </row>
    <row r="1516" spans="1:2" hidden="1" x14ac:dyDescent="0.25">
      <c r="A1516" s="24">
        <v>2514</v>
      </c>
      <c r="B1516" s="24" t="s">
        <v>694</v>
      </c>
    </row>
    <row r="1517" spans="1:2" hidden="1" x14ac:dyDescent="0.25">
      <c r="A1517" s="24">
        <v>2515</v>
      </c>
      <c r="B1517" s="24" t="s">
        <v>627</v>
      </c>
    </row>
    <row r="1518" spans="1:2" hidden="1" x14ac:dyDescent="0.25">
      <c r="A1518" s="24">
        <v>2516</v>
      </c>
      <c r="B1518" s="24" t="s">
        <v>1155</v>
      </c>
    </row>
    <row r="1519" spans="1:2" hidden="1" x14ac:dyDescent="0.25">
      <c r="A1519" s="24">
        <v>2517</v>
      </c>
      <c r="B1519" s="24" t="s">
        <v>1156</v>
      </c>
    </row>
    <row r="1520" spans="1:2" hidden="1" x14ac:dyDescent="0.25">
      <c r="A1520" s="24">
        <v>2518</v>
      </c>
      <c r="B1520" s="24" t="s">
        <v>1157</v>
      </c>
    </row>
    <row r="1521" spans="1:2" hidden="1" x14ac:dyDescent="0.25">
      <c r="A1521" s="24">
        <v>2519</v>
      </c>
      <c r="B1521" s="24" t="s">
        <v>1159</v>
      </c>
    </row>
    <row r="1522" spans="1:2" hidden="1" x14ac:dyDescent="0.25">
      <c r="A1522" s="24">
        <v>2520</v>
      </c>
      <c r="B1522" s="24" t="s">
        <v>1165</v>
      </c>
    </row>
    <row r="1523" spans="1:2" hidden="1" x14ac:dyDescent="0.25">
      <c r="A1523" s="24">
        <v>2521</v>
      </c>
      <c r="B1523" s="24" t="s">
        <v>1166</v>
      </c>
    </row>
    <row r="1524" spans="1:2" hidden="1" x14ac:dyDescent="0.25">
      <c r="A1524" s="24">
        <v>2522</v>
      </c>
      <c r="B1524" s="24" t="s">
        <v>1139</v>
      </c>
    </row>
    <row r="1525" spans="1:2" hidden="1" x14ac:dyDescent="0.25">
      <c r="A1525" s="24">
        <v>2523</v>
      </c>
      <c r="B1525" s="24" t="s">
        <v>705</v>
      </c>
    </row>
    <row r="1526" spans="1:2" hidden="1" x14ac:dyDescent="0.25">
      <c r="A1526" s="24">
        <v>2524</v>
      </c>
      <c r="B1526" s="24" t="s">
        <v>707</v>
      </c>
    </row>
    <row r="1527" spans="1:2" hidden="1" x14ac:dyDescent="0.25">
      <c r="A1527" s="24">
        <v>2525</v>
      </c>
      <c r="B1527" s="24" t="s">
        <v>1213</v>
      </c>
    </row>
    <row r="1528" spans="1:2" hidden="1" x14ac:dyDescent="0.25">
      <c r="A1528" s="24">
        <v>2526</v>
      </c>
      <c r="B1528" s="24" t="s">
        <v>1212</v>
      </c>
    </row>
    <row r="1529" spans="1:2" hidden="1" x14ac:dyDescent="0.25">
      <c r="A1529" s="24">
        <v>2527</v>
      </c>
      <c r="B1529" s="24" t="s">
        <v>1265</v>
      </c>
    </row>
    <row r="1530" spans="1:2" hidden="1" x14ac:dyDescent="0.25">
      <c r="A1530" s="24">
        <v>2528</v>
      </c>
      <c r="B1530" s="24" t="s">
        <v>727</v>
      </c>
    </row>
    <row r="1531" spans="1:2" hidden="1" x14ac:dyDescent="0.25">
      <c r="A1531" s="24">
        <v>2529</v>
      </c>
      <c r="B1531" s="24" t="s">
        <v>1284</v>
      </c>
    </row>
    <row r="1532" spans="1:2" hidden="1" x14ac:dyDescent="0.25">
      <c r="A1532" s="24">
        <v>2530</v>
      </c>
      <c r="B1532" s="24" t="s">
        <v>1285</v>
      </c>
    </row>
    <row r="1533" spans="1:2" hidden="1" x14ac:dyDescent="0.25">
      <c r="A1533" s="24">
        <v>2531</v>
      </c>
      <c r="B1533" s="24" t="s">
        <v>1286</v>
      </c>
    </row>
    <row r="1534" spans="1:2" hidden="1" x14ac:dyDescent="0.25">
      <c r="A1534" s="24">
        <v>2532</v>
      </c>
      <c r="B1534" s="24" t="s">
        <v>1297</v>
      </c>
    </row>
    <row r="1535" spans="1:2" hidden="1" x14ac:dyDescent="0.25">
      <c r="A1535" s="24">
        <v>2533</v>
      </c>
      <c r="B1535" s="24" t="s">
        <v>1298</v>
      </c>
    </row>
    <row r="1536" spans="1:2" hidden="1" x14ac:dyDescent="0.25">
      <c r="A1536" s="24">
        <v>2534</v>
      </c>
      <c r="B1536" s="24" t="s">
        <v>1302</v>
      </c>
    </row>
    <row r="1537" spans="1:4" hidden="1" x14ac:dyDescent="0.25">
      <c r="A1537" s="24">
        <v>2535</v>
      </c>
      <c r="B1537" s="24" t="s">
        <v>1300</v>
      </c>
    </row>
    <row r="1538" spans="1:4" hidden="1" x14ac:dyDescent="0.25">
      <c r="A1538" s="24">
        <v>2536</v>
      </c>
      <c r="B1538" s="24" t="s">
        <v>1301</v>
      </c>
    </row>
    <row r="1539" spans="1:4" hidden="1" x14ac:dyDescent="0.25">
      <c r="A1539" s="24">
        <v>2537</v>
      </c>
      <c r="B1539" s="24" t="s">
        <v>1299</v>
      </c>
    </row>
    <row r="1540" spans="1:4" x14ac:dyDescent="0.25">
      <c r="A1540" s="24">
        <v>2538</v>
      </c>
      <c r="B1540" s="24" t="s">
        <v>1353</v>
      </c>
      <c r="C1540" s="24" t="s">
        <v>1937</v>
      </c>
      <c r="D1540" s="32" t="s">
        <v>1948</v>
      </c>
    </row>
    <row r="1541" spans="1:4" hidden="1" x14ac:dyDescent="0.25">
      <c r="A1541" s="24">
        <v>2539</v>
      </c>
      <c r="B1541" s="24" t="s">
        <v>1354</v>
      </c>
    </row>
    <row r="1542" spans="1:4" hidden="1" x14ac:dyDescent="0.25">
      <c r="A1542" s="24">
        <v>2540</v>
      </c>
      <c r="B1542" s="24" t="s">
        <v>296</v>
      </c>
    </row>
    <row r="1543" spans="1:4" hidden="1" x14ac:dyDescent="0.25">
      <c r="A1543" s="24">
        <v>2541</v>
      </c>
      <c r="B1543" s="24" t="s">
        <v>1362</v>
      </c>
    </row>
    <row r="1544" spans="1:4" hidden="1" x14ac:dyDescent="0.25">
      <c r="A1544" s="24">
        <v>2542</v>
      </c>
      <c r="B1544" s="24" t="s">
        <v>258</v>
      </c>
    </row>
    <row r="1545" spans="1:4" hidden="1" x14ac:dyDescent="0.25">
      <c r="A1545" s="24">
        <v>2543</v>
      </c>
      <c r="B1545" s="24" t="s">
        <v>1378</v>
      </c>
    </row>
    <row r="1546" spans="1:4" hidden="1" x14ac:dyDescent="0.25">
      <c r="A1546" s="24">
        <v>2544</v>
      </c>
      <c r="B1546" s="24" t="s">
        <v>743</v>
      </c>
    </row>
    <row r="1547" spans="1:4" hidden="1" x14ac:dyDescent="0.25">
      <c r="A1547" s="24">
        <v>2545</v>
      </c>
      <c r="B1547" s="24" t="s">
        <v>628</v>
      </c>
    </row>
    <row r="1548" spans="1:4" hidden="1" x14ac:dyDescent="0.25">
      <c r="A1548" s="24">
        <v>2546</v>
      </c>
      <c r="B1548" s="24" t="s">
        <v>630</v>
      </c>
    </row>
    <row r="1549" spans="1:4" hidden="1" x14ac:dyDescent="0.25">
      <c r="A1549" s="24">
        <v>2547</v>
      </c>
      <c r="B1549" s="24" t="s">
        <v>1526</v>
      </c>
    </row>
    <row r="1550" spans="1:4" x14ac:dyDescent="0.25">
      <c r="A1550" s="24">
        <v>2548</v>
      </c>
      <c r="B1550" s="24" t="s">
        <v>1560</v>
      </c>
      <c r="C1550" s="24" t="s">
        <v>1937</v>
      </c>
      <c r="D1550" s="32" t="s">
        <v>1948</v>
      </c>
    </row>
    <row r="1551" spans="1:4" hidden="1" x14ac:dyDescent="0.25">
      <c r="A1551" s="24">
        <v>2549</v>
      </c>
      <c r="B1551" s="24" t="s">
        <v>1587</v>
      </c>
    </row>
    <row r="1552" spans="1:4" hidden="1" x14ac:dyDescent="0.25">
      <c r="A1552" s="24">
        <v>2550</v>
      </c>
      <c r="B1552" s="24" t="s">
        <v>1768</v>
      </c>
    </row>
    <row r="1553" spans="1:2" hidden="1" x14ac:dyDescent="0.25">
      <c r="A1553" s="24">
        <v>2551</v>
      </c>
      <c r="B1553" s="24" t="s">
        <v>1769</v>
      </c>
    </row>
    <row r="1554" spans="1:2" hidden="1" x14ac:dyDescent="0.25">
      <c r="A1554" s="24">
        <v>2552</v>
      </c>
      <c r="B1554" s="24" t="s">
        <v>1770</v>
      </c>
    </row>
    <row r="1555" spans="1:2" hidden="1" x14ac:dyDescent="0.25">
      <c r="A1555" s="24">
        <v>2553</v>
      </c>
      <c r="B1555" s="24" t="s">
        <v>1822</v>
      </c>
    </row>
    <row r="1556" spans="1:2" hidden="1" x14ac:dyDescent="0.25">
      <c r="A1556" s="24">
        <v>2554</v>
      </c>
      <c r="B1556" s="24" t="s">
        <v>1877</v>
      </c>
    </row>
  </sheetData>
  <autoFilter ref="A1:F1556">
    <filterColumn colId="3">
      <customFilters>
        <customFilter operator="notEqual" val=" "/>
      </customFilters>
    </filterColumn>
  </autoFilter>
  <hyperlinks>
    <hyperlink ref="F273" r:id="rId1"/>
    <hyperlink ref="F495" r:id="rId2"/>
    <hyperlink ref="F946" r:id="rId3"/>
    <hyperlink ref="F1331" r:id="rId4"/>
    <hyperlink ref="F1427" r:id="rId5" display="http://versasuite.com/versasuite-meaningful-use-certification/"/>
    <hyperlink ref="F1306" r:id="rId6"/>
    <hyperlink ref="F1058" r:id="rId7"/>
    <hyperlink ref="F658" r:id="rId8"/>
  </hyperlinks>
  <pageMargins left="0.7" right="0.7" top="0.75" bottom="0.75" header="0.3" footer="0.3"/>
  <pageSetup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6"/>
  <sheetViews>
    <sheetView tabSelected="1" topLeftCell="A2" workbookViewId="0">
      <selection activeCell="A2" sqref="A2"/>
    </sheetView>
  </sheetViews>
  <sheetFormatPr defaultRowHeight="15" x14ac:dyDescent="0.25"/>
  <cols>
    <col min="1" max="1" width="23.7109375" style="13" customWidth="1"/>
    <col min="2" max="2" width="29.5703125" style="13" customWidth="1"/>
    <col min="3" max="3" width="42.42578125" style="13" customWidth="1"/>
    <col min="4" max="4" width="31.42578125" style="13" customWidth="1"/>
    <col min="5" max="16384" width="9.140625" style="13"/>
  </cols>
  <sheetData>
    <row r="1" spans="1:6" s="33" customFormat="1" x14ac:dyDescent="0.25">
      <c r="B1" s="34"/>
      <c r="C1" s="34"/>
      <c r="D1" s="34"/>
    </row>
    <row r="2" spans="1:6" s="33" customFormat="1" x14ac:dyDescent="0.25">
      <c r="A2" s="33" t="s">
        <v>1967</v>
      </c>
      <c r="B2" s="33" t="s">
        <v>1945</v>
      </c>
      <c r="C2" s="34" t="s">
        <v>1963</v>
      </c>
      <c r="D2" s="34" t="s">
        <v>1961</v>
      </c>
      <c r="E2" s="33" t="s">
        <v>1962</v>
      </c>
    </row>
    <row r="3" spans="1:6" s="33" customFormat="1" x14ac:dyDescent="0.25">
      <c r="A3" s="33" t="s">
        <v>1968</v>
      </c>
      <c r="B3" s="33" t="s">
        <v>1950</v>
      </c>
      <c r="C3" s="34" t="s">
        <v>1964</v>
      </c>
      <c r="D3" s="34" t="s">
        <v>1965</v>
      </c>
      <c r="E3" s="34" t="s">
        <v>1966</v>
      </c>
    </row>
    <row r="4" spans="1:6" s="33" customFormat="1" x14ac:dyDescent="0.25">
      <c r="A4" s="33" t="s">
        <v>1969</v>
      </c>
      <c r="B4" s="33" t="s">
        <v>1950</v>
      </c>
      <c r="C4" s="34" t="s">
        <v>1955</v>
      </c>
      <c r="D4" s="34" t="s">
        <v>1956</v>
      </c>
      <c r="E4" s="34"/>
      <c r="F4" s="34"/>
    </row>
    <row r="5" spans="1:6" s="33" customFormat="1" x14ac:dyDescent="0.25">
      <c r="A5" s="33" t="s">
        <v>1959</v>
      </c>
      <c r="B5" s="34" t="s">
        <v>1960</v>
      </c>
      <c r="C5" s="34"/>
      <c r="E5" s="34"/>
      <c r="F5" s="34"/>
    </row>
    <row r="6" spans="1:6" s="33" customFormat="1" x14ac:dyDescent="0.25">
      <c r="B6" s="34"/>
      <c r="C6" s="34"/>
      <c r="E6" s="34"/>
      <c r="F6" s="34"/>
    </row>
    <row r="7" spans="1:6" s="33" customFormat="1" x14ac:dyDescent="0.25">
      <c r="A7" s="33" t="s">
        <v>1957</v>
      </c>
      <c r="B7" s="34" t="s">
        <v>1958</v>
      </c>
      <c r="C7" s="34"/>
      <c r="E7" s="34"/>
      <c r="F7" s="34"/>
    </row>
    <row r="8" spans="1:6" x14ac:dyDescent="0.25">
      <c r="A8" s="13" t="str">
        <f>IF(NOT(ISBLANK('Drummond 3-11-2016'!D2)),IF(OR(ISBLANK('Drummond 3-11-2016'!E2),'Drummond 3-11-2016'!E2="N/A"),"no acb code",CONCATENATE(B$2,'Drummond 3-11-2016'!D2,C$2,'Drummond 3-11-2016'!E2,D$2,B$5,E$2)),"no attestation")</f>
        <v>no attestation</v>
      </c>
      <c r="B8" s="13" t="str">
        <f>IF(NOT(ISBLANK('Drummond 3-11-2016'!F2)),IF('Drummond 3-11-2016'!A2&lt;&gt;'Drummond 3-11-2016'!A1,CONCATENATE(B$3,'Drummond 3-11-2016'!F2,C$3,'Drummond 3-11-2016'!E2,D$3,B$5,E$3),CONCATENATE(B$4,'Drummond 3-11-2016'!F2,C$4,'Drummond 3-11-2016'!E2,D$4)),"no url")</f>
        <v>update openchpl.certified_product as cp set transparency_attestation_url = 'http://www.advancedmd.com/products/electronic-health-records#disclosure-statement'from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9" spans="1:6" x14ac:dyDescent="0.25">
      <c r="A9" s="13" t="str">
        <f>IF(NOT(ISBLANK('Drummond 3-11-2016'!D3)),IF(OR(ISBLANK('Drummond 3-11-2016'!E3),'Drummond 3-11-2016'!E3="N/A"),"no acb code",CONCATENATE(B$2,'Drummond 3-11-2016'!D3,C$2,'Drummond 3-11-2016'!E3,D$2,B$5,E$2)),"no attestation")</f>
        <v>no attestation</v>
      </c>
      <c r="B9" s="13" t="str">
        <f>IF(NOT(ISBLANK('Drummond 3-11-2016'!F3)),IF('Drummond 3-11-2016'!A3&lt;&gt;'Drummond 3-11-2016'!A2,CONCATENATE(B$3,'Drummond 3-11-2016'!F3,C$3,'Drummond 3-11-2016'!E3,D$3,B$5,E$3),CONCATENATE(B$4,'Drummond 3-11-2016'!F3,C$4,'Drummond 3-11-2016'!E3,D$4)),"no url")</f>
        <v>update openchpl.certified_product as cp set transparency_attestation_url = 'http://www.advancedmd.com/products/electronic-health-records#disclosure-statement'from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0" spans="1:6" x14ac:dyDescent="0.25">
      <c r="A10" s="13" t="str">
        <f>IF(NOT(ISBLANK('Drummond 3-11-2016'!D4)),IF(OR(ISBLANK('Drummond 3-11-2016'!E4),'Drummond 3-11-2016'!E4="N/A"),"no acb code",CONCATENATE(B$2,'Drummond 3-11-2016'!D4,C$2,'Drummond 3-11-2016'!E4,D$2,B$5,E$2)),"no attestation")</f>
        <v>no acb code</v>
      </c>
      <c r="B10" s="13" t="str">
        <f>IF(NOT(ISBLANK('Drummond 3-11-2016'!F4)),IF('Drummond 3-11-2016'!A4&lt;&gt;'Drummond 3-11-2016'!A3,CONCATENATE(B$3,'Drummond 3-11-2016'!F4,C$3,'Drummond 3-11-2016'!E4,D$3,B$5,E$3),CONCATENATE(B$4,'Drummond 3-11-2016'!F4,C$4,'Drummond 3-11-2016'!E4,D$4)),"no url")</f>
        <v>update openchpl.certified_product as cp set transparency_attestation_url = 'http://www.alert-online.com/news/company/alert-ehr-v264-is-2014-edition-certified'from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1" spans="1:6" x14ac:dyDescent="0.25">
      <c r="A11" s="13" t="str">
        <f>IF(NOT(ISBLANK('Drummond 3-11-2016'!D5)),IF(OR(ISBLANK('Drummond 3-11-2016'!E5),'Drummond 3-11-2016'!E5="N/A"),"no acb code",CONCATENATE(B$2,'Drummond 3-11-2016'!D5,C$2,'Drummond 3-11-2016'!E5,D$2,B$5,E$2)),"no attestation")</f>
        <v>no attestation</v>
      </c>
      <c r="B11" s="13" t="str">
        <f>IF(NOT(ISBLANK('Drummond 3-11-2016'!F5)),IF('Drummond 3-11-2016'!A5&lt;&gt;'Drummond 3-11-2016'!A4,CONCATENATE(B$3,'Drummond 3-11-2016'!F5,C$3,'Drummond 3-11-2016'!E5,D$3,B$5,E$3),CONCATENATE(B$4,'Drummond 3-11-2016'!F5,C$4,'Drummond 3-11-2016'!E5,D$4)),"no url")</f>
        <v>update openchpl.certified_product as cp set transparency_attestation_url = 'http://www.allscripts.com/terms-of-use/documents'from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2" spans="1:6" x14ac:dyDescent="0.25">
      <c r="A12" s="13" t="str">
        <f>IF(NOT(ISBLANK('Drummond 3-11-2016'!D6)),IF(OR(ISBLANK('Drummond 3-11-2016'!E6),'Drummond 3-11-2016'!E6="N/A"),"no acb code",CONCATENATE(B$2,'Drummond 3-11-2016'!D6,C$2,'Drummond 3-11-2016'!E6,D$2,B$5,E$2)),"no attestation")</f>
        <v>no acb code</v>
      </c>
      <c r="B12" s="13" t="str">
        <f>IF(NOT(ISBLANK('Drummond 3-11-2016'!F6)),IF('Drummond 3-11-2016'!A6&lt;&gt;'Drummond 3-11-2016'!A5,CONCATENATE(B$3,'Drummond 3-11-2016'!F6,C$3,'Drummond 3-11-2016'!E6,D$3,B$5,E$3),CONCATENATE(B$4,'Drummond 3-11-2016'!F6,C$4,'Drummond 3-11-2016'!E6,D$4)),"no url")</f>
        <v>no url</v>
      </c>
    </row>
    <row r="13" spans="1:6" x14ac:dyDescent="0.25">
      <c r="A13" s="13" t="str">
        <f>IF(NOT(ISBLANK('Drummond 3-11-2016'!D7)),IF(OR(ISBLANK('Drummond 3-11-2016'!E7),'Drummond 3-11-2016'!E7="N/A"),"no acb code",CONCATENATE(B$2,'Drummond 3-11-2016'!D7,C$2,'Drummond 3-11-2016'!E7,D$2,B$5,E$2)),"no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'05082014-2325-9' and cb."name" = 'Drummond Group Inc.' and cp.product_version_id = pv.product_version_id and pv.product_id = p.product_id and p.vendor_id = vend.vendor_id;</v>
      </c>
      <c r="B13" s="13" t="str">
        <f>IF(NOT(ISBLANK('Drummond 3-11-2016'!F7)),IF('Drummond 3-11-2016'!A7&lt;&gt;'Drummond 3-11-2016'!A6,CONCATENATE(B$3,'Drummond 3-11-2016'!F7,C$3,'Drummond 3-11-2016'!E7,D$3,B$5,E$3),CONCATENATE(B$4,'Drummond 3-11-2016'!F7,C$4,'Drummond 3-11-2016'!E7,D$4)),"no url")</f>
        <v>update openchpl.certified_product as cp set transparency_attestation_url = 'http://www.acmeware.com/meaningful-use-for-eligible-hospitals.aspx'from (select certified_product_id from (select vend.vendor_code from openchpl.certified_product as cp, openchpl.product_version as pv, openchpl.product as p, openchpl.vendor as vend where cp.acb_certification_id = '05082014-2325-9'and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4" spans="1:6" x14ac:dyDescent="0.25">
      <c r="A14" s="13" t="str">
        <f>IF(NOT(ISBLANK('Drummond 3-11-2016'!D8)),IF(OR(ISBLANK('Drummond 3-11-2016'!E8),'Drummond 3-11-2016'!E8="N/A"),"no acb code",CONCATENATE(B$2,'Drummond 3-11-2016'!D8,C$2,'Drummond 3-11-2016'!E8,D$2,B$5,E$2)),"no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'09262013-2128-9' and cb."name" = 'Drummond Group Inc.' and cp.product_version_id = pv.product_version_id and pv.product_id = p.product_id and p.vendor_id = vend.vendor_id;</v>
      </c>
      <c r="B14" s="13" t="str">
        <f>IF(NOT(ISBLANK('Drummond 3-11-2016'!F8)),IF('Drummond 3-11-2016'!A8&lt;&gt;'Drummond 3-11-2016'!A7,CONCATENATE(B$3,'Drummond 3-11-2016'!F8,C$3,'Drummond 3-11-2016'!E8,D$3,B$5,E$3),CONCATENATE(B$4,'Drummond 3-11-2016'!F8,C$4,'Drummond 3-11-2016'!E8,D$4)),"no url")</f>
        <v>update openchpl.certified_product as cp set transparency_attestation_url = 'http://www.acmeware.com/meaningful-use-for-eligible-hospitals.aspx' from (select certified_product_id from openchpl.certified_product as cp where cp.acb_certification_id = '09262013-2128-9') as subquery where cp.certified_product_id = subquery.certified_product_id;</v>
      </c>
    </row>
    <row r="15" spans="1:6" x14ac:dyDescent="0.25">
      <c r="A15" s="13" t="str">
        <f>IF(NOT(ISBLANK('Drummond 3-11-2016'!D9)),IF(OR(ISBLANK('Drummond 3-11-2016'!E9),'Drummond 3-11-2016'!E9="N/A"),"no acb code",CONCATENATE(B$2,'Drummond 3-11-2016'!D9,C$2,'Drummond 3-11-2016'!E9,D$2,B$5,E$2)),"no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'12032015-4440-6' and cb."name" = 'Drummond Group Inc.' and cp.product_version_id = pv.product_version_id and pv.product_id = p.product_id and p.vendor_id = vend.vendor_id;</v>
      </c>
      <c r="B15" s="13" t="str">
        <f>IF(NOT(ISBLANK('Drummond 3-11-2016'!F9)),IF('Drummond 3-11-2016'!A9&lt;&gt;'Drummond 3-11-2016'!A8,CONCATENATE(B$3,'Drummond 3-11-2016'!F9,C$3,'Drummond 3-11-2016'!E9,D$3,B$5,E$3),CONCATENATE(B$4,'Drummond 3-11-2016'!F9,C$4,'Drummond 3-11-2016'!E9,D$4)),"no url")</f>
        <v>update openchpl.certified_product as cp set transparency_attestation_url = 'http://www.acmeware.com/meaningful-use-for-eligible-providers.aspx' from (select certified_product_id from openchpl.certified_product as cp where cp.acb_certification_id = '12032015-4440-6') as subquery where cp.certified_product_id = subquery.certified_product_id;</v>
      </c>
    </row>
    <row r="16" spans="1:6" x14ac:dyDescent="0.25">
      <c r="A16" s="13" t="str">
        <f>IF(NOT(ISBLANK('Drummond 3-11-2016'!D10)),IF(OR(ISBLANK('Drummond 3-11-2016'!E10),'Drummond 3-11-2016'!E10="N/A"),"no acb code",CONCATENATE(B$2,'Drummond 3-11-2016'!D10,C$2,'Drummond 3-11-2016'!E10,D$2,B$5,E$2)),"no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'11212013-2324-9' and cb."name" = 'Drummond Group Inc.' and cp.product_version_id = pv.product_version_id and pv.product_id = p.product_id and p.vendor_id = vend.vendor_id;</v>
      </c>
      <c r="B16" s="13" t="str">
        <f>IF(NOT(ISBLANK('Drummond 3-11-2016'!F10)),IF('Drummond 3-11-2016'!A10&lt;&gt;'Drummond 3-11-2016'!A9,CONCATENATE(B$3,'Drummond 3-11-2016'!F10,C$3,'Drummond 3-11-2016'!E10,D$3,B$5,E$3),CONCATENATE(B$4,'Drummond 3-11-2016'!F10,C$4,'Drummond 3-11-2016'!E10,D$4)),"no url")</f>
        <v>update openchpl.certified_product as cp set transparency_attestation_url = 'http://www.acmeware.com/meaningful-use-for-eligible-hospitals.aspx' from (select certified_product_id from openchpl.certified_product as cp where cp.acb_certification_id = '11212013-2324-9') as subquery where cp.certified_product_id = subquery.certified_product_id;</v>
      </c>
    </row>
    <row r="17" spans="1:2" x14ac:dyDescent="0.25">
      <c r="A17" s="13" t="str">
        <f>IF(NOT(ISBLANK('Drummond 3-11-2016'!D11)),IF(OR(ISBLANK('Drummond 3-11-2016'!E11),'Drummond 3-11-2016'!E11="N/A"),"no acb code",CONCATENATE(B$2,'Drummond 3-11-2016'!D11,C$2,'Drummond 3-11-2016'!E11,D$2,B$5,E$2)),"no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'12302014-2976-6' and cb."name" = 'Drummond Group Inc.' and cp.product_version_id = pv.product_version_id and pv.product_id = p.product_id and p.vendor_id = vend.vendor_id;</v>
      </c>
      <c r="B17" s="13" t="str">
        <f>IF(NOT(ISBLANK('Drummond 3-11-2016'!F11)),IF('Drummond 3-11-2016'!A11&lt;&gt;'Drummond 3-11-2016'!A10,CONCATENATE(B$3,'Drummond 3-11-2016'!F11,C$3,'Drummond 3-11-2016'!E11,D$3,B$5,E$3),CONCATENATE(B$4,'Drummond 3-11-2016'!F11,C$4,'Drummond 3-11-2016'!E11,D$4)),"no url")</f>
        <v>update openchpl.certified_product as cp set transparency_attestation_url = 'http://www.acmeware.com/meaningful-use-for-eligible-providers.aspx' from (select certified_product_id from openchpl.certified_product as cp where cp.acb_certification_id = '12302014-2976-6') as subquery where cp.certified_product_id = subquery.certified_product_id;</v>
      </c>
    </row>
    <row r="18" spans="1:2" x14ac:dyDescent="0.25">
      <c r="A18" s="13" t="str">
        <f>IF(NOT(ISBLANK('Drummond 3-11-2016'!D12)),IF(OR(ISBLANK('Drummond 3-11-2016'!E12),'Drummond 3-11-2016'!E12="N/A"),"no acb code",CONCATENATE(B$2,'Drummond 3-11-2016'!D12,C$2,'Drummond 3-11-2016'!E12,D$2,B$5,E$2)),"no attestation")</f>
        <v>no acb code</v>
      </c>
      <c r="B18" s="13" t="str">
        <f>IF(NOT(ISBLANK('Drummond 3-11-2016'!F12)),IF('Drummond 3-11-2016'!A12&lt;&gt;'Drummond 3-11-2016'!A11,CONCATENATE(B$3,'Drummond 3-11-2016'!F12,C$3,'Drummond 3-11-2016'!E12,D$3,B$5,E$3),CONCATENATE(B$4,'Drummond 3-11-2016'!F12,C$4,'Drummond 3-11-2016'!E12,D$4)),"no url")</f>
        <v>update openchpl.certified_product as cp set transparency_attestation_url = 'http://www.writepad.com/#!meaningful-use/syrai'from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9" spans="1:2" x14ac:dyDescent="0.25">
      <c r="A19" s="13" t="str">
        <f>IF(NOT(ISBLANK('Drummond 3-11-2016'!D13)),IF(OR(ISBLANK('Drummond 3-11-2016'!E13),'Drummond 3-11-2016'!E13="N/A"),"no acb code",CONCATENATE(B$2,'Drummond 3-11-2016'!D13,C$2,'Drummond 3-11-2016'!E13,D$2,B$5,E$2)),"no attestation")</f>
        <v>no acb code</v>
      </c>
      <c r="B19" s="13" t="str">
        <f>IF(NOT(ISBLANK('Drummond 3-11-2016'!F13)),IF('Drummond 3-11-2016'!A13&lt;&gt;'Drummond 3-11-2016'!A12,CONCATENATE(B$3,'Drummond 3-11-2016'!F13,C$3,'Drummond 3-11-2016'!E13,D$3,B$5,E$3),CONCATENATE(B$4,'Drummond 3-11-2016'!F13,C$4,'Drummond 3-11-2016'!E13,D$4)),"no url")</f>
        <v>update openchpl.certified_product as cp set transparency_attestation_url = 'https://paydc.com/about-paydc/ehr-certification/'from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0" spans="1:2" x14ac:dyDescent="0.25">
      <c r="A20" s="13" t="str">
        <f>IF(NOT(ISBLANK('Drummond 3-11-2016'!D14)),IF(OR(ISBLANK('Drummond 3-11-2016'!E14),'Drummond 3-11-2016'!E14="N/A"),"no acb code",CONCATENATE(B$2,'Drummond 3-11-2016'!D14,C$2,'Drummond 3-11-2016'!E14,D$2,B$5,E$2)),"no attestation")</f>
        <v>no acb code</v>
      </c>
      <c r="B20" s="13" t="str">
        <f>IF(NOT(ISBLANK('Drummond 3-11-2016'!F14)),IF('Drummond 3-11-2016'!A14&lt;&gt;'Drummond 3-11-2016'!A13,CONCATENATE(B$3,'Drummond 3-11-2016'!F14,C$3,'Drummond 3-11-2016'!E14,D$3,B$5,E$3),CONCATENATE(B$4,'Drummond 3-11-2016'!F14,C$4,'Drummond 3-11-2016'!E14,D$4)),"no url")</f>
        <v>no url</v>
      </c>
    </row>
    <row r="21" spans="1:2" x14ac:dyDescent="0.25">
      <c r="A21" s="13" t="str">
        <f>IF(NOT(ISBLANK('Drummond 3-11-2016'!D15)),IF(OR(ISBLANK('Drummond 3-11-2016'!E15),'Drummond 3-11-2016'!E15="N/A"),"no acb code",CONCATENATE(B$2,'Drummond 3-11-2016'!D15,C$2,'Drummond 3-11-2016'!E15,D$2,B$5,E$2)),"no attestation")</f>
        <v>no acb code</v>
      </c>
      <c r="B21" s="13" t="str">
        <f>IF(NOT(ISBLANK('Drummond 3-11-2016'!F15)),IF('Drummond 3-11-2016'!A15&lt;&gt;'Drummond 3-11-2016'!A14,CONCATENATE(B$3,'Drummond 3-11-2016'!F15,C$3,'Drummond 3-11-2016'!E15,D$3,B$5,E$3),CONCATENATE(B$4,'Drummond 3-11-2016'!F15,C$4,'Drummond 3-11-2016'!E15,D$4)),"no url")</f>
        <v>no url</v>
      </c>
    </row>
    <row r="22" spans="1:2" x14ac:dyDescent="0.25">
      <c r="A22" s="13" t="str">
        <f>IF(NOT(ISBLANK('Drummond 3-11-2016'!D16)),IF(OR(ISBLANK('Drummond 3-11-2016'!E16),'Drummond 3-11-2016'!E16="N/A"),"no acb code",CONCATENATE(B$2,'Drummond 3-11-2016'!D16,C$2,'Drummond 3-11-2016'!E16,D$2,B$5,E$2)),"no attestation")</f>
        <v>no attestation</v>
      </c>
      <c r="B22" s="13" t="str">
        <f>IF(NOT(ISBLANK('Drummond 3-11-2016'!F16)),IF('Drummond 3-11-2016'!A16&lt;&gt;'Drummond 3-11-2016'!A15,CONCATENATE(B$3,'Drummond 3-11-2016'!F16,C$3,'Drummond 3-11-2016'!E16,D$3,B$5,E$3),CONCATENATE(B$4,'Drummond 3-11-2016'!F16,C$4,'Drummond 3-11-2016'!E16,D$4)),"no url")</f>
        <v>update openchpl.certified_product as cp set transparency_attestation_url = 'http://www.allscripts.com/terms-of-use/documents'from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3" spans="1:2" x14ac:dyDescent="0.25">
      <c r="A23" s="13" t="str">
        <f>IF(NOT(ISBLANK('Drummond 3-11-2016'!D17)),IF(OR(ISBLANK('Drummond 3-11-2016'!E17),'Drummond 3-11-2016'!E17="N/A"),"no acb code",CONCATENATE(B$2,'Drummond 3-11-2016'!D17,C$2,'Drummond 3-11-2016'!E17,D$2,B$5,E$2)),"no attestation")</f>
        <v>no attestation</v>
      </c>
      <c r="B23" s="13" t="str">
        <f>IF(NOT(ISBLANK('Drummond 3-11-2016'!F17)),IF('Drummond 3-11-2016'!A17&lt;&gt;'Drummond 3-11-2016'!A16,CONCATENATE(B$3,'Drummond 3-11-2016'!F17,C$3,'Drummond 3-11-2016'!E17,D$3,B$5,E$3),CONCATENATE(B$4,'Drummond 3-11-2016'!F17,C$4,'Drummond 3-11-2016'!E17,D$4)),"no url")</f>
        <v>update openchpl.certified_product as cp set transparency_attestation_url = 'http://www.allscripts.com/terms-of-use/documents'from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4" spans="1:2" x14ac:dyDescent="0.25">
      <c r="A24" s="13" t="str">
        <f>IF(NOT(ISBLANK('Drummond 3-11-2016'!D18)),IF(OR(ISBLANK('Drummond 3-11-2016'!E18),'Drummond 3-11-2016'!E18="N/A"),"no acb code",CONCATENATE(B$2,'Drummond 3-11-2016'!D18,C$2,'Drummond 3-11-2016'!E18,D$2,B$5,E$2)),"no attestation")</f>
        <v>no acb code</v>
      </c>
      <c r="B24" s="13" t="str">
        <f>IF(NOT(ISBLANK('Drummond 3-11-2016'!F18)),IF('Drummond 3-11-2016'!A18&lt;&gt;'Drummond 3-11-2016'!A17,CONCATENATE(B$3,'Drummond 3-11-2016'!F18,C$3,'Drummond 3-11-2016'!E18,D$3,B$5,E$3),CONCATENATE(B$4,'Drummond 3-11-2016'!F18,C$4,'Drummond 3-11-2016'!E18,D$4)),"no url")</f>
        <v>no url</v>
      </c>
    </row>
    <row r="25" spans="1:2" x14ac:dyDescent="0.25">
      <c r="A25" s="13" t="str">
        <f>IF(NOT(ISBLANK('Drummond 3-11-2016'!D19)),IF(OR(ISBLANK('Drummond 3-11-2016'!E19),'Drummond 3-11-2016'!E19="N/A"),"no acb code",CONCATENATE(B$2,'Drummond 3-11-2016'!D19,C$2,'Drummond 3-11-2016'!E19,D$2,B$5,E$2)),"no attestation")</f>
        <v>no acb code</v>
      </c>
      <c r="B25" s="13" t="str">
        <f>IF(NOT(ISBLANK('Drummond 3-11-2016'!F19)),IF('Drummond 3-11-2016'!A19&lt;&gt;'Drummond 3-11-2016'!A18,CONCATENATE(B$3,'Drummond 3-11-2016'!F19,C$3,'Drummond 3-11-2016'!E19,D$3,B$5,E$3),CONCATENATE(B$4,'Drummond 3-11-2016'!F19,C$4,'Drummond 3-11-2016'!E19,D$4)),"no url")</f>
        <v>update openchpl.certified_product as cp set transparency_attestation_url = 'http://www.americanmedicalsolution.com/AMS/HeliosEMR.aspx'from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6" spans="1:2" x14ac:dyDescent="0.25">
      <c r="A26" s="13" t="str">
        <f>IF(NOT(ISBLANK('Drummond 3-11-2016'!D20)),IF(OR(ISBLANK('Drummond 3-11-2016'!E20),'Drummond 3-11-2016'!E20="N/A"),"no acb code",CONCATENATE(B$2,'Drummond 3-11-2016'!D20,C$2,'Drummond 3-11-2016'!E20,D$2,B$5,E$2)),"no attestation")</f>
        <v>no acb code</v>
      </c>
      <c r="B26" s="13" t="str">
        <f>IF(NOT(ISBLANK('Drummond 3-11-2016'!F20)),IF('Drummond 3-11-2016'!A20&lt;&gt;'Drummond 3-11-2016'!A19,CONCATENATE(B$3,'Drummond 3-11-2016'!F20,C$3,'Drummond 3-11-2016'!E20,D$3,B$5,E$3),CONCATENATE(B$4,'Drummond 3-11-2016'!F20,C$4,'Drummond 3-11-2016'!E20,D$4)),"no url")</f>
        <v>update openchpl.certified_product as cp set transparency_attestation_url = 'http://www.amritamedical.com/drummondCert.html'from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7" spans="1:2" x14ac:dyDescent="0.25">
      <c r="A27" s="13" t="str">
        <f>IF(NOT(ISBLANK('Drummond 3-11-2016'!D21)),IF(OR(ISBLANK('Drummond 3-11-2016'!E21),'Drummond 3-11-2016'!E21="N/A"),"no acb code",CONCATENATE(B$2,'Drummond 3-11-2016'!D21,C$2,'Drummond 3-11-2016'!E21,D$2,B$5,E$2)),"no attestation")</f>
        <v>no acb code</v>
      </c>
      <c r="B27" s="13" t="str">
        <f>IF(NOT(ISBLANK('Drummond 3-11-2016'!F21)),IF('Drummond 3-11-2016'!A21&lt;&gt;'Drummond 3-11-2016'!A20,CONCATENATE(B$3,'Drummond 3-11-2016'!F21,C$3,'Drummond 3-11-2016'!E21,D$3,B$5,E$3),CONCATENATE(B$4,'Drummond 3-11-2016'!F21,C$4,'Drummond 3-11-2016'!E21,D$4)),"no url")</f>
        <v>update openchpl.certified_product as cp set transparency_attestation_url = 'http://www.amritamedical.com/drummondCert.html'from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8" spans="1:2" x14ac:dyDescent="0.25">
      <c r="A28" s="13" t="str">
        <f>IF(NOT(ISBLANK('Drummond 3-11-2016'!D22)),IF(OR(ISBLANK('Drummond 3-11-2016'!E22),'Drummond 3-11-2016'!E22="N/A"),"no acb code",CONCATENATE(B$2,'Drummond 3-11-2016'!D22,C$2,'Drummond 3-11-2016'!E22,D$2,B$5,E$2)),"no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'05072015-0209-6' and cb."name" = 'Drummond Group Inc.' and cp.product_version_id = pv.product_version_id and pv.product_id = p.product_id and p.vendor_id = vend.vendor_id;</v>
      </c>
      <c r="B28" s="13" t="str">
        <f>IF(NOT(ISBLANK('Drummond 3-11-2016'!F22)),IF('Drummond 3-11-2016'!A22&lt;&gt;'Drummond 3-11-2016'!A21,CONCATENATE(B$3,'Drummond 3-11-2016'!F22,C$3,'Drummond 3-11-2016'!E22,D$3,B$5,E$3),CONCATENATE(B$4,'Drummond 3-11-2016'!F22,C$4,'Drummond 3-11-2016'!E22,D$4)),"no url")</f>
        <v>update openchpl.certified_product as cp set transparency_attestation_url = 'http://www.antheliohealth.com/engage.html'from (select certified_product_id from (select vend.vendor_code from openchpl.certified_product as cp, openchpl.product_version as pv, openchpl.product as p, openchpl.vendor as vend where cp.acb_certification_id = '05072015-0209-6'and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9" spans="1:2" x14ac:dyDescent="0.25">
      <c r="A29" s="13" t="str">
        <f>IF(NOT(ISBLANK('Drummond 3-11-2016'!D23)),IF(OR(ISBLANK('Drummond 3-11-2016'!E23),'Drummond 3-11-2016'!E23="N/A"),"no acb code",CONCATENATE(B$2,'Drummond 3-11-2016'!D23,C$2,'Drummond 3-11-2016'!E23,D$2,B$5,E$2)),"no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'04142014-2655-6' and cb."name" = 'Drummond Group Inc.' and cp.product_version_id = pv.product_version_id and pv.product_id = p.product_id and p.vendor_id = vend.vendor_id;</v>
      </c>
      <c r="B29" s="13" t="str">
        <f>IF(NOT(ISBLANK('Drummond 3-11-2016'!F23)),IF('Drummond 3-11-2016'!A23&lt;&gt;'Drummond 3-11-2016'!A22,CONCATENATE(B$3,'Drummond 3-11-2016'!F23,C$3,'Drummond 3-11-2016'!E23,D$3,B$5,E$3),CONCATENATE(B$4,'Drummond 3-11-2016'!F23,C$4,'Drummond 3-11-2016'!E23,D$4)),"no url")</f>
        <v>update openchpl.certified_product as cp set transparency_attestation_url = 'http://www.antheliohealth.com/patient-pulse.html'from (select certified_product_id from (select vend.vendor_code from openchpl.certified_product as cp, openchpl.product_version as pv, openchpl.product as p, openchpl.vendor as vend where cp.acb_certification_id = '04142014-2655-6'and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30" spans="1:2" x14ac:dyDescent="0.25">
      <c r="A30" s="13" t="str">
        <f>IF(NOT(ISBLANK('Drummond 3-11-2016'!D24)),IF(OR(ISBLANK('Drummond 3-11-2016'!E24),'Drummond 3-11-2016'!E24="N/A"),"no acb code",CONCATENATE(B$2,'Drummond 3-11-2016'!D24,C$2,'Drummond 3-11-2016'!E24,D$2,B$5,E$2)),"no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'04142014-2654-6' and cb."name" = 'Drummond Group Inc.' and cp.product_version_id = pv.product_version_id and pv.product_id = p.product_id and p.vendor_id = vend.vendor_id;</v>
      </c>
      <c r="B30" s="13" t="str">
        <f>IF(NOT(ISBLANK('Drummond 3-11-2016'!F24)),IF('Drummond 3-11-2016'!A24&lt;&gt;'Drummond 3-11-2016'!A23,CONCATENATE(B$3,'Drummond 3-11-2016'!F24,C$3,'Drummond 3-11-2016'!E24,D$3,B$5,E$3),CONCATENATE(B$4,'Drummond 3-11-2016'!F24,C$4,'Drummond 3-11-2016'!E24,D$4)),"no url")</f>
        <v>update openchpl.certified_product as cp set transparency_attestation_url = 'http://www.antheliohealth.com/patient-pulse.html' from (select certified_product_id from openchpl.certified_product as cp where cp.acb_certification_id = '04142014-2654-6') as subquery where cp.certified_product_id = subquery.certified_product_id;</v>
      </c>
    </row>
    <row r="31" spans="1:2" x14ac:dyDescent="0.25">
      <c r="A31" s="13" t="str">
        <f>IF(NOT(ISBLANK('Drummond 3-11-2016'!D25)),IF(OR(ISBLANK('Drummond 3-11-2016'!E25),'Drummond 3-11-2016'!E25="N/A"),"no acb code",CONCATENATE(B$2,'Drummond 3-11-2016'!D25,C$2,'Drummond 3-11-2016'!E25,D$2,B$5,E$2)),"no attestation")</f>
        <v>no acb code</v>
      </c>
      <c r="B31" s="13" t="str">
        <f>IF(NOT(ISBLANK('Drummond 3-11-2016'!F25)),IF('Drummond 3-11-2016'!A25&lt;&gt;'Drummond 3-11-2016'!A24,CONCATENATE(B$3,'Drummond 3-11-2016'!F25,C$3,'Drummond 3-11-2016'!E25,D$3,B$5,E$3),CONCATENATE(B$4,'Drummond 3-11-2016'!F25,C$4,'Drummond 3-11-2016'!E25,D$4)),"no url")</f>
        <v>update openchpl.certified_product as cp set transparency_attestation_url = 'https://www.arw.in/blog/cozeva-certified-2014-modular-ehr-drummond-group'from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32" spans="1:2" x14ac:dyDescent="0.25">
      <c r="A32" s="13" t="str">
        <f>IF(NOT(ISBLANK('Drummond 3-11-2016'!D26)),IF(OR(ISBLANK('Drummond 3-11-2016'!E26),'Drummond 3-11-2016'!E26="N/A"),"no acb code",CONCATENATE(B$2,'Drummond 3-11-2016'!D26,C$2,'Drummond 3-11-2016'!E26,D$2,B$5,E$2)),"no attestation")</f>
        <v>no acb code</v>
      </c>
      <c r="B32" s="13" t="str">
        <f>IF(NOT(ISBLANK('Drummond 3-11-2016'!F26)),IF('Drummond 3-11-2016'!A26&lt;&gt;'Drummond 3-11-2016'!A25,CONCATENATE(B$3,'Drummond 3-11-2016'!F26,C$3,'Drummond 3-11-2016'!E26,D$3,B$5,E$3),CONCATENATE(B$4,'Drummond 3-11-2016'!F26,C$4,'Drummond 3-11-2016'!E26,D$4)),"no url")</f>
        <v>update openchpl.certified_product as cp set transparency_attestation_url = 'https://aretehs.com/ehr.html'from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33" spans="1:2" x14ac:dyDescent="0.25">
      <c r="A33" s="13" t="str">
        <f>IF(NOT(ISBLANK('Drummond 3-11-2016'!D27)),IF(OR(ISBLANK('Drummond 3-11-2016'!E27),'Drummond 3-11-2016'!E27="N/A"),"no acb code",CONCATENATE(B$2,'Drummond 3-11-2016'!D27,C$2,'Drummond 3-11-2016'!E27,D$2,B$5,E$2)),"no attestation")</f>
        <v>no acb code</v>
      </c>
      <c r="B33" s="13" t="str">
        <f>IF(NOT(ISBLANK('Drummond 3-11-2016'!F27)),IF('Drummond 3-11-2016'!A27&lt;&gt;'Drummond 3-11-2016'!A26,CONCATENATE(B$3,'Drummond 3-11-2016'!F27,C$3,'Drummond 3-11-2016'!E27,D$3,B$5,E$3),CONCATENATE(B$4,'Drummond 3-11-2016'!F27,C$4,'Drummond 3-11-2016'!E27,D$4)),"no url")</f>
        <v>update openchpl.certified_product as cp set transparency_attestation_url = 'http://aspyra.com/cyberlab-meaningful-use/'from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34" spans="1:2" x14ac:dyDescent="0.25">
      <c r="A34" s="13" t="str">
        <f>IF(NOT(ISBLANK('Drummond 3-11-2016'!D28)),IF(OR(ISBLANK('Drummond 3-11-2016'!E28),'Drummond 3-11-2016'!E28="N/A"),"no acb code",CONCATENATE(B$2,'Drummond 3-11-2016'!D28,C$2,'Drummond 3-11-2016'!E28,D$2,B$5,E$2)),"no attestation")</f>
        <v>no acb code</v>
      </c>
      <c r="B34" s="13" t="str">
        <f>IF(NOT(ISBLANK('Drummond 3-11-2016'!F28)),IF('Drummond 3-11-2016'!A28&lt;&gt;'Drummond 3-11-2016'!A27,CONCATENATE(B$3,'Drummond 3-11-2016'!F28,C$3,'Drummond 3-11-2016'!E28,D$3,B$5,E$3),CONCATENATE(B$4,'Drummond 3-11-2016'!F28,C$4,'Drummond 3-11-2016'!E28,D$4)),"no url")</f>
        <v>update openchpl.certified_product as cp set transparency_attestation_url = 'http://atlasmedical.com/products/labworks/'from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35" spans="1:2" x14ac:dyDescent="0.25">
      <c r="A35" s="13" t="str">
        <f>IF(NOT(ISBLANK('Drummond 3-11-2016'!D29)),IF(OR(ISBLANK('Drummond 3-11-2016'!E29),'Drummond 3-11-2016'!E29="N/A"),"no acb code",CONCATENATE(B$2,'Drummond 3-11-2016'!D29,C$2,'Drummond 3-11-2016'!E29,D$2,B$5,E$2)),"no attestation")</f>
        <v>no acb code</v>
      </c>
      <c r="B35" s="13" t="str">
        <f>IF(NOT(ISBLANK('Drummond 3-11-2016'!F29)),IF('Drummond 3-11-2016'!A29&lt;&gt;'Drummond 3-11-2016'!A28,CONCATENATE(B$3,'Drummond 3-11-2016'!F29,C$3,'Drummond 3-11-2016'!E29,D$3,B$5,E$3),CONCATENATE(B$4,'Drummond 3-11-2016'!F29,C$4,'Drummond 3-11-2016'!E29,D$4)),"no url")</f>
        <v>update openchpl.certified_product as cp set transparency_attestation_url = 'http://www.azaleahealth.com/resources/industry-topics/meaningful-use/'from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36" spans="1:2" x14ac:dyDescent="0.25">
      <c r="A36" s="13" t="str">
        <f>IF(NOT(ISBLANK('Drummond 3-11-2016'!D30)),IF(OR(ISBLANK('Drummond 3-11-2016'!E30),'Drummond 3-11-2016'!E30="N/A"),"no acb code",CONCATENATE(B$2,'Drummond 3-11-2016'!D30,C$2,'Drummond 3-11-2016'!E30,D$2,B$5,E$2)),"no attestation")</f>
        <v>no acb code</v>
      </c>
      <c r="B36" s="13" t="str">
        <f>IF(NOT(ISBLANK('Drummond 3-11-2016'!F30)),IF('Drummond 3-11-2016'!A30&lt;&gt;'Drummond 3-11-2016'!A29,CONCATENATE(B$3,'Drummond 3-11-2016'!F30,C$3,'Drummond 3-11-2016'!E30,D$3,B$5,E$3),CONCATENATE(B$4,'Drummond 3-11-2016'!F30,C$4,'Drummond 3-11-2016'!E30,D$4)),"no url")</f>
        <v>no url</v>
      </c>
    </row>
    <row r="37" spans="1:2" x14ac:dyDescent="0.25">
      <c r="A37" s="13" t="str">
        <f>IF(NOT(ISBLANK('Drummond 3-11-2016'!D31)),IF(OR(ISBLANK('Drummond 3-11-2016'!E31),'Drummond 3-11-2016'!E31="N/A"),"no acb code",CONCATENATE(B$2,'Drummond 3-11-2016'!D31,C$2,'Drummond 3-11-2016'!E31,D$2,B$5,E$2)),"no attestation")</f>
        <v>no acb code</v>
      </c>
      <c r="B37" s="13" t="str">
        <f>IF(NOT(ISBLANK('Drummond 3-11-2016'!F31)),IF('Drummond 3-11-2016'!A31&lt;&gt;'Drummond 3-11-2016'!A30,CONCATENATE(B$3,'Drummond 3-11-2016'!F31,C$3,'Drummond 3-11-2016'!E31,D$3,B$5,E$3),CONCATENATE(B$4,'Drummond 3-11-2016'!F31,C$4,'Drummond 3-11-2016'!E31,D$4)),"no url")</f>
        <v>update openchpl.certified_product as cp set transparency_attestation_url = 'http://www.oncochart.com/meaningful-use/'from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38" spans="1:2" x14ac:dyDescent="0.25">
      <c r="A38" s="13" t="str">
        <f>IF(NOT(ISBLANK('Drummond 3-11-2016'!D32)),IF(OR(ISBLANK('Drummond 3-11-2016'!E32),'Drummond 3-11-2016'!E32="N/A"),"no acb code",CONCATENATE(B$2,'Drummond 3-11-2016'!D32,C$2,'Drummond 3-11-2016'!E32,D$2,B$5,E$2)),"no attestation")</f>
        <v>no acb code</v>
      </c>
      <c r="B38" s="13" t="str">
        <f>IF(NOT(ISBLANK('Drummond 3-11-2016'!F32)),IF('Drummond 3-11-2016'!A32&lt;&gt;'Drummond 3-11-2016'!A31,CONCATENATE(B$3,'Drummond 3-11-2016'!F32,C$3,'Drummond 3-11-2016'!E32,D$3,B$5,E$3),CONCATENATE(B$4,'Drummond 3-11-2016'!F32,C$4,'Drummond 3-11-2016'!E32,D$4)),"no url")</f>
        <v>update openchpl.certified_product as cp set transparency_attestation_url = 'http://www.businet.com/transparency.htm'from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39" spans="1:2" x14ac:dyDescent="0.25">
      <c r="A39" s="13" t="str">
        <f>IF(NOT(ISBLANK('Drummond 3-11-2016'!D33)),IF(OR(ISBLANK('Drummond 3-11-2016'!E33),'Drummond 3-11-2016'!E33="N/A"),"no acb code",CONCATENATE(B$2,'Drummond 3-11-2016'!D33,C$2,'Drummond 3-11-2016'!E33,D$2,B$5,E$2)),"no attestation")</f>
        <v>no acb code</v>
      </c>
      <c r="B39" s="13" t="str">
        <f>IF(NOT(ISBLANK('Drummond 3-11-2016'!F33)),IF('Drummond 3-11-2016'!A33&lt;&gt;'Drummond 3-11-2016'!A32,CONCATENATE(B$3,'Drummond 3-11-2016'!F33,C$3,'Drummond 3-11-2016'!E33,D$3,B$5,E$3),CONCATENATE(B$4,'Drummond 3-11-2016'!F33,C$4,'Drummond 3-11-2016'!E33,D$4)),"no url")</f>
        <v>update openchpl.certified_product as cp set transparency_attestation_url = 'http://www.odonline.net/pricing-information/'from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40" spans="1:2" x14ac:dyDescent="0.25">
      <c r="A40" s="13" t="str">
        <f>IF(NOT(ISBLANK('Drummond 3-11-2016'!D34)),IF(OR(ISBLANK('Drummond 3-11-2016'!E34),'Drummond 3-11-2016'!E34="N/A"),"no acb code",CONCATENATE(B$2,'Drummond 3-11-2016'!D34,C$2,'Drummond 3-11-2016'!E34,D$2,B$5,E$2)),"no attestation")</f>
        <v>no acb code</v>
      </c>
      <c r="B40" s="13" t="str">
        <f>IF(NOT(ISBLANK('Drummond 3-11-2016'!F34)),IF('Drummond 3-11-2016'!A34&lt;&gt;'Drummond 3-11-2016'!A33,CONCATENATE(B$3,'Drummond 3-11-2016'!F34,C$3,'Drummond 3-11-2016'!E34,D$3,B$5,E$3),CONCATENATE(B$4,'Drummond 3-11-2016'!F34,C$4,'Drummond 3-11-2016'!E34,D$4)),"no url")</f>
        <v>update openchpl.certified_product as cp set transparency_attestation_url = 'http://cmredis.com/solutions-service/meaningful-use-2014/'from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41" spans="1:2" x14ac:dyDescent="0.25">
      <c r="A41" s="13" t="str">
        <f>IF(NOT(ISBLANK('Drummond 3-11-2016'!D35)),IF(OR(ISBLANK('Drummond 3-11-2016'!E35),'Drummond 3-11-2016'!E35="N/A"),"no acb code",CONCATENATE(B$2,'Drummond 3-11-2016'!D35,C$2,'Drummond 3-11-2016'!E35,D$2,B$5,E$2)),"no attestation")</f>
        <v>no acb code</v>
      </c>
      <c r="B41" s="13" t="str">
        <f>IF(NOT(ISBLANK('Drummond 3-11-2016'!F35)),IF('Drummond 3-11-2016'!A35&lt;&gt;'Drummond 3-11-2016'!A34,CONCATENATE(B$3,'Drummond 3-11-2016'!F35,C$3,'Drummond 3-11-2016'!E35,D$3,B$5,E$3),CONCATENATE(B$4,'Drummond 3-11-2016'!F35,C$4,'Drummond 3-11-2016'!E35,D$4)),"no url")</f>
        <v>no url</v>
      </c>
    </row>
    <row r="42" spans="1:2" x14ac:dyDescent="0.25">
      <c r="A42" s="13" t="str">
        <f>IF(NOT(ISBLANK('Drummond 3-11-2016'!D36)),IF(OR(ISBLANK('Drummond 3-11-2016'!E36),'Drummond 3-11-2016'!E36="N/A"),"no acb code",CONCATENATE(B$2,'Drummond 3-11-2016'!D36,C$2,'Drummond 3-11-2016'!E36,D$2,B$5,E$2)),"no attestation")</f>
        <v>no acb code</v>
      </c>
      <c r="B42" s="13" t="str">
        <f>IF(NOT(ISBLANK('Drummond 3-11-2016'!F36)),IF('Drummond 3-11-2016'!A36&lt;&gt;'Drummond 3-11-2016'!A35,CONCATENATE(B$3,'Drummond 3-11-2016'!F36,C$3,'Drummond 3-11-2016'!E36,D$3,B$5,E$3),CONCATENATE(B$4,'Drummond 3-11-2016'!F36,C$4,'Drummond 3-11-2016'!E36,D$4)),"no url")</f>
        <v>update openchpl.certified_product as cp set transparency_attestation_url = 'http://www.carecloud.com/meaningful-use-certified-ehr/'from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43" spans="1:2" x14ac:dyDescent="0.25">
      <c r="A43" s="13" t="str">
        <f>IF(NOT(ISBLANK('Drummond 3-11-2016'!D37)),IF(OR(ISBLANK('Drummond 3-11-2016'!E37),'Drummond 3-11-2016'!E37="N/A"),"no acb code",CONCATENATE(B$2,'Drummond 3-11-2016'!D37,C$2,'Drummond 3-11-2016'!E37,D$2,B$5,E$2)),"no attestation")</f>
        <v>no acb code</v>
      </c>
      <c r="B43" s="13" t="str">
        <f>IF(NOT(ISBLANK('Drummond 3-11-2016'!F37)),IF('Drummond 3-11-2016'!A37&lt;&gt;'Drummond 3-11-2016'!A36,CONCATENATE(B$3,'Drummond 3-11-2016'!F37,C$3,'Drummond 3-11-2016'!E37,D$3,B$5,E$3),CONCATENATE(B$4,'Drummond 3-11-2016'!F37,C$4,'Drummond 3-11-2016'!E37,D$4)),"no url")</f>
        <v>update openchpl.certified_product as cp set transparency_attestation_url = 'http://www.carecloud.com/meaningful-use-certified-ehr/'from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44" spans="1:2" x14ac:dyDescent="0.25">
      <c r="A44" s="13" t="str">
        <f>IF(NOT(ISBLANK('Drummond 3-11-2016'!D38)),IF(OR(ISBLANK('Drummond 3-11-2016'!E38),'Drummond 3-11-2016'!E38="N/A"),"no acb code",CONCATENATE(B$2,'Drummond 3-11-2016'!D38,C$2,'Drummond 3-11-2016'!E38,D$2,B$5,E$2)),"no attestation")</f>
        <v>no acb code</v>
      </c>
      <c r="B44" s="13" t="str">
        <f>IF(NOT(ISBLANK('Drummond 3-11-2016'!F38)),IF('Drummond 3-11-2016'!A38&lt;&gt;'Drummond 3-11-2016'!A37,CONCATENATE(B$3,'Drummond 3-11-2016'!F38,C$3,'Drummond 3-11-2016'!E38,D$3,B$5,E$3),CONCATENATE(B$4,'Drummond 3-11-2016'!F38,C$4,'Drummond 3-11-2016'!E38,D$4)),"no url")</f>
        <v>update openchpl.certified_product as cp set transparency_attestation_url = 'http://careevolution.com/technology-mu.html'from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45" spans="1:2" x14ac:dyDescent="0.25">
      <c r="A45" s="13" t="str">
        <f>IF(NOT(ISBLANK('Drummond 3-11-2016'!D39)),IF(OR(ISBLANK('Drummond 3-11-2016'!E39),'Drummond 3-11-2016'!E39="N/A"),"no acb code",CONCATENATE(B$2,'Drummond 3-11-2016'!D39,C$2,'Drummond 3-11-2016'!E39,D$2,B$5,E$2)),"no attestation")</f>
        <v>no acb code</v>
      </c>
      <c r="B45" s="13" t="str">
        <f>IF(NOT(ISBLANK('Drummond 3-11-2016'!F39)),IF('Drummond 3-11-2016'!A39&lt;&gt;'Drummond 3-11-2016'!A38,CONCATENATE(B$3,'Drummond 3-11-2016'!F39,C$3,'Drummond 3-11-2016'!E39,D$3,B$5,E$3),CONCATENATE(B$4,'Drummond 3-11-2016'!F39,C$4,'Drummond 3-11-2016'!E39,D$4)),"no url")</f>
        <v>update openchpl.certified_product as cp set transparency_attestation_url = 'http://www.caresync.com/ccm/index.php'from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46" spans="1:2" x14ac:dyDescent="0.25">
      <c r="A46" s="13" t="str">
        <f>IF(NOT(ISBLANK('Drummond 3-11-2016'!D40)),IF(OR(ISBLANK('Drummond 3-11-2016'!E40),'Drummond 3-11-2016'!E40="N/A"),"no acb code",CONCATENATE(B$2,'Drummond 3-11-2016'!D40,C$2,'Drummond 3-11-2016'!E40,D$2,B$5,E$2)),"no attestation")</f>
        <v>no acb code</v>
      </c>
      <c r="B46" s="13" t="str">
        <f>IF(NOT(ISBLANK('Drummond 3-11-2016'!F40)),IF('Drummond 3-11-2016'!A40&lt;&gt;'Drummond 3-11-2016'!A39,CONCATENATE(B$3,'Drummond 3-11-2016'!F40,C$3,'Drummond 3-11-2016'!E40,D$3,B$5,E$3),CONCATENATE(B$4,'Drummond 3-11-2016'!F40,C$4,'Drummond 3-11-2016'!E40,D$4)),"no url")</f>
        <v>update openchpl.certified_product as cp set transparency_attestation_url = 'http://blog.carepaths.com/features/onc-certification/'from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47" spans="1:2" x14ac:dyDescent="0.25">
      <c r="A47" s="13" t="str">
        <f>IF(NOT(ISBLANK('Drummond 3-11-2016'!D41)),IF(OR(ISBLANK('Drummond 3-11-2016'!E41),'Drummond 3-11-2016'!E41="N/A"),"no acb code",CONCATENATE(B$2,'Drummond 3-11-2016'!D41,C$2,'Drummond 3-11-2016'!E41,D$2,B$5,E$2)),"no attestation")</f>
        <v>no acb code</v>
      </c>
      <c r="B47" s="13" t="str">
        <f>IF(NOT(ISBLANK('Drummond 3-11-2016'!F41)),IF('Drummond 3-11-2016'!A41&lt;&gt;'Drummond 3-11-2016'!A40,CONCATENATE(B$3,'Drummond 3-11-2016'!F41,C$3,'Drummond 3-11-2016'!E41,D$3,B$5,E$3),CONCATENATE(B$4,'Drummond 3-11-2016'!F41,C$4,'Drummond 3-11-2016'!E41,D$4)),"no url")</f>
        <v>update openchpl.certified_product as cp set transparency_attestation_url = 'http://blog.carepaths.com/features/onc-certification/'from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48" spans="1:2" x14ac:dyDescent="0.25">
      <c r="A48" s="13" t="str">
        <f>IF(NOT(ISBLANK('Drummond 3-11-2016'!D42)),IF(OR(ISBLANK('Drummond 3-11-2016'!E42),'Drummond 3-11-2016'!E42="N/A"),"no acb code",CONCATENATE(B$2,'Drummond 3-11-2016'!D42,C$2,'Drummond 3-11-2016'!E42,D$2,B$5,E$2)),"no attestation")</f>
        <v>no acb code</v>
      </c>
      <c r="B48" s="13" t="str">
        <f>IF(NOT(ISBLANK('Drummond 3-11-2016'!F42)),IF('Drummond 3-11-2016'!A42&lt;&gt;'Drummond 3-11-2016'!A41,CONCATENATE(B$3,'Drummond 3-11-2016'!F42,C$3,'Drummond 3-11-2016'!E42,D$3,B$5,E$3),CONCATENATE(B$4,'Drummond 3-11-2016'!F42,C$4,'Drummond 3-11-2016'!E42,D$4)),"no url")</f>
        <v>no url</v>
      </c>
    </row>
    <row r="49" spans="1:2" x14ac:dyDescent="0.25">
      <c r="A49" s="13" t="str">
        <f>IF(NOT(ISBLANK('Drummond 3-11-2016'!D43)),IF(OR(ISBLANK('Drummond 3-11-2016'!E43),'Drummond 3-11-2016'!E43="N/A"),"no acb code",CONCATENATE(B$2,'Drummond 3-11-2016'!D43,C$2,'Drummond 3-11-2016'!E43,D$2,B$5,E$2)),"no attestation")</f>
        <v>no acb code</v>
      </c>
      <c r="B49" s="13" t="str">
        <f>IF(NOT(ISBLANK('Drummond 3-11-2016'!F43)),IF('Drummond 3-11-2016'!A43&lt;&gt;'Drummond 3-11-2016'!A42,CONCATENATE(B$3,'Drummond 3-11-2016'!F43,C$3,'Drummond 3-11-2016'!E43,D$3,B$5,E$3),CONCATENATE(B$4,'Drummond 3-11-2016'!F43,C$4,'Drummond 3-11-2016'!E43,D$4)),"no url")</f>
        <v>no url</v>
      </c>
    </row>
    <row r="50" spans="1:2" x14ac:dyDescent="0.25">
      <c r="A50" s="13" t="str">
        <f>IF(NOT(ISBLANK('Drummond 3-11-2016'!D44)),IF(OR(ISBLANK('Drummond 3-11-2016'!E44),'Drummond 3-11-2016'!E44="N/A"),"no acb code",CONCATENATE(B$2,'Drummond 3-11-2016'!D44,C$2,'Drummond 3-11-2016'!E44,D$2,B$5,E$2)),"no attestation")</f>
        <v>no acb code</v>
      </c>
      <c r="B50" s="13" t="str">
        <f>IF(NOT(ISBLANK('Drummond 3-11-2016'!F44)),IF('Drummond 3-11-2016'!A44&lt;&gt;'Drummond 3-11-2016'!A43,CONCATENATE(B$3,'Drummond 3-11-2016'!F44,C$3,'Drummond 3-11-2016'!E44,D$3,B$5,E$3),CONCATENATE(B$4,'Drummond 3-11-2016'!F44,C$4,'Drummond 3-11-2016'!E44,D$4)),"no url")</f>
        <v>no url</v>
      </c>
    </row>
    <row r="51" spans="1:2" x14ac:dyDescent="0.25">
      <c r="A51" s="13" t="str">
        <f>IF(NOT(ISBLANK('Drummond 3-11-2016'!D45)),IF(OR(ISBLANK('Drummond 3-11-2016'!E45),'Drummond 3-11-2016'!E45="N/A"),"no acb code",CONCATENATE(B$2,'Drummond 3-11-2016'!D45,C$2,'Drummond 3-11-2016'!E45,D$2,B$5,E$2)),"no attestation")</f>
        <v>no acb code</v>
      </c>
      <c r="B51" s="13" t="str">
        <f>IF(NOT(ISBLANK('Drummond 3-11-2016'!F45)),IF('Drummond 3-11-2016'!A45&lt;&gt;'Drummond 3-11-2016'!A44,CONCATENATE(B$3,'Drummond 3-11-2016'!F45,C$3,'Drummond 3-11-2016'!E45,D$3,B$5,E$3),CONCATENATE(B$4,'Drummond 3-11-2016'!F45,C$4,'Drummond 3-11-2016'!E45,D$4)),"no url")</f>
        <v>update openchpl.certified_product as cp set transparency_attestation_url = 'http://www.chartlogic.com/certifications/'from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2" spans="1:2" x14ac:dyDescent="0.25">
      <c r="A52" s="13" t="str">
        <f>IF(NOT(ISBLANK('Drummond 3-11-2016'!D46)),IF(OR(ISBLANK('Drummond 3-11-2016'!E46),'Drummond 3-11-2016'!E46="N/A"),"no acb code",CONCATENATE(B$2,'Drummond 3-11-2016'!D46,C$2,'Drummond 3-11-2016'!E46,D$2,B$5,E$2)),"no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'06062014-2800-9' and cb."name" = 'Drummond Group Inc.' and cp.product_version_id = pv.product_version_id and pv.product_id = p.product_id and p.vendor_id = vend.vendor_id;</v>
      </c>
      <c r="B52" s="13" t="str">
        <f>IF(NOT(ISBLANK('Drummond 3-11-2016'!F46)),IF('Drummond 3-11-2016'!A46&lt;&gt;'Drummond 3-11-2016'!A45,CONCATENATE(B$3,'Drummond 3-11-2016'!F46,C$3,'Drummond 3-11-2016'!E46,D$3,B$5,E$3),CONCATENATE(B$4,'Drummond 3-11-2016'!F46,C$4,'Drummond 3-11-2016'!E46,D$4)),"no url")</f>
        <v>update openchpl.certified_product as cp set transparency_attestation_url = 'http://www.citiustech.com/solutions/bi-clinical_13.1_ONC-Mandatory-Disclosure-Statement.aspx'from (select certified_product_id from (select vend.vendor_code from openchpl.certified_product as cp, openchpl.product_version as pv, openchpl.product as p, openchpl.vendor as vend where cp.acb_certification_id = '06062014-2800-9'and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3" spans="1:2" x14ac:dyDescent="0.25">
      <c r="A53" s="13" t="str">
        <f>IF(NOT(ISBLANK('Drummond 3-11-2016'!D47)),IF(OR(ISBLANK('Drummond 3-11-2016'!E47),'Drummond 3-11-2016'!E47="N/A"),"no acb code",CONCATENATE(B$2,'Drummond 3-11-2016'!D47,C$2,'Drummond 3-11-2016'!E47,D$2,B$5,E$2)),"no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'02182016-2803-8' and cb."name" = 'Drummond Group Inc.' and cp.product_version_id = pv.product_version_id and pv.product_id = p.product_id and p.vendor_id = vend.vendor_id;</v>
      </c>
      <c r="B53" s="13" t="str">
        <f>IF(NOT(ISBLANK('Drummond 3-11-2016'!F47)),IF('Drummond 3-11-2016'!A47&lt;&gt;'Drummond 3-11-2016'!A46,CONCATENATE(B$3,'Drummond 3-11-2016'!F47,C$3,'Drummond 3-11-2016'!E47,D$3,B$5,E$3),CONCATENATE(B$4,'Drummond 3-11-2016'!F47,C$4,'Drummond 3-11-2016'!E47,D$4)),"no url")</f>
        <v>update openchpl.certified_product as cp set transparency_attestation_url = 'http://www.citiustech.com/solutions/bi-clinical_15.7_NZ_ONC-Mandatory-Disclosure-Statement.aspx' from (select certified_product_id from openchpl.certified_product as cp where cp.acb_certification_id = '02182016-2803-8') as subquery where cp.certified_product_id = subquery.certified_product_id;</v>
      </c>
    </row>
    <row r="54" spans="1:2" x14ac:dyDescent="0.25">
      <c r="A54" s="13" t="str">
        <f>IF(NOT(ISBLANK('Drummond 3-11-2016'!D48)),IF(OR(ISBLANK('Drummond 3-11-2016'!E48),'Drummond 3-11-2016'!E48="N/A"),"no acb code",CONCATENATE(B$2,'Drummond 3-11-2016'!D48,C$2,'Drummond 3-11-2016'!E48,D$2,B$5,E$2)),"no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'11122015-2802-8' and cb."name" = 'Drummond Group Inc.' and cp.product_version_id = pv.product_version_id and pv.product_id = p.product_id and p.vendor_id = vend.vendor_id;</v>
      </c>
      <c r="B54" s="13" t="str">
        <f>IF(NOT(ISBLANK('Drummond 3-11-2016'!F48)),IF('Drummond 3-11-2016'!A48&lt;&gt;'Drummond 3-11-2016'!A47,CONCATENATE(B$3,'Drummond 3-11-2016'!F48,C$3,'Drummond 3-11-2016'!E48,D$3,B$5,E$3),CONCATENATE(B$4,'Drummond 3-11-2016'!F48,C$4,'Drummond 3-11-2016'!E48,D$4)),"no url")</f>
        <v>update openchpl.certified_product as cp set transparency_attestation_url = 'http://www.citiustech.com/solutions/bi-clinical_15.7_NZ_ONC-Mandatory-Disclosure-Statement.aspx' from (select certified_product_id from openchpl.certified_product as cp where cp.acb_certification_id = '11122015-2802-8') as subquery where cp.certified_product_id = subquery.certified_product_id;</v>
      </c>
    </row>
    <row r="55" spans="1:2" x14ac:dyDescent="0.25">
      <c r="A55" s="13" t="str">
        <f>IF(NOT(ISBLANK('Drummond 3-11-2016'!D49)),IF(OR(ISBLANK('Drummond 3-11-2016'!E49),'Drummond 3-11-2016'!E49="N/A"),"no acb code",CONCATENATE(B$2,'Drummond 3-11-2016'!D49,C$2,'Drummond 3-11-2016'!E49,D$2,B$5,E$2)),"no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'06062014-2801-9' and cb."name" = 'Drummond Group Inc.' and cp.product_version_id = pv.product_version_id and pv.product_id = p.product_id and p.vendor_id = vend.vendor_id;</v>
      </c>
      <c r="B55" s="13" t="str">
        <f>IF(NOT(ISBLANK('Drummond 3-11-2016'!F49)),IF('Drummond 3-11-2016'!A49&lt;&gt;'Drummond 3-11-2016'!A48,CONCATENATE(B$3,'Drummond 3-11-2016'!F49,C$3,'Drummond 3-11-2016'!E49,D$3,B$5,E$3),CONCATENATE(B$4,'Drummond 3-11-2016'!F49,C$4,'Drummond 3-11-2016'!E49,D$4)),"no url")</f>
        <v>update openchpl.certified_product as cp set transparency_attestation_url = 'http://www.citiustech.com/solutions/bi-clinical_13.1_ONC-Mandatory-Disclosure-Statement.aspx' from (select certified_product_id from openchpl.certified_product as cp where cp.acb_certification_id = '06062014-2801-9') as subquery where cp.certified_product_id = subquery.certified_product_id;</v>
      </c>
    </row>
    <row r="56" spans="1:2" x14ac:dyDescent="0.25">
      <c r="A56" s="13" t="str">
        <f>IF(NOT(ISBLANK('Drummond 3-11-2016'!D50)),IF(OR(ISBLANK('Drummond 3-11-2016'!E50),'Drummond 3-11-2016'!E50="N/A"),"no acb code",CONCATENATE(B$2,'Drummond 3-11-2016'!D50,C$2,'Drummond 3-11-2016'!E50,D$2,B$5,E$2)),"no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'02182016-3110-3' and cb."name" = 'Drummond Group Inc.' and cp.product_version_id = pv.product_version_id and pv.product_id = p.product_id and p.vendor_id = vend.vendor_id;</v>
      </c>
      <c r="B56" s="13" t="str">
        <f>IF(NOT(ISBLANK('Drummond 3-11-2016'!F50)),IF('Drummond 3-11-2016'!A50&lt;&gt;'Drummond 3-11-2016'!A49,CONCATENATE(B$3,'Drummond 3-11-2016'!F50,C$3,'Drummond 3-11-2016'!E50,D$3,B$5,E$3),CONCATENATE(B$4,'Drummond 3-11-2016'!F50,C$4,'Drummond 3-11-2016'!E50,D$4)),"no url")</f>
        <v>update openchpl.certified_product as cp set transparency_attestation_url = 'http://www.citiustech.com/solutions/cq-iq_ONC-Mandatory-Disclosure-Statement' from (select certified_product_id from openchpl.certified_product as cp where cp.acb_certification_id = '02182016-3110-3') as subquery where cp.certified_product_id = subquery.certified_product_id;</v>
      </c>
    </row>
    <row r="57" spans="1:2" x14ac:dyDescent="0.25">
      <c r="A57" s="13" t="str">
        <f>IF(NOT(ISBLANK('Drummond 3-11-2016'!D51)),IF(OR(ISBLANK('Drummond 3-11-2016'!E51),'Drummond 3-11-2016'!E51="N/A"),"no acb code",CONCATENATE(B$2,'Drummond 3-11-2016'!D51,C$2,'Drummond 3-11-2016'!E51,D$2,B$5,E$2)),"no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'11122015-3110-8' and cb."name" = 'Drummond Group Inc.' and cp.product_version_id = pv.product_version_id and pv.product_id = p.product_id and p.vendor_id = vend.vendor_id;</v>
      </c>
      <c r="B57" s="13" t="str">
        <f>IF(NOT(ISBLANK('Drummond 3-11-2016'!F51)),IF('Drummond 3-11-2016'!A51&lt;&gt;'Drummond 3-11-2016'!A50,CONCATENATE(B$3,'Drummond 3-11-2016'!F51,C$3,'Drummond 3-11-2016'!E51,D$3,B$5,E$3),CONCATENATE(B$4,'Drummond 3-11-2016'!F51,C$4,'Drummond 3-11-2016'!E51,D$4)),"no url")</f>
        <v>update openchpl.certified_product as cp set transparency_attestation_url = 'http://www.citiustech.com/solutions/cq-iq_ONC-Mandatory-Disclosure-Statement' from (select certified_product_id from openchpl.certified_product as cp where cp.acb_certification_id = '11122015-3110-8') as subquery where cp.certified_product_id = subquery.certified_product_id;</v>
      </c>
    </row>
    <row r="58" spans="1:2" x14ac:dyDescent="0.25">
      <c r="A58" s="13" t="str">
        <f>IF(NOT(ISBLANK('Drummond 3-11-2016'!D52)),IF(OR(ISBLANK('Drummond 3-11-2016'!E52),'Drummond 3-11-2016'!E52="N/A"),"no acb code",CONCATENATE(B$2,'Drummond 3-11-2016'!D52,C$2,'Drummond 3-11-2016'!E52,D$2,B$5,E$2)),"no attestation")</f>
        <v>no acb code</v>
      </c>
      <c r="B58" s="13" t="str">
        <f>IF(NOT(ISBLANK('Drummond 3-11-2016'!F52)),IF('Drummond 3-11-2016'!A52&lt;&gt;'Drummond 3-11-2016'!A51,CONCATENATE(B$3,'Drummond 3-11-2016'!F52,C$3,'Drummond 3-11-2016'!E52,D$3,B$5,E$3),CONCATENATE(B$4,'Drummond 3-11-2016'!F52,C$4,'Drummond 3-11-2016'!E52,D$4)),"no url")</f>
        <v>update openchpl.certified_product as cp set transparency_attestation_url = 'http://web.claimtrak.com/legal-notice/'from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9" spans="1:2" x14ac:dyDescent="0.25">
      <c r="A59" s="13" t="str">
        <f>IF(NOT(ISBLANK('Drummond 3-11-2016'!D53)),IF(OR(ISBLANK('Drummond 3-11-2016'!E53),'Drummond 3-11-2016'!E53="N/A"),"no acb code",CONCATENATE(B$2,'Drummond 3-11-2016'!D53,C$2,'Drummond 3-11-2016'!E53,D$2,B$5,E$2)),"no attestation")</f>
        <v>no acb code</v>
      </c>
      <c r="B59" s="13" t="str">
        <f>IF(NOT(ISBLANK('Drummond 3-11-2016'!F53)),IF('Drummond 3-11-2016'!A53&lt;&gt;'Drummond 3-11-2016'!A52,CONCATENATE(B$3,'Drummond 3-11-2016'!F53,C$3,'Drummond 3-11-2016'!E53,D$3,B$5,E$3),CONCATENATE(B$4,'Drummond 3-11-2016'!F53,C$4,'Drummond 3-11-2016'!E53,D$4)),"no url")</f>
        <v>update openchpl.certified_product as cp set transparency_attestation_url = 'https://www.claimpower.com/emr-cert.htm'from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0" spans="1:2" x14ac:dyDescent="0.25">
      <c r="A60" s="13" t="str">
        <f>IF(NOT(ISBLANK('Drummond 3-11-2016'!D54)),IF(OR(ISBLANK('Drummond 3-11-2016'!E54),'Drummond 3-11-2016'!E54="N/A"),"no acb code",CONCATENATE(B$2,'Drummond 3-11-2016'!D54,C$2,'Drummond 3-11-2016'!E54,D$2,B$5,E$2)),"no attestation")</f>
        <v>no acb code</v>
      </c>
      <c r="B60" s="13" t="str">
        <f>IF(NOT(ISBLANK('Drummond 3-11-2016'!F54)),IF('Drummond 3-11-2016'!A54&lt;&gt;'Drummond 3-11-2016'!A53,CONCATENATE(B$3,'Drummond 3-11-2016'!F54,C$3,'Drummond 3-11-2016'!E54,D$3,B$5,E$3),CONCATENATE(B$4,'Drummond 3-11-2016'!F54,C$4,'Drummond 3-11-2016'!E54,D$4)),"no url")</f>
        <v>no url</v>
      </c>
    </row>
    <row r="61" spans="1:2" x14ac:dyDescent="0.25">
      <c r="A61" s="13" t="str">
        <f>IF(NOT(ISBLANK('Drummond 3-11-2016'!D55)),IF(OR(ISBLANK('Drummond 3-11-2016'!E55),'Drummond 3-11-2016'!E55="N/A"),"no acb code",CONCATENATE(B$2,'Drummond 3-11-2016'!D55,C$2,'Drummond 3-11-2016'!E55,D$2,B$5,E$2)),"no attestation")</f>
        <v>no acb code</v>
      </c>
      <c r="B61" s="13" t="str">
        <f>IF(NOT(ISBLANK('Drummond 3-11-2016'!F55)),IF('Drummond 3-11-2016'!A55&lt;&gt;'Drummond 3-11-2016'!A54,CONCATENATE(B$3,'Drummond 3-11-2016'!F55,C$3,'Drummond 3-11-2016'!E55,D$3,B$5,E$3),CONCATENATE(B$4,'Drummond 3-11-2016'!F55,C$4,'Drummond 3-11-2016'!E55,D$4)),"no url")</f>
        <v>update openchpl.certified_product as cp set transparency_attestation_url = 'http://www.clinicmax.com/Complete_Ambulatory_EHR.html'from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2" spans="1:2" x14ac:dyDescent="0.25">
      <c r="A62" s="13" t="str">
        <f>IF(NOT(ISBLANK('Drummond 3-11-2016'!D56)),IF(OR(ISBLANK('Drummond 3-11-2016'!E56),'Drummond 3-11-2016'!E56="N/A"),"no acb code",CONCATENATE(B$2,'Drummond 3-11-2016'!D56,C$2,'Drummond 3-11-2016'!E56,D$2,B$5,E$2)),"no attestation")</f>
        <v>no acb code</v>
      </c>
      <c r="B62" s="13" t="str">
        <f>IF(NOT(ISBLANK('Drummond 3-11-2016'!F56)),IF('Drummond 3-11-2016'!A56&lt;&gt;'Drummond 3-11-2016'!A55,CONCATENATE(B$3,'Drummond 3-11-2016'!F56,C$3,'Drummond 3-11-2016'!E56,D$3,B$5,E$3),CONCATENATE(B$4,'Drummond 3-11-2016'!F56,C$4,'Drummond 3-11-2016'!E56,D$4)),"no url")</f>
        <v>update openchpl.certified_product as cp set transparency_attestation_url = 'http://www.clinigence.com/meaningful-use-disclosure'from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3" spans="1:2" x14ac:dyDescent="0.25">
      <c r="A63" s="13" t="str">
        <f>IF(NOT(ISBLANK('Drummond 3-11-2016'!D57)),IF(OR(ISBLANK('Drummond 3-11-2016'!E57),'Drummond 3-11-2016'!E57="N/A"),"no acb code",CONCATENATE(B$2,'Drummond 3-11-2016'!D57,C$2,'Drummond 3-11-2016'!E57,D$2,B$5,E$2)),"no attestation")</f>
        <v>no acb code</v>
      </c>
      <c r="B63" s="13" t="str">
        <f>IF(NOT(ISBLANK('Drummond 3-11-2016'!F57)),IF('Drummond 3-11-2016'!A57&lt;&gt;'Drummond 3-11-2016'!A56,CONCATENATE(B$3,'Drummond 3-11-2016'!F57,C$3,'Drummond 3-11-2016'!E57,D$3,B$5,E$3),CONCATENATE(B$4,'Drummond 3-11-2016'!F57,C$4,'Drummond 3-11-2016'!E57,D$4)),"no url")</f>
        <v>update openchpl.certified_product as cp set transparency_attestation_url = 'http://www.clinigence.com/meaningful-use-disclosure'from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4" spans="1:2" x14ac:dyDescent="0.25">
      <c r="A64" s="13" t="str">
        <f>IF(NOT(ISBLANK('Drummond 3-11-2016'!D58)),IF(OR(ISBLANK('Drummond 3-11-2016'!E58),'Drummond 3-11-2016'!E58="N/A"),"no acb code",CONCATENATE(B$2,'Drummond 3-11-2016'!D58,C$2,'Drummond 3-11-2016'!E58,D$2,B$5,E$2)),"no attestation")</f>
        <v>no acb code</v>
      </c>
      <c r="B64" s="13" t="str">
        <f>IF(NOT(ISBLANK('Drummond 3-11-2016'!F58)),IF('Drummond 3-11-2016'!A58&lt;&gt;'Drummond 3-11-2016'!A57,CONCATENATE(B$3,'Drummond 3-11-2016'!F58,C$3,'Drummond 3-11-2016'!E58,D$3,B$5,E$3),CONCATENATE(B$4,'Drummond 3-11-2016'!F58,C$4,'Drummond 3-11-2016'!E58,D$4)),"no url")</f>
        <v>update openchpl.certified_product as cp set transparency_attestation_url = 'http://clinixmd.com/ehr/clinixmd-receives-onc-acb-2014-edition-certification/'from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5" spans="1:2" x14ac:dyDescent="0.25">
      <c r="A65" s="13" t="str">
        <f>IF(NOT(ISBLANK('Drummond 3-11-2016'!D59)),IF(OR(ISBLANK('Drummond 3-11-2016'!E59),'Drummond 3-11-2016'!E59="N/A"),"no acb code",CONCATENATE(B$2,'Drummond 3-11-2016'!D59,C$2,'Drummond 3-11-2016'!E59,D$2,B$5,E$2)),"no attestation")</f>
        <v>no acb code</v>
      </c>
      <c r="B65" s="13" t="str">
        <f>IF(NOT(ISBLANK('Drummond 3-11-2016'!F59)),IF('Drummond 3-11-2016'!A59&lt;&gt;'Drummond 3-11-2016'!A58,CONCATENATE(B$3,'Drummond 3-11-2016'!F59,C$3,'Drummond 3-11-2016'!E59,D$3,B$5,E$3),CONCATENATE(B$4,'Drummond 3-11-2016'!F59,C$4,'Drummond 3-11-2016'!E59,D$4)),"no url")</f>
        <v>update openchpl.certified_product as cp set transparency_attestation_url = 'http://cocentrix.com/platform/electronic-health-record/'from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6" spans="1:2" x14ac:dyDescent="0.25">
      <c r="A66" s="13" t="str">
        <f>IF(NOT(ISBLANK('Drummond 3-11-2016'!D60)),IF(OR(ISBLANK('Drummond 3-11-2016'!E60),'Drummond 3-11-2016'!E60="N/A"),"no acb code",CONCATENATE(B$2,'Drummond 3-11-2016'!D60,C$2,'Drummond 3-11-2016'!E60,D$2,B$5,E$2)),"no attestation")</f>
        <v>no acb code</v>
      </c>
      <c r="B66" s="13" t="str">
        <f>IF(NOT(ISBLANK('Drummond 3-11-2016'!F60)),IF('Drummond 3-11-2016'!A60&lt;&gt;'Drummond 3-11-2016'!A59,CONCATENATE(B$3,'Drummond 3-11-2016'!F60,C$3,'Drummond 3-11-2016'!E60,D$3,B$5,E$3),CONCATENATE(B$4,'Drummond 3-11-2016'!F60,C$4,'Drummond 3-11-2016'!E60,D$4)),"no url")</f>
        <v>update openchpl.certified_product as cp set transparency_attestation_url = 'http://cocentrix.com/platform/electronic-health-record/'from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7" spans="1:2" x14ac:dyDescent="0.25">
      <c r="A67" s="13" t="str">
        <f>IF(NOT(ISBLANK('Drummond 3-11-2016'!D61)),IF(OR(ISBLANK('Drummond 3-11-2016'!E61),'Drummond 3-11-2016'!E61="N/A"),"no acb code",CONCATENATE(B$2,'Drummond 3-11-2016'!D61,C$2,'Drummond 3-11-2016'!E61,D$2,B$5,E$2)),"no attestation")</f>
        <v>no acb code</v>
      </c>
      <c r="B67" s="13" t="str">
        <f>IF(NOT(ISBLANK('Drummond 3-11-2016'!F61)),IF('Drummond 3-11-2016'!A61&lt;&gt;'Drummond 3-11-2016'!A60,CONCATENATE(B$3,'Drummond 3-11-2016'!F61,C$3,'Drummond 3-11-2016'!E61,D$3,B$5,E$3),CONCATENATE(B$4,'Drummond 3-11-2016'!F61,C$4,'Drummond 3-11-2016'!E61,D$4)),"no url")</f>
        <v>update openchpl.certified_product as cp set transparency_attestation_url = 'http://codonix.com/'from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8" spans="1:2" x14ac:dyDescent="0.25">
      <c r="A68" s="13" t="str">
        <f>IF(NOT(ISBLANK('Drummond 3-11-2016'!D62)),IF(OR(ISBLANK('Drummond 3-11-2016'!E62),'Drummond 3-11-2016'!E62="N/A"),"no acb code",CONCATENATE(B$2,'Drummond 3-11-2016'!D62,C$2,'Drummond 3-11-2016'!E62,D$2,B$5,E$2)),"no attestation")</f>
        <v>no acb code</v>
      </c>
      <c r="B68" s="13" t="str">
        <f>IF(NOT(ISBLANK('Drummond 3-11-2016'!F62)),IF('Drummond 3-11-2016'!A62&lt;&gt;'Drummond 3-11-2016'!A61,CONCATENATE(B$3,'Drummond 3-11-2016'!F62,C$3,'Drummond 3-11-2016'!E62,D$3,B$5,E$3),CONCATENATE(B$4,'Drummond 3-11-2016'!F62,C$4,'Drummond 3-11-2016'!E62,D$4)),"no url")</f>
        <v>update openchpl.certified_product as cp set transparency_attestation_url = 'http://esphealth.org/redmine/'from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9" spans="1:2" x14ac:dyDescent="0.25">
      <c r="A69" s="13" t="str">
        <f>IF(NOT(ISBLANK('Drummond 3-11-2016'!D63)),IF(OR(ISBLANK('Drummond 3-11-2016'!E63),'Drummond 3-11-2016'!E63="N/A"),"no acb code",CONCATENATE(B$2,'Drummond 3-11-2016'!D63,C$2,'Drummond 3-11-2016'!E63,D$2,B$5,E$2)),"no attestation")</f>
        <v>no acb code</v>
      </c>
      <c r="B69" s="13" t="str">
        <f>IF(NOT(ISBLANK('Drummond 3-11-2016'!F63)),IF('Drummond 3-11-2016'!A63&lt;&gt;'Drummond 3-11-2016'!A62,CONCATENATE(B$3,'Drummond 3-11-2016'!F63,C$3,'Drummond 3-11-2016'!E63,D$3,B$5,E$3),CONCATENATE(B$4,'Drummond 3-11-2016'!F63,C$4,'Drummond 3-11-2016'!E63,D$4)),"no url")</f>
        <v>no url</v>
      </c>
    </row>
    <row r="70" spans="1:2" x14ac:dyDescent="0.25">
      <c r="A70" s="13" t="str">
        <f>IF(NOT(ISBLANK('Drummond 3-11-2016'!D64)),IF(OR(ISBLANK('Drummond 3-11-2016'!E64),'Drummond 3-11-2016'!E64="N/A"),"no acb code",CONCATENATE(B$2,'Drummond 3-11-2016'!D64,C$2,'Drummond 3-11-2016'!E64,D$2,B$5,E$2)),"no attestation")</f>
        <v>no acb code</v>
      </c>
      <c r="B70" s="13" t="str">
        <f>IF(NOT(ISBLANK('Drummond 3-11-2016'!F64)),IF('Drummond 3-11-2016'!A64&lt;&gt;'Drummond 3-11-2016'!A63,CONCATENATE(B$3,'Drummond 3-11-2016'!F64,C$3,'Drummond 3-11-2016'!E64,D$3,B$5,E$3),CONCATENATE(B$4,'Drummond 3-11-2016'!F64,C$4,'Drummond 3-11-2016'!E64,D$4)),"no url")</f>
        <v>update openchpl.certified_product as cp set transparency_attestation_url = 'http://www.compulinkadvantage.com/about-compulink/certification/'from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71" spans="1:2" x14ac:dyDescent="0.25">
      <c r="A71" s="13" t="str">
        <f>IF(NOT(ISBLANK('Drummond 3-11-2016'!D65)),IF(OR(ISBLANK('Drummond 3-11-2016'!E65),'Drummond 3-11-2016'!E65="N/A"),"no acb code",CONCATENATE(B$2,'Drummond 3-11-2016'!D65,C$2,'Drummond 3-11-2016'!E65,D$2,B$5,E$2)),"no attestation")</f>
        <v>no acb code</v>
      </c>
      <c r="B71" s="13" t="str">
        <f>IF(NOT(ISBLANK('Drummond 3-11-2016'!F65)),IF('Drummond 3-11-2016'!A65&lt;&gt;'Drummond 3-11-2016'!A64,CONCATENATE(B$3,'Drummond 3-11-2016'!F65,C$3,'Drummond 3-11-2016'!E65,D$3,B$5,E$3),CONCATENATE(B$4,'Drummond 3-11-2016'!F65,C$4,'Drummond 3-11-2016'!E65,D$4)),"no url")</f>
        <v>update openchpl.certified_product as cp set transparency_attestation_url = 'http://www.compulinkadvantage.com/about-compulink/certification/'from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72" spans="1:2" x14ac:dyDescent="0.25">
      <c r="A72" s="13" t="str">
        <f>IF(NOT(ISBLANK('Drummond 3-11-2016'!D66)),IF(OR(ISBLANK('Drummond 3-11-2016'!E66),'Drummond 3-11-2016'!E66="N/A"),"no acb code",CONCATENATE(B$2,'Drummond 3-11-2016'!D66,C$2,'Drummond 3-11-2016'!E66,D$2,B$5,E$2)),"no attestation")</f>
        <v>no acb code</v>
      </c>
      <c r="B72" s="13" t="str">
        <f>IF(NOT(ISBLANK('Drummond 3-11-2016'!F66)),IF('Drummond 3-11-2016'!A66&lt;&gt;'Drummond 3-11-2016'!A65,CONCATENATE(B$3,'Drummond 3-11-2016'!F66,C$3,'Drummond 3-11-2016'!E66,D$3,B$5,E$3),CONCATENATE(B$4,'Drummond 3-11-2016'!F66,C$4,'Drummond 3-11-2016'!E66,D$4)),"no url")</f>
        <v>no url</v>
      </c>
    </row>
    <row r="73" spans="1:2" x14ac:dyDescent="0.25">
      <c r="A73" s="13" t="str">
        <f>IF(NOT(ISBLANK('Drummond 3-11-2016'!D67)),IF(OR(ISBLANK('Drummond 3-11-2016'!E67),'Drummond 3-11-2016'!E67="N/A"),"no acb code",CONCATENATE(B$2,'Drummond 3-11-2016'!D67,C$2,'Drummond 3-11-2016'!E67,D$2,B$5,E$2)),"no attestation")</f>
        <v>no acb code</v>
      </c>
      <c r="B73" s="13" t="str">
        <f>IF(NOT(ISBLANK('Drummond 3-11-2016'!F67)),IF('Drummond 3-11-2016'!A67&lt;&gt;'Drummond 3-11-2016'!A66,CONCATENATE(B$3,'Drummond 3-11-2016'!F67,C$3,'Drummond 3-11-2016'!E67,D$3,B$5,E$3),CONCATENATE(B$4,'Drummond 3-11-2016'!F67,C$4,'Drummond 3-11-2016'!E67,D$4)),"no url")</f>
        <v>update openchpl.certified_product as cp set transparency_attestation_url = 'http://www.coresolutionsinc.com/wp-content/uploads/2013/08/Complete-MU-2-Certification-Press-Release.pdf'from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74" spans="1:2" x14ac:dyDescent="0.25">
      <c r="A74" s="13" t="str">
        <f>IF(NOT(ISBLANK('Drummond 3-11-2016'!D68)),IF(OR(ISBLANK('Drummond 3-11-2016'!E68),'Drummond 3-11-2016'!E68="N/A"),"no acb code",CONCATENATE(B$2,'Drummond 3-11-2016'!D68,C$2,'Drummond 3-11-2016'!E68,D$2,B$5,E$2)),"no attestation")</f>
        <v>no acb code</v>
      </c>
      <c r="B74" s="13" t="str">
        <f>IF(NOT(ISBLANK('Drummond 3-11-2016'!F68)),IF('Drummond 3-11-2016'!A68&lt;&gt;'Drummond 3-11-2016'!A67,CONCATENATE(B$3,'Drummond 3-11-2016'!F68,C$3,'Drummond 3-11-2016'!E68,D$3,B$5,E$3),CONCATENATE(B$4,'Drummond 3-11-2016'!F68,C$4,'Drummond 3-11-2016'!E68,D$4)),"no url")</f>
        <v>update openchpl.certified_product as cp set transparency_attestation_url = 'http://www.coresolutionsinc.com/wp-content/uploads/2013/08/Complete-MU-2-Certification-Press-Release.pdf'from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75" spans="1:2" x14ac:dyDescent="0.25">
      <c r="A75" s="13" t="str">
        <f>IF(NOT(ISBLANK('Drummond 3-11-2016'!D69)),IF(OR(ISBLANK('Drummond 3-11-2016'!E69),'Drummond 3-11-2016'!E69="N/A"),"no acb code",CONCATENATE(B$2,'Drummond 3-11-2016'!D69,C$2,'Drummond 3-11-2016'!E69,D$2,B$5,E$2)),"no attestation")</f>
        <v>no acb code</v>
      </c>
      <c r="B75" s="13" t="str">
        <f>IF(NOT(ISBLANK('Drummond 3-11-2016'!F69)),IF('Drummond 3-11-2016'!A69&lt;&gt;'Drummond 3-11-2016'!A68,CONCATENATE(B$3,'Drummond 3-11-2016'!F69,C$3,'Drummond 3-11-2016'!E69,D$3,B$5,E$3),CONCATENATE(B$4,'Drummond 3-11-2016'!F69,C$4,'Drummond 3-11-2016'!E69,D$4)),"no url")</f>
        <v>update openchpl.certified_product as cp set transparency_attestation_url = 'http://corepointhealth.com/onc-certified'from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76" spans="1:2" x14ac:dyDescent="0.25">
      <c r="A76" s="13" t="str">
        <f>IF(NOT(ISBLANK('Drummond 3-11-2016'!D70)),IF(OR(ISBLANK('Drummond 3-11-2016'!E70),'Drummond 3-11-2016'!E70="N/A"),"no acb code",CONCATENATE(B$2,'Drummond 3-11-2016'!D70,C$2,'Drummond 3-11-2016'!E70,D$2,B$5,E$2)),"no attestation")</f>
        <v>no acb code</v>
      </c>
      <c r="B76" s="13" t="str">
        <f>IF(NOT(ISBLANK('Drummond 3-11-2016'!F70)),IF('Drummond 3-11-2016'!A70&lt;&gt;'Drummond 3-11-2016'!A69,CONCATENATE(B$3,'Drummond 3-11-2016'!F70,C$3,'Drummond 3-11-2016'!E70,D$3,B$5,E$3),CONCATENATE(B$4,'Drummond 3-11-2016'!F70,C$4,'Drummond 3-11-2016'!E70,D$4)),"no url")</f>
        <v>no url</v>
      </c>
    </row>
    <row r="77" spans="1:2" x14ac:dyDescent="0.25">
      <c r="A77" s="13" t="str">
        <f>IF(NOT(ISBLANK('Drummond 3-11-2016'!D71)),IF(OR(ISBLANK('Drummond 3-11-2016'!E71),'Drummond 3-11-2016'!E71="N/A"),"no acb code",CONCATENATE(B$2,'Drummond 3-11-2016'!D71,C$2,'Drummond 3-11-2016'!E71,D$2,B$5,E$2)),"no attestation")</f>
        <v>no acb code</v>
      </c>
      <c r="B77" s="13" t="str">
        <f>IF(NOT(ISBLANK('Drummond 3-11-2016'!F71)),IF('Drummond 3-11-2016'!A71&lt;&gt;'Drummond 3-11-2016'!A70,CONCATENATE(B$3,'Drummond 3-11-2016'!F71,C$3,'Drummond 3-11-2016'!E71,D$3,B$5,E$3),CONCATENATE(B$4,'Drummond 3-11-2016'!F71,C$4,'Drummond 3-11-2016'!E71,D$4)),"no url")</f>
        <v>update openchpl.certified_product as cp set transparency_attestation_url = 'http://www.criterions.com/'from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78" spans="1:2" x14ac:dyDescent="0.25">
      <c r="A78" s="13" t="str">
        <f>IF(NOT(ISBLANK('Drummond 3-11-2016'!D72)),IF(OR(ISBLANK('Drummond 3-11-2016'!E72),'Drummond 3-11-2016'!E72="N/A"),"no acb code",CONCATENATE(B$2,'Drummond 3-11-2016'!D72,C$2,'Drummond 3-11-2016'!E72,D$2,B$5,E$2)),"no attestation")</f>
        <v>no acb code</v>
      </c>
      <c r="B78" s="13" t="str">
        <f>IF(NOT(ISBLANK('Drummond 3-11-2016'!F72)),IF('Drummond 3-11-2016'!A72&lt;&gt;'Drummond 3-11-2016'!A71,CONCATENATE(B$3,'Drummond 3-11-2016'!F72,C$3,'Drummond 3-11-2016'!E72,D$3,B$5,E$3),CONCATENATE(B$4,'Drummond 3-11-2016'!F72,C$4,'Drummond 3-11-2016'!E72,D$4)),"no url")</f>
        <v>update openchpl.certified_product as cp set transparency_attestation_url = 'http://www.criterions.com/'from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79" spans="1:2" x14ac:dyDescent="0.25">
      <c r="A79" s="13" t="str">
        <f>IF(NOT(ISBLANK('Drummond 3-11-2016'!D73)),IF(OR(ISBLANK('Drummond 3-11-2016'!E73),'Drummond 3-11-2016'!E73="N/A"),"no acb code",CONCATENATE(B$2,'Drummond 3-11-2016'!D73,C$2,'Drummond 3-11-2016'!E73,D$2,B$5,E$2)),"no attestation")</f>
        <v>no acb code</v>
      </c>
      <c r="B79" s="13" t="str">
        <f>IF(NOT(ISBLANK('Drummond 3-11-2016'!F73)),IF('Drummond 3-11-2016'!A73&lt;&gt;'Drummond 3-11-2016'!A72,CONCATENATE(B$3,'Drummond 3-11-2016'!F73,C$3,'Drummond 3-11-2016'!E73,D$3,B$5,E$3),CONCATENATE(B$4,'Drummond 3-11-2016'!F73,C$4,'Drummond 3-11-2016'!E73,D$4)),"no url")</f>
        <v>update openchpl.certified_product as cp set transparency_attestation_url = 'http://www.cubehealthcare.com/drummond-certification'from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80" spans="1:2" x14ac:dyDescent="0.25">
      <c r="A80" s="13" t="str">
        <f>IF(NOT(ISBLANK('Drummond 3-11-2016'!D74)),IF(OR(ISBLANK('Drummond 3-11-2016'!E74),'Drummond 3-11-2016'!E74="N/A"),"no acb code",CONCATENATE(B$2,'Drummond 3-11-2016'!D74,C$2,'Drummond 3-11-2016'!E74,D$2,B$5,E$2)),"no attestation")</f>
        <v>no acb code</v>
      </c>
      <c r="B80" s="13" t="str">
        <f>IF(NOT(ISBLANK('Drummond 3-11-2016'!F74)),IF('Drummond 3-11-2016'!A74&lt;&gt;'Drummond 3-11-2016'!A73,CONCATENATE(B$3,'Drummond 3-11-2016'!F74,C$3,'Drummond 3-11-2016'!E74,D$3,B$5,E$3),CONCATENATE(B$4,'Drummond 3-11-2016'!F74,C$4,'Drummond 3-11-2016'!E74,D$4)),"no url")</f>
        <v>no url</v>
      </c>
    </row>
    <row r="81" spans="1:2" x14ac:dyDescent="0.25">
      <c r="A81" s="13" t="str">
        <f>IF(NOT(ISBLANK('Drummond 3-11-2016'!D75)),IF(OR(ISBLANK('Drummond 3-11-2016'!E75),'Drummond 3-11-2016'!E75="N/A"),"no acb code",CONCATENATE(B$2,'Drummond 3-11-2016'!D75,C$2,'Drummond 3-11-2016'!E75,D$2,B$5,E$2)),"no attestation")</f>
        <v>no acb code</v>
      </c>
      <c r="B81" s="13" t="str">
        <f>IF(NOT(ISBLANK('Drummond 3-11-2016'!F75)),IF('Drummond 3-11-2016'!A75&lt;&gt;'Drummond 3-11-2016'!A74,CONCATENATE(B$3,'Drummond 3-11-2016'!F75,C$3,'Drummond 3-11-2016'!E75,D$3,B$5,E$3),CONCATENATE(B$4,'Drummond 3-11-2016'!F75,C$4,'Drummond 3-11-2016'!E75,D$4)),"no url")</f>
        <v>no url</v>
      </c>
    </row>
    <row r="82" spans="1:2" x14ac:dyDescent="0.25">
      <c r="A82" s="13" t="str">
        <f>IF(NOT(ISBLANK('Drummond 3-11-2016'!D76)),IF(OR(ISBLANK('Drummond 3-11-2016'!E76),'Drummond 3-11-2016'!E76="N/A"),"no acb code",CONCATENATE(B$2,'Drummond 3-11-2016'!D76,C$2,'Drummond 3-11-2016'!E76,D$2,B$5,E$2)),"no attestation")</f>
        <v>no acb code</v>
      </c>
      <c r="B82" s="13" t="str">
        <f>IF(NOT(ISBLANK('Drummond 3-11-2016'!F76)),IF('Drummond 3-11-2016'!A76&lt;&gt;'Drummond 3-11-2016'!A75,CONCATENATE(B$3,'Drummond 3-11-2016'!F76,C$3,'Drummond 3-11-2016'!E76,D$3,B$5,E$3),CONCATENATE(B$4,'Drummond 3-11-2016'!F76,C$4,'Drummond 3-11-2016'!E76,D$4)),"no url")</f>
        <v>no url</v>
      </c>
    </row>
    <row r="83" spans="1:2" x14ac:dyDescent="0.25">
      <c r="A83" s="13" t="str">
        <f>IF(NOT(ISBLANK('Drummond 3-11-2016'!D77)),IF(OR(ISBLANK('Drummond 3-11-2016'!E77),'Drummond 3-11-2016'!E77="N/A"),"no acb code",CONCATENATE(B$2,'Drummond 3-11-2016'!D77,C$2,'Drummond 3-11-2016'!E77,D$2,B$5,E$2)),"no attestation")</f>
        <v>no acb code</v>
      </c>
      <c r="B83" s="13" t="str">
        <f>IF(NOT(ISBLANK('Drummond 3-11-2016'!F77)),IF('Drummond 3-11-2016'!A77&lt;&gt;'Drummond 3-11-2016'!A76,CONCATENATE(B$3,'Drummond 3-11-2016'!F77,C$3,'Drummond 3-11-2016'!E77,D$3,B$5,E$3),CONCATENATE(B$4,'Drummond 3-11-2016'!F77,C$4,'Drummond 3-11-2016'!E77,D$4)),"no url")</f>
        <v>no url</v>
      </c>
    </row>
    <row r="84" spans="1:2" x14ac:dyDescent="0.25">
      <c r="A84" s="13" t="str">
        <f>IF(NOT(ISBLANK('Drummond 3-11-2016'!D78)),IF(OR(ISBLANK('Drummond 3-11-2016'!E78),'Drummond 3-11-2016'!E78="N/A"),"no acb code",CONCATENATE(B$2,'Drummond 3-11-2016'!D78,C$2,'Drummond 3-11-2016'!E78,D$2,B$5,E$2)),"no attestation")</f>
        <v>no acb code</v>
      </c>
      <c r="B84" s="13" t="str">
        <f>IF(NOT(ISBLANK('Drummond 3-11-2016'!F78)),IF('Drummond 3-11-2016'!A78&lt;&gt;'Drummond 3-11-2016'!A77,CONCATENATE(B$3,'Drummond 3-11-2016'!F78,C$3,'Drummond 3-11-2016'!E78,D$3,B$5,E$3),CONCATENATE(B$4,'Drummond 3-11-2016'!F78,C$4,'Drummond 3-11-2016'!E78,D$4)),"no url")</f>
        <v>no url</v>
      </c>
    </row>
    <row r="85" spans="1:2" x14ac:dyDescent="0.25">
      <c r="A85" s="13" t="str">
        <f>IF(NOT(ISBLANK('Drummond 3-11-2016'!D79)),IF(OR(ISBLANK('Drummond 3-11-2016'!E79),'Drummond 3-11-2016'!E79="N/A"),"no acb code",CONCATENATE(B$2,'Drummond 3-11-2016'!D79,C$2,'Drummond 3-11-2016'!E79,D$2,B$5,E$2)),"no attestation")</f>
        <v>no acb code</v>
      </c>
      <c r="B85" s="13" t="str">
        <f>IF(NOT(ISBLANK('Drummond 3-11-2016'!F79)),IF('Drummond 3-11-2016'!A79&lt;&gt;'Drummond 3-11-2016'!A78,CONCATENATE(B$3,'Drummond 3-11-2016'!F79,C$3,'Drummond 3-11-2016'!E79,D$3,B$5,E$3),CONCATENATE(B$4,'Drummond 3-11-2016'!F79,C$4,'Drummond 3-11-2016'!E79,D$4)),"no url")</f>
        <v>update openchpl.certified_product as cp set transparency_attestation_url = 'http://mdsuite.com/meaningful-use-disclosure/'from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86" spans="1:2" x14ac:dyDescent="0.25">
      <c r="A86" s="13" t="str">
        <f>IF(NOT(ISBLANK('Drummond 3-11-2016'!D80)),IF(OR(ISBLANK('Drummond 3-11-2016'!E80),'Drummond 3-11-2016'!E80="N/A"),"no acb code",CONCATENATE(B$2,'Drummond 3-11-2016'!D80,C$2,'Drummond 3-11-2016'!E80,D$2,B$5,E$2)),"no attestation")</f>
        <v>no acb code</v>
      </c>
      <c r="B86" s="13" t="str">
        <f>IF(NOT(ISBLANK('Drummond 3-11-2016'!F80)),IF('Drummond 3-11-2016'!A80&lt;&gt;'Drummond 3-11-2016'!A79,CONCATENATE(B$3,'Drummond 3-11-2016'!F80,C$3,'Drummond 3-11-2016'!E80,D$3,B$5,E$3),CONCATENATE(B$4,'Drummond 3-11-2016'!F80,C$4,'Drummond 3-11-2016'!E80,D$4)),"no url")</f>
        <v>update openchpl.certified_product as cp set transparency_attestation_url = 'http://datalinksoftware.com/products-emr-trinity'from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87" spans="1:2" x14ac:dyDescent="0.25">
      <c r="A87" s="13" t="str">
        <f>IF(NOT(ISBLANK('Drummond 3-11-2016'!D81)),IF(OR(ISBLANK('Drummond 3-11-2016'!E81),'Drummond 3-11-2016'!E81="N/A"),"no acb code",CONCATENATE(B$2,'Drummond 3-11-2016'!D81,C$2,'Drummond 3-11-2016'!E81,D$2,B$5,E$2)),"no attestation")</f>
        <v>no acb code</v>
      </c>
      <c r="B87" s="13" t="str">
        <f>IF(NOT(ISBLANK('Drummond 3-11-2016'!F81)),IF('Drummond 3-11-2016'!A81&lt;&gt;'Drummond 3-11-2016'!A80,CONCATENATE(B$3,'Drummond 3-11-2016'!F81,C$3,'Drummond 3-11-2016'!E81,D$3,B$5,E$3),CONCATENATE(B$4,'Drummond 3-11-2016'!F81,C$4,'Drummond 3-11-2016'!E81,D$4)),"no url")</f>
        <v>update openchpl.certified_product as cp set transparency_attestation_url = 'http://dawsystems.com/emr.html'from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88" spans="1:2" x14ac:dyDescent="0.25">
      <c r="A88" s="13" t="str">
        <f>IF(NOT(ISBLANK('Drummond 3-11-2016'!D82)),IF(OR(ISBLANK('Drummond 3-11-2016'!E82),'Drummond 3-11-2016'!E82="N/A"),"no acb code",CONCATENATE(B$2,'Drummond 3-11-2016'!D82,C$2,'Drummond 3-11-2016'!E82,D$2,B$5,E$2)),"no attestation")</f>
        <v>no acb code</v>
      </c>
      <c r="B88" s="13" t="str">
        <f>IF(NOT(ISBLANK('Drummond 3-11-2016'!F82)),IF('Drummond 3-11-2016'!A82&lt;&gt;'Drummond 3-11-2016'!A81,CONCATENATE(B$3,'Drummond 3-11-2016'!F82,C$3,'Drummond 3-11-2016'!E82,D$3,B$5,E$3),CONCATENATE(B$4,'Drummond 3-11-2016'!F82,C$4,'Drummond 3-11-2016'!E82,D$4)),"no url")</f>
        <v>update openchpl.certified_product as cp set transparency_attestation_url = 'http://www.digidms.com/disclosure.htm'from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89" spans="1:2" x14ac:dyDescent="0.25">
      <c r="A89" s="13" t="str">
        <f>IF(NOT(ISBLANK('Drummond 3-11-2016'!D83)),IF(OR(ISBLANK('Drummond 3-11-2016'!E83),'Drummond 3-11-2016'!E83="N/A"),"no acb code",CONCATENATE(B$2,'Drummond 3-11-2016'!D83,C$2,'Drummond 3-11-2016'!E83,D$2,B$5,E$2)),"no attestation")</f>
        <v>no acb code</v>
      </c>
      <c r="B89" s="13" t="str">
        <f>IF(NOT(ISBLANK('Drummond 3-11-2016'!F83)),IF('Drummond 3-11-2016'!A83&lt;&gt;'Drummond 3-11-2016'!A82,CONCATENATE(B$3,'Drummond 3-11-2016'!F83,C$3,'Drummond 3-11-2016'!E83,D$3,B$5,E$3),CONCATENATE(B$4,'Drummond 3-11-2016'!F83,C$4,'Drummond 3-11-2016'!E83,D$4)),"no url")</f>
        <v>update openchpl.certified_product as cp set transparency_attestation_url = 'http://www.digidms.com/disclosure.htm'from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90" spans="1:2" x14ac:dyDescent="0.25">
      <c r="A90" s="13" t="str">
        <f>IF(NOT(ISBLANK('Drummond 3-11-2016'!D84)),IF(OR(ISBLANK('Drummond 3-11-2016'!E84),'Drummond 3-11-2016'!E84="N/A"),"no acb code",CONCATENATE(B$2,'Drummond 3-11-2016'!D84,C$2,'Drummond 3-11-2016'!E84,D$2,B$5,E$2)),"no attestation")</f>
        <v>no acb code</v>
      </c>
      <c r="B90" s="13" t="str">
        <f>IF(NOT(ISBLANK('Drummond 3-11-2016'!F84)),IF('Drummond 3-11-2016'!A84&lt;&gt;'Drummond 3-11-2016'!A83,CONCATENATE(B$3,'Drummond 3-11-2016'!F84,C$3,'Drummond 3-11-2016'!E84,D$3,B$5,E$3),CONCATENATE(B$4,'Drummond 3-11-2016'!F84,C$4,'Drummond 3-11-2016'!E84,D$4)),"no url")</f>
        <v>update openchpl.certified_product as cp set transparency_attestation_url = 'http://emr-electronicmedicalrecords.com/ehr_certification.htm'from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91" spans="1:2" x14ac:dyDescent="0.25">
      <c r="A91" s="13" t="str">
        <f>IF(NOT(ISBLANK('Drummond 3-11-2016'!D85)),IF(OR(ISBLANK('Drummond 3-11-2016'!E85),'Drummond 3-11-2016'!E85="N/A"),"no acb code",CONCATENATE(B$2,'Drummond 3-11-2016'!D85,C$2,'Drummond 3-11-2016'!E85,D$2,B$5,E$2)),"no attestation")</f>
        <v>no acb code</v>
      </c>
      <c r="B91" s="13" t="str">
        <f>IF(NOT(ISBLANK('Drummond 3-11-2016'!F85)),IF('Drummond 3-11-2016'!A85&lt;&gt;'Drummond 3-11-2016'!A84,CONCATENATE(B$3,'Drummond 3-11-2016'!F85,C$3,'Drummond 3-11-2016'!E85,D$3,B$5,E$3),CONCATENATE(B$4,'Drummond 3-11-2016'!F85,C$4,'Drummond 3-11-2016'!E85,D$4)),"no url")</f>
        <v>update openchpl.certified_product as cp set transparency_attestation_url = 'http://emr-electronicmedicalrecords.com/ehr_certification.htm'from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92" spans="1:2" x14ac:dyDescent="0.25">
      <c r="A92" s="13" t="str">
        <f>IF(NOT(ISBLANK('Drummond 3-11-2016'!D86)),IF(OR(ISBLANK('Drummond 3-11-2016'!E86),'Drummond 3-11-2016'!E86="N/A"),"no acb code",CONCATENATE(B$2,'Drummond 3-11-2016'!D86,C$2,'Drummond 3-11-2016'!E86,D$2,B$5,E$2)),"no attestation")</f>
        <v>no acb code</v>
      </c>
      <c r="B92" s="13" t="str">
        <f>IF(NOT(ISBLANK('Drummond 3-11-2016'!F86)),IF('Drummond 3-11-2016'!A86&lt;&gt;'Drummond 3-11-2016'!A85,CONCATENATE(B$3,'Drummond 3-11-2016'!F86,C$3,'Drummond 3-11-2016'!E86,D$3,B$5,E$3),CONCATENATE(B$4,'Drummond 3-11-2016'!F86,C$4,'Drummond 3-11-2016'!E86,D$4)),"no url")</f>
        <v>update openchpl.certified_product as cp set transparency_attestation_url = 'http://doctorsoft.com/'from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93" spans="1:2" x14ac:dyDescent="0.25">
      <c r="A93" s="13" t="str">
        <f>IF(NOT(ISBLANK('Drummond 3-11-2016'!D87)),IF(OR(ISBLANK('Drummond 3-11-2016'!E87),'Drummond 3-11-2016'!E87="N/A"),"no acb code",CONCATENATE(B$2,'Drummond 3-11-2016'!D87,C$2,'Drummond 3-11-2016'!E87,D$2,B$5,E$2)),"no attestation")</f>
        <v>no acb code</v>
      </c>
      <c r="B93" s="13" t="str">
        <f>IF(NOT(ISBLANK('Drummond 3-11-2016'!F87)),IF('Drummond 3-11-2016'!A87&lt;&gt;'Drummond 3-11-2016'!A86,CONCATENATE(B$3,'Drummond 3-11-2016'!F87,C$3,'Drummond 3-11-2016'!E87,D$3,B$5,E$3),CONCATENATE(B$4,'Drummond 3-11-2016'!F87,C$4,'Drummond 3-11-2016'!E87,D$4)),"no url")</f>
        <v>update openchpl.certified_product as cp set transparency_attestation_url = 'http://www.docutracinc.com/meaningful_use_disclosure/'from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94" spans="1:2" x14ac:dyDescent="0.25">
      <c r="A94" s="13" t="str">
        <f>IF(NOT(ISBLANK('Drummond 3-11-2016'!D88)),IF(OR(ISBLANK('Drummond 3-11-2016'!E88),'Drummond 3-11-2016'!E88="N/A"),"no acb code",CONCATENATE(B$2,'Drummond 3-11-2016'!D88,C$2,'Drummond 3-11-2016'!E88,D$2,B$5,E$2)),"no attestation")</f>
        <v>no acb code</v>
      </c>
      <c r="B94" s="13" t="str">
        <f>IF(NOT(ISBLANK('Drummond 3-11-2016'!F88)),IF('Drummond 3-11-2016'!A88&lt;&gt;'Drummond 3-11-2016'!A87,CONCATENATE(B$3,'Drummond 3-11-2016'!F88,C$3,'Drummond 3-11-2016'!E88,D$3,B$5,E$3),CONCATENATE(B$4,'Drummond 3-11-2016'!F88,C$4,'Drummond 3-11-2016'!E88,D$4)),"no url")</f>
        <v>update openchpl.certified_product as cp set transparency_attestation_url = 'http://www.ehrez.com/'from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95" spans="1:2" x14ac:dyDescent="0.25">
      <c r="A95" s="13" t="str">
        <f>IF(NOT(ISBLANK('Drummond 3-11-2016'!D89)),IF(OR(ISBLANK('Drummond 3-11-2016'!E89),'Drummond 3-11-2016'!E89="N/A"),"no acb code",CONCATENATE(B$2,'Drummond 3-11-2016'!D89,C$2,'Drummond 3-11-2016'!E89,D$2,B$5,E$2)),"no attestation")</f>
        <v>no acb code</v>
      </c>
      <c r="B95" s="13" t="str">
        <f>IF(NOT(ISBLANK('Drummond 3-11-2016'!F89)),IF('Drummond 3-11-2016'!A89&lt;&gt;'Drummond 3-11-2016'!A88,CONCATENATE(B$3,'Drummond 3-11-2016'!F89,C$3,'Drummond 3-11-2016'!E89,D$3,B$5,E$3),CONCATENATE(B$4,'Drummond 3-11-2016'!F89,C$4,'Drummond 3-11-2016'!E89,D$4)),"no url")</f>
        <v>update openchpl.certified_product as cp set transparency_attestation_url = 'http://www.ezbis.com/cehrtdisclosure.htm'from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96" spans="1:2" x14ac:dyDescent="0.25">
      <c r="A96" s="13" t="str">
        <f>IF(NOT(ISBLANK('Drummond 3-11-2016'!D90)),IF(OR(ISBLANK('Drummond 3-11-2016'!E90),'Drummond 3-11-2016'!E90="N/A"),"no acb code",CONCATENATE(B$2,'Drummond 3-11-2016'!D90,C$2,'Drummond 3-11-2016'!E90,D$2,B$5,E$2)),"no attestation")</f>
        <v>no acb code</v>
      </c>
      <c r="B96" s="13" t="str">
        <f>IF(NOT(ISBLANK('Drummond 3-11-2016'!F90)),IF('Drummond 3-11-2016'!A90&lt;&gt;'Drummond 3-11-2016'!A89,CONCATENATE(B$3,'Drummond 3-11-2016'!F90,C$3,'Drummond 3-11-2016'!E90,D$3,B$5,E$3),CONCATENATE(B$4,'Drummond 3-11-2016'!F90,C$4,'Drummond 3-11-2016'!E90,D$4)),"no url")</f>
        <v>update openchpl.certified_product as cp set transparency_attestation_url = 'https://www.medformixvue.com/meaningful-use-statement.html'from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97" spans="1:2" x14ac:dyDescent="0.25">
      <c r="A97" s="13" t="str">
        <f>IF(NOT(ISBLANK('Drummond 3-11-2016'!D91)),IF(OR(ISBLANK('Drummond 3-11-2016'!E91),'Drummond 3-11-2016'!E91="N/A"),"no acb code",CONCATENATE(B$2,'Drummond 3-11-2016'!D91,C$2,'Drummond 3-11-2016'!E91,D$2,B$5,E$2)),"no attestation")</f>
        <v>no acb code</v>
      </c>
      <c r="B97" s="13" t="str">
        <f>IF(NOT(ISBLANK('Drummond 3-11-2016'!F91)),IF('Drummond 3-11-2016'!A91&lt;&gt;'Drummond 3-11-2016'!A90,CONCATENATE(B$3,'Drummond 3-11-2016'!F91,C$3,'Drummond 3-11-2016'!E91,D$3,B$5,E$3),CONCATENATE(B$4,'Drummond 3-11-2016'!F91,C$4,'Drummond 3-11-2016'!E91,D$4)),"no url")</f>
        <v>update openchpl.certified_product as cp set transparency_attestation_url = 'http://emrconnect.com/products.html'from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98" spans="1:2" x14ac:dyDescent="0.25">
      <c r="A98" s="13" t="str">
        <f>IF(NOT(ISBLANK('Drummond 3-11-2016'!D92)),IF(OR(ISBLANK('Drummond 3-11-2016'!E92),'Drummond 3-11-2016'!E92="N/A"),"no acb code",CONCATENATE(B$2,'Drummond 3-11-2016'!D92,C$2,'Drummond 3-11-2016'!E92,D$2,B$5,E$2)),"no attestation")</f>
        <v>no attestation</v>
      </c>
      <c r="B98" s="13" t="str">
        <f>IF(NOT(ISBLANK('Drummond 3-11-2016'!F92)),IF('Drummond 3-11-2016'!A92&lt;&gt;'Drummond 3-11-2016'!A91,CONCATENATE(B$3,'Drummond 3-11-2016'!F92,C$3,'Drummond 3-11-2016'!E92,D$3,B$5,E$3),CONCATENATE(B$4,'Drummond 3-11-2016'!F92,C$4,'Drummond 3-11-2016'!E92,D$4)),"no url")</f>
        <v>update openchpl.certified_product as cp set transparency_attestation_url = 'http://www.emrlogic.com/about/meanuse/index.html'from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99" spans="1:2" x14ac:dyDescent="0.25">
      <c r="A99" s="13" t="str">
        <f>IF(NOT(ISBLANK('Drummond 3-11-2016'!D93)),IF(OR(ISBLANK('Drummond 3-11-2016'!E93),'Drummond 3-11-2016'!E93="N/A"),"no acb code",CONCATENATE(B$2,'Drummond 3-11-2016'!D93,C$2,'Drummond 3-11-2016'!E93,D$2,B$5,E$2)),"no attestation")</f>
        <v>no attestation</v>
      </c>
      <c r="B99" s="13" t="str">
        <f>IF(NOT(ISBLANK('Drummond 3-11-2016'!F93)),IF('Drummond 3-11-2016'!A93&lt;&gt;'Drummond 3-11-2016'!A92,CONCATENATE(B$3,'Drummond 3-11-2016'!F93,C$3,'Drummond 3-11-2016'!E93,D$3,B$5,E$3),CONCATENATE(B$4,'Drummond 3-11-2016'!F93,C$4,'Drummond 3-11-2016'!E93,D$4)),"no url")</f>
        <v>update openchpl.certified_product as cp set transparency_attestation_url = 'http://www.emrlogic.com/about/meanuse/index.html'from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00" spans="1:2" x14ac:dyDescent="0.25">
      <c r="A100" s="13" t="str">
        <f>IF(NOT(ISBLANK('Drummond 3-11-2016'!D94)),IF(OR(ISBLANK('Drummond 3-11-2016'!E94),'Drummond 3-11-2016'!E94="N/A"),"no acb code",CONCATENATE(B$2,'Drummond 3-11-2016'!D94,C$2,'Drummond 3-11-2016'!E94,D$2,B$5,E$2)),"no attestation")</f>
        <v>no acb code</v>
      </c>
      <c r="B100" s="13" t="str">
        <f>IF(NOT(ISBLANK('Drummond 3-11-2016'!F94)),IF('Drummond 3-11-2016'!A94&lt;&gt;'Drummond 3-11-2016'!A93,CONCATENATE(B$3,'Drummond 3-11-2016'!F94,C$3,'Drummond 3-11-2016'!E94,D$3,B$5,E$3),CONCATENATE(B$4,'Drummond 3-11-2016'!F94,C$4,'Drummond 3-11-2016'!E94,D$4)),"no url")</f>
        <v>update openchpl.certified_product as cp set transparency_attestation_url = 'http://www.epowerdoc.com/en/compliance_and_roi/'from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01" spans="1:2" x14ac:dyDescent="0.25">
      <c r="A101" s="13" t="str">
        <f>IF(NOT(ISBLANK('Drummond 3-11-2016'!D95)),IF(OR(ISBLANK('Drummond 3-11-2016'!E95),'Drummond 3-11-2016'!E95="N/A"),"no acb code",CONCATENATE(B$2,'Drummond 3-11-2016'!D95,C$2,'Drummond 3-11-2016'!E95,D$2,B$5,E$2)),"no attestation")</f>
        <v>no acb code</v>
      </c>
      <c r="B101" s="13" t="str">
        <f>IF(NOT(ISBLANK('Drummond 3-11-2016'!F95)),IF('Drummond 3-11-2016'!A95&lt;&gt;'Drummond 3-11-2016'!A94,CONCATENATE(B$3,'Drummond 3-11-2016'!F95,C$3,'Drummond 3-11-2016'!E95,D$3,B$5,E$3),CONCATENATE(B$4,'Drummond 3-11-2016'!F95,C$4,'Drummond 3-11-2016'!E95,D$4)),"no url")</f>
        <v>update openchpl.certified_product as cp set transparency_attestation_url = 'https://ezderm.com/features/#fully-certified'from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02" spans="1:2" x14ac:dyDescent="0.25">
      <c r="A102" s="13" t="str">
        <f>IF(NOT(ISBLANK('Drummond 3-11-2016'!D96)),IF(OR(ISBLANK('Drummond 3-11-2016'!E96),'Drummond 3-11-2016'!E96="N/A"),"no acb code",CONCATENATE(B$2,'Drummond 3-11-2016'!D96,C$2,'Drummond 3-11-2016'!E96,D$2,B$5,E$2)),"no attestation")</f>
        <v>no attestation</v>
      </c>
      <c r="B102" s="13" t="str">
        <f>IF(NOT(ISBLANK('Drummond 3-11-2016'!F96)),IF('Drummond 3-11-2016'!A96&lt;&gt;'Drummond 3-11-2016'!A95,CONCATENATE(B$3,'Drummond 3-11-2016'!F96,C$3,'Drummond 3-11-2016'!E96,D$3,B$5,E$3),CONCATENATE(B$4,'Drummond 3-11-2016'!F96,C$4,'Drummond 3-11-2016'!E96,D$4)),"no url")</f>
        <v>update openchpl.certified_product as cp set transparency_attestation_url = 'http://eznotesinc.com/mandatory-disclosure-letter'from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03" spans="1:2" x14ac:dyDescent="0.25">
      <c r="A103" s="13" t="str">
        <f>IF(NOT(ISBLANK('Drummond 3-11-2016'!D97)),IF(OR(ISBLANK('Drummond 3-11-2016'!E97),'Drummond 3-11-2016'!E97="N/A"),"no acb code",CONCATENATE(B$2,'Drummond 3-11-2016'!D97,C$2,'Drummond 3-11-2016'!E97,D$2,B$5,E$2)),"no attestation")</f>
        <v>no acb code</v>
      </c>
      <c r="B103" s="13" t="str">
        <f>IF(NOT(ISBLANK('Drummond 3-11-2016'!F97)),IF('Drummond 3-11-2016'!A97&lt;&gt;'Drummond 3-11-2016'!A96,CONCATENATE(B$3,'Drummond 3-11-2016'!F97,C$3,'Drummond 3-11-2016'!E97,D$3,B$5,E$3),CONCATENATE(B$4,'Drummond 3-11-2016'!F97,C$4,'Drummond 3-11-2016'!E97,D$4)),"no url")</f>
        <v>update openchpl.certified_product as cp set transparency_attestation_url = 'http://www.mdchartsolutions.com/aboutus/certification.php'from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04" spans="1:2" x14ac:dyDescent="0.25">
      <c r="A104" s="13" t="str">
        <f>IF(NOT(ISBLANK('Drummond 3-11-2016'!D98)),IF(OR(ISBLANK('Drummond 3-11-2016'!E98),'Drummond 3-11-2016'!E98="N/A"),"no acb code",CONCATENATE(B$2,'Drummond 3-11-2016'!D98,C$2,'Drummond 3-11-2016'!E98,D$2,B$5,E$2)),"no attestation")</f>
        <v>no acb code</v>
      </c>
      <c r="B104" s="13" t="str">
        <f>IF(NOT(ISBLANK('Drummond 3-11-2016'!F98)),IF('Drummond 3-11-2016'!A98&lt;&gt;'Drummond 3-11-2016'!A97,CONCATENATE(B$3,'Drummond 3-11-2016'!F98,C$3,'Drummond 3-11-2016'!E98,D$3,B$5,E$3),CONCATENATE(B$4,'Drummond 3-11-2016'!F98,C$4,'Drummond 3-11-2016'!E98,D$4)),"no url")</f>
        <v>update openchpl.certified_product as cp set transparency_attestation_url = 'http://www.mdchartsolutions.com/aboutus/certification.php'from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05" spans="1:2" x14ac:dyDescent="0.25">
      <c r="A105" s="13" t="str">
        <f>IF(NOT(ISBLANK('Drummond 3-11-2016'!D99)),IF(OR(ISBLANK('Drummond 3-11-2016'!E99),'Drummond 3-11-2016'!E99="N/A"),"no acb code",CONCATENATE(B$2,'Drummond 3-11-2016'!D99,C$2,'Drummond 3-11-2016'!E99,D$2,B$5,E$2)),"no attestation")</f>
        <v>no acb code</v>
      </c>
      <c r="B105" s="13" t="str">
        <f>IF(NOT(ISBLANK('Drummond 3-11-2016'!F99)),IF('Drummond 3-11-2016'!A99&lt;&gt;'Drummond 3-11-2016'!A98,CONCATENATE(B$3,'Drummond 3-11-2016'!F99,C$3,'Drummond 3-11-2016'!E99,D$3,B$5,E$3),CONCATENATE(B$4,'Drummond 3-11-2016'!F99,C$4,'Drummond 3-11-2016'!E99,D$4)),"no url")</f>
        <v>update openchpl.certified_product as cp set transparency_attestation_url = 'https://www.elationemr.com/'from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06" spans="1:2" x14ac:dyDescent="0.25">
      <c r="A106" s="13" t="str">
        <f>IF(NOT(ISBLANK('Drummond 3-11-2016'!D100)),IF(OR(ISBLANK('Drummond 3-11-2016'!E100),'Drummond 3-11-2016'!E100="N/A"),"no acb code",CONCATENATE(B$2,'Drummond 3-11-2016'!D100,C$2,'Drummond 3-11-2016'!E100,D$2,B$5,E$2)),"no attestation")</f>
        <v>no acb code</v>
      </c>
      <c r="B106" s="13" t="str">
        <f>IF(NOT(ISBLANK('Drummond 3-11-2016'!F100)),IF('Drummond 3-11-2016'!A100&lt;&gt;'Drummond 3-11-2016'!A99,CONCATENATE(B$3,'Drummond 3-11-2016'!F100,C$3,'Drummond 3-11-2016'!E100,D$3,B$5,E$3),CONCATENATE(B$4,'Drummond 3-11-2016'!F100,C$4,'Drummond 3-11-2016'!E100,D$4)),"no url")</f>
        <v>update openchpl.certified_product as cp set transparency_attestation_url = 'https://www.elationemr.com/'from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07" spans="1:2" x14ac:dyDescent="0.25">
      <c r="A107" s="13" t="str">
        <f>IF(NOT(ISBLANK('Drummond 3-11-2016'!D101)),IF(OR(ISBLANK('Drummond 3-11-2016'!E101),'Drummond 3-11-2016'!E101="N/A"),"no acb code",CONCATENATE(B$2,'Drummond 3-11-2016'!D101,C$2,'Drummond 3-11-2016'!E101,D$2,B$5,E$2)),"no attestation")</f>
        <v>no acb code</v>
      </c>
      <c r="B107" s="13" t="str">
        <f>IF(NOT(ISBLANK('Drummond 3-11-2016'!F101)),IF('Drummond 3-11-2016'!A101&lt;&gt;'Drummond 3-11-2016'!A100,CONCATENATE(B$3,'Drummond 3-11-2016'!F101,C$3,'Drummond 3-11-2016'!E101,D$3,B$5,E$3),CONCATENATE(B$4,'Drummond 3-11-2016'!F101,C$4,'Drummond 3-11-2016'!E101,D$4)),"no url")</f>
        <v>update openchpl.certified_product as cp set transparency_attestation_url = 'https://www.elekta.com/software-solutions/meaningful-use.html'from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08" spans="1:2" x14ac:dyDescent="0.25">
      <c r="A108" s="13" t="str">
        <f>IF(NOT(ISBLANK('Drummond 3-11-2016'!D102)),IF(OR(ISBLANK('Drummond 3-11-2016'!E102),'Drummond 3-11-2016'!E102="N/A"),"no acb code",CONCATENATE(B$2,'Drummond 3-11-2016'!D102,C$2,'Drummond 3-11-2016'!E102,D$2,B$5,E$2)),"no attestation")</f>
        <v>no acb code</v>
      </c>
      <c r="B108" s="13" t="str">
        <f>IF(NOT(ISBLANK('Drummond 3-11-2016'!F102)),IF('Drummond 3-11-2016'!A102&lt;&gt;'Drummond 3-11-2016'!A101,CONCATENATE(B$3,'Drummond 3-11-2016'!F102,C$3,'Drummond 3-11-2016'!E102,D$3,B$5,E$3),CONCATENATE(B$4,'Drummond 3-11-2016'!F102,C$4,'Drummond 3-11-2016'!E102,D$4)),"no url")</f>
        <v>update openchpl.certified_product as cp set transparency_attestation_url = 'http://www.emdeon.com/ehrlite/'from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09" spans="1:2" x14ac:dyDescent="0.25">
      <c r="A109" s="13" t="str">
        <f>IF(NOT(ISBLANK('Drummond 3-11-2016'!D103)),IF(OR(ISBLANK('Drummond 3-11-2016'!E103),'Drummond 3-11-2016'!E103="N/A"),"no acb code",CONCATENATE(B$2,'Drummond 3-11-2016'!D103,C$2,'Drummond 3-11-2016'!E103,D$2,B$5,E$2)),"no attestation")</f>
        <v>no acb code</v>
      </c>
      <c r="B109" s="13" t="str">
        <f>IF(NOT(ISBLANK('Drummond 3-11-2016'!F103)),IF('Drummond 3-11-2016'!A103&lt;&gt;'Drummond 3-11-2016'!A102,CONCATENATE(B$3,'Drummond 3-11-2016'!F103,C$3,'Drummond 3-11-2016'!E103,D$3,B$5,E$3),CONCATENATE(B$4,'Drummond 3-11-2016'!F103,C$4,'Drummond 3-11-2016'!E103,D$4)),"no url")</f>
        <v>update openchpl.certified_product as cp set transparency_attestation_url = 'http://www.emdeon.com/ehrlite/'from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10" spans="1:2" x14ac:dyDescent="0.25">
      <c r="A110" s="13" t="str">
        <f>IF(NOT(ISBLANK('Drummond 3-11-2016'!D104)),IF(OR(ISBLANK('Drummond 3-11-2016'!E104),'Drummond 3-11-2016'!E104="N/A"),"no acb code",CONCATENATE(B$2,'Drummond 3-11-2016'!D104,C$2,'Drummond 3-11-2016'!E104,D$2,B$5,E$2)),"no attestation")</f>
        <v>no acb code</v>
      </c>
      <c r="B110" s="13" t="str">
        <f>IF(NOT(ISBLANK('Drummond 3-11-2016'!F104)),IF('Drummond 3-11-2016'!A104&lt;&gt;'Drummond 3-11-2016'!A103,CONCATENATE(B$3,'Drummond 3-11-2016'!F104,C$3,'Drummond 3-11-2016'!E104,D$3,B$5,E$3),CONCATENATE(B$4,'Drummond 3-11-2016'!F104,C$4,'Drummond 3-11-2016'!E104,D$4)),"no url")</f>
        <v>update openchpl.certified_product as cp set transparency_attestation_url = 'http://www.encite.us/support-services/meaningful-use/'from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11" spans="1:2" x14ac:dyDescent="0.25">
      <c r="A111" s="13" t="str">
        <f>IF(NOT(ISBLANK('Drummond 3-11-2016'!D105)),IF(OR(ISBLANK('Drummond 3-11-2016'!E105),'Drummond 3-11-2016'!E105="N/A"),"no acb code",CONCATENATE(B$2,'Drummond 3-11-2016'!D105,C$2,'Drummond 3-11-2016'!E105,D$2,B$5,E$2)),"no attestation")</f>
        <v>no acb code</v>
      </c>
      <c r="B111" s="13" t="str">
        <f>IF(NOT(ISBLANK('Drummond 3-11-2016'!F105)),IF('Drummond 3-11-2016'!A105&lt;&gt;'Drummond 3-11-2016'!A104,CONCATENATE(B$3,'Drummond 3-11-2016'!F105,C$3,'Drummond 3-11-2016'!E105,D$3,B$5,E$3),CONCATENATE(B$4,'Drummond 3-11-2016'!F105,C$4,'Drummond 3-11-2016'!E105,D$4)),"no url")</f>
        <v>update openchpl.certified_product as cp set transparency_attestation_url = 'http://equicarehealth.com/products/active-patient-portal/meaningful-use-certification/'from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12" spans="1:2" x14ac:dyDescent="0.25">
      <c r="A112" s="13" t="str">
        <f>IF(NOT(ISBLANK('Drummond 3-11-2016'!D106)),IF(OR(ISBLANK('Drummond 3-11-2016'!E106),'Drummond 3-11-2016'!E106="N/A"),"no acb code",CONCATENATE(B$2,'Drummond 3-11-2016'!D106,C$2,'Drummond 3-11-2016'!E106,D$2,B$5,E$2)),"no attestation")</f>
        <v>no acb code</v>
      </c>
      <c r="B112" s="13" t="str">
        <f>IF(NOT(ISBLANK('Drummond 3-11-2016'!F106)),IF('Drummond 3-11-2016'!A106&lt;&gt;'Drummond 3-11-2016'!A105,CONCATENATE(B$3,'Drummond 3-11-2016'!F106,C$3,'Drummond 3-11-2016'!E106,D$3,B$5,E$3),CONCATENATE(B$4,'Drummond 3-11-2016'!F106,C$4,'Drummond 3-11-2016'!E106,D$4)),"no url")</f>
        <v>update openchpl.certified_product as cp set transparency_attestation_url = 'http://www.etransmedia.com/technology-solutions/electronic-health-records/'from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13" spans="1:2" x14ac:dyDescent="0.25">
      <c r="A113" s="13" t="str">
        <f>IF(NOT(ISBLANK('Drummond 3-11-2016'!D107)),IF(OR(ISBLANK('Drummond 3-11-2016'!E107),'Drummond 3-11-2016'!E107="N/A"),"no acb code",CONCATENATE(B$2,'Drummond 3-11-2016'!D107,C$2,'Drummond 3-11-2016'!E107,D$2,B$5,E$2)),"no attestation")</f>
        <v>no acb code</v>
      </c>
      <c r="B113" s="13" t="str">
        <f>IF(NOT(ISBLANK('Drummond 3-11-2016'!F107)),IF('Drummond 3-11-2016'!A107&lt;&gt;'Drummond 3-11-2016'!A106,CONCATENATE(B$3,'Drummond 3-11-2016'!F107,C$3,'Drummond 3-11-2016'!E107,D$3,B$5,E$3),CONCATENATE(B$4,'Drummond 3-11-2016'!F107,C$4,'Drummond 3-11-2016'!E107,D$4)),"no url")</f>
        <v>update openchpl.certified_product as cp set transparency_attestation_url = 'http://www.etransmedia.com/technology-solutions/electronic-health-records/'from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14" spans="1:2" x14ac:dyDescent="0.25">
      <c r="A114" s="13" t="str">
        <f>IF(NOT(ISBLANK('Drummond 3-11-2016'!D108)),IF(OR(ISBLANK('Drummond 3-11-2016'!E108),'Drummond 3-11-2016'!E108="N/A"),"no acb code",CONCATENATE(B$2,'Drummond 3-11-2016'!D108,C$2,'Drummond 3-11-2016'!E108,D$2,B$5,E$2)),"no attestation")</f>
        <v>no acb code</v>
      </c>
      <c r="B114" s="13" t="str">
        <f>IF(NOT(ISBLANK('Drummond 3-11-2016'!F108)),IF('Drummond 3-11-2016'!A108&lt;&gt;'Drummond 3-11-2016'!A107,CONCATENATE(B$3,'Drummond 3-11-2016'!F108,C$3,'Drummond 3-11-2016'!E108,D$3,B$5,E$3),CONCATENATE(B$4,'Drummond 3-11-2016'!F108,C$4,'Drummond 3-11-2016'!E108,D$4)),"no url")</f>
        <v>update openchpl.certified_product as cp set transparency_attestation_url = 'http://www.exemplomedical.com/News/CurrentNews.aspx?EventId=23'from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15" spans="1:2" x14ac:dyDescent="0.25">
      <c r="A115" s="13" t="str">
        <f>IF(NOT(ISBLANK('Drummond 3-11-2016'!D109)),IF(OR(ISBLANK('Drummond 3-11-2016'!E109),'Drummond 3-11-2016'!E109="N/A"),"no acb code",CONCATENATE(B$2,'Drummond 3-11-2016'!D109,C$2,'Drummond 3-11-2016'!E109,D$2,B$5,E$2)),"no attestation")</f>
        <v>no acb code</v>
      </c>
      <c r="B115" s="13" t="str">
        <f>IF(NOT(ISBLANK('Drummond 3-11-2016'!F109)),IF('Drummond 3-11-2016'!A109&lt;&gt;'Drummond 3-11-2016'!A108,CONCATENATE(B$3,'Drummond 3-11-2016'!F109,C$3,'Drummond 3-11-2016'!E109,D$3,B$5,E$3),CONCATENATE(B$4,'Drummond 3-11-2016'!F109,C$4,'Drummond 3-11-2016'!E109,D$4)),"no url")</f>
        <v>update openchpl.certified_product as cp set transparency_attestation_url = 'http://www.exemplomedical.com/News/CurrentNews.aspx?EventId=23'from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16" spans="1:2" x14ac:dyDescent="0.25">
      <c r="A116" s="13" t="str">
        <f>IF(NOT(ISBLANK('Drummond 3-11-2016'!D110)),IF(OR(ISBLANK('Drummond 3-11-2016'!E110),'Drummond 3-11-2016'!E110="N/A"),"no acb code",CONCATENATE(B$2,'Drummond 3-11-2016'!D110,C$2,'Drummond 3-11-2016'!E110,D$2,B$5,E$2)),"no attestation")</f>
        <v>no acb code</v>
      </c>
      <c r="B116" s="13" t="str">
        <f>IF(NOT(ISBLANK('Drummond 3-11-2016'!F110)),IF('Drummond 3-11-2016'!A110&lt;&gt;'Drummond 3-11-2016'!A109,CONCATENATE(B$3,'Drummond 3-11-2016'!F110,C$3,'Drummond 3-11-2016'!E110,D$3,B$5,E$3),CONCATENATE(B$4,'Drummond 3-11-2016'!F110,C$4,'Drummond 3-11-2016'!E110,D$4)),"no url")</f>
        <v>update openchpl.certified_product as cp set transparency_attestation_url = 'http://www.exscribe.com/ehr-certification'from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17" spans="1:2" x14ac:dyDescent="0.25">
      <c r="A117" s="13" t="str">
        <f>IF(NOT(ISBLANK('Drummond 3-11-2016'!D111)),IF(OR(ISBLANK('Drummond 3-11-2016'!E111),'Drummond 3-11-2016'!E111="N/A"),"no acb code",CONCATENATE(B$2,'Drummond 3-11-2016'!D111,C$2,'Drummond 3-11-2016'!E111,D$2,B$5,E$2)),"no attestation")</f>
        <v>no acb code</v>
      </c>
      <c r="B117" s="13" t="str">
        <f>IF(NOT(ISBLANK('Drummond 3-11-2016'!F111)),IF('Drummond 3-11-2016'!A111&lt;&gt;'Drummond 3-11-2016'!A110,CONCATENATE(B$3,'Drummond 3-11-2016'!F111,C$3,'Drummond 3-11-2016'!E111,D$3,B$5,E$3),CONCATENATE(B$4,'Drummond 3-11-2016'!F111,C$4,'Drummond 3-11-2016'!E111,D$4)),"no url")</f>
        <v>update openchpl.certified_product as cp set transparency_attestation_url = 'http://www.eyemdemr.com/products_Incentives.htm'from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18" spans="1:2" x14ac:dyDescent="0.25">
      <c r="A118" s="13" t="str">
        <f>IF(NOT(ISBLANK('Drummond 3-11-2016'!D112)),IF(OR(ISBLANK('Drummond 3-11-2016'!E112),'Drummond 3-11-2016'!E112="N/A"),"no acb code",CONCATENATE(B$2,'Drummond 3-11-2016'!D112,C$2,'Drummond 3-11-2016'!E112,D$2,B$5,E$2)),"no attestation")</f>
        <v>no acb code</v>
      </c>
      <c r="B118" s="13" t="str">
        <f>IF(NOT(ISBLANK('Drummond 3-11-2016'!F112)),IF('Drummond 3-11-2016'!A112&lt;&gt;'Drummond 3-11-2016'!A111,CONCATENATE(B$3,'Drummond 3-11-2016'!F112,C$3,'Drummond 3-11-2016'!E112,D$3,B$5,E$3),CONCATENATE(B$4,'Drummond 3-11-2016'!F112,C$4,'Drummond 3-11-2016'!E112,D$4)),"no url")</f>
        <v>update openchpl.certified_product as cp set transparency_attestation_url = 'http://www.eyemdemr.com/products_Incentives.htm'from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19" spans="1:2" x14ac:dyDescent="0.25">
      <c r="A119" s="13" t="str">
        <f>IF(NOT(ISBLANK('Drummond 3-11-2016'!D113)),IF(OR(ISBLANK('Drummond 3-11-2016'!E113),'Drummond 3-11-2016'!E113="N/A"),"no acb code",CONCATENATE(B$2,'Drummond 3-11-2016'!D113,C$2,'Drummond 3-11-2016'!E113,D$2,B$5,E$2)),"no attestation")</f>
        <v>no acb code</v>
      </c>
      <c r="B119" s="13" t="str">
        <f>IF(NOT(ISBLANK('Drummond 3-11-2016'!F113)),IF('Drummond 3-11-2016'!A113&lt;&gt;'Drummond 3-11-2016'!A112,CONCATENATE(B$3,'Drummond 3-11-2016'!F113,C$3,'Drummond 3-11-2016'!E113,D$3,B$5,E$3),CONCATENATE(B$4,'Drummond 3-11-2016'!F113,C$4,'Drummond 3-11-2016'!E113,D$4)),"no url")</f>
        <v>update openchpl.certified_product as cp set transparency_attestation_url = 'http://eyepegasus.com/'from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20" spans="1:2" x14ac:dyDescent="0.25">
      <c r="A120" s="13" t="str">
        <f>IF(NOT(ISBLANK('Drummond 3-11-2016'!D114)),IF(OR(ISBLANK('Drummond 3-11-2016'!E114),'Drummond 3-11-2016'!E114="N/A"),"no acb code",CONCATENATE(B$2,'Drummond 3-11-2016'!D114,C$2,'Drummond 3-11-2016'!E114,D$2,B$5,E$2)),"no attestation")</f>
        <v>no acb code</v>
      </c>
      <c r="B120" s="13" t="str">
        <f>IF(NOT(ISBLANK('Drummond 3-11-2016'!F114)),IF('Drummond 3-11-2016'!A114&lt;&gt;'Drummond 3-11-2016'!A113,CONCATENATE(B$3,'Drummond 3-11-2016'!F114,C$3,'Drummond 3-11-2016'!E114,D$3,B$5,E$3),CONCATENATE(B$4,'Drummond 3-11-2016'!F114,C$4,'Drummond 3-11-2016'!E114,D$4)),"no url")</f>
        <v>no url</v>
      </c>
    </row>
    <row r="121" spans="1:2" x14ac:dyDescent="0.25">
      <c r="A121" s="13" t="str">
        <f>IF(NOT(ISBLANK('Drummond 3-11-2016'!D115)),IF(OR(ISBLANK('Drummond 3-11-2016'!E115),'Drummond 3-11-2016'!E115="N/A"),"no acb code",CONCATENATE(B$2,'Drummond 3-11-2016'!D115,C$2,'Drummond 3-11-2016'!E115,D$2,B$5,E$2)),"no attestation")</f>
        <v>no acb code</v>
      </c>
      <c r="B121" s="13" t="str">
        <f>IF(NOT(ISBLANK('Drummond 3-11-2016'!F115)),IF('Drummond 3-11-2016'!A115&lt;&gt;'Drummond 3-11-2016'!A114,CONCATENATE(B$3,'Drummond 3-11-2016'!F115,C$3,'Drummond 3-11-2016'!E115,D$3,B$5,E$3),CONCATENATE(B$4,'Drummond 3-11-2016'!F115,C$4,'Drummond 3-11-2016'!E115,D$4)),"no url")</f>
        <v>update openchpl.certified_product as cp set transparency_attestation_url = 'http://www.falconehr.com/meaningful-use-certificate/'from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22" spans="1:2" x14ac:dyDescent="0.25">
      <c r="A122" s="13" t="str">
        <f>IF(NOT(ISBLANK('Drummond 3-11-2016'!D116)),IF(OR(ISBLANK('Drummond 3-11-2016'!E116),'Drummond 3-11-2016'!E116="N/A"),"no acb code",CONCATENATE(B$2,'Drummond 3-11-2016'!D116,C$2,'Drummond 3-11-2016'!E116,D$2,B$5,E$2)),"no attestation")</f>
        <v>no acb code</v>
      </c>
      <c r="B122" s="13" t="str">
        <f>IF(NOT(ISBLANK('Drummond 3-11-2016'!F116)),IF('Drummond 3-11-2016'!A116&lt;&gt;'Drummond 3-11-2016'!A115,CONCATENATE(B$3,'Drummond 3-11-2016'!F116,C$3,'Drummond 3-11-2016'!E116,D$3,B$5,E$3),CONCATENATE(B$4,'Drummond 3-11-2016'!F116,C$4,'Drummond 3-11-2016'!E116,D$4)),"no url")</f>
        <v>update openchpl.certified_product as cp set transparency_attestation_url = 'http://www.first-insight.com/News_Events-ARRA-HITECHACT.html'from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23" spans="1:2" x14ac:dyDescent="0.25">
      <c r="A123" s="13" t="str">
        <f>IF(NOT(ISBLANK('Drummond 3-11-2016'!D117)),IF(OR(ISBLANK('Drummond 3-11-2016'!E117),'Drummond 3-11-2016'!E117="N/A"),"no acb code",CONCATENATE(B$2,'Drummond 3-11-2016'!D117,C$2,'Drummond 3-11-2016'!E117,D$2,B$5,E$2)),"no attestation")</f>
        <v>no acb code</v>
      </c>
      <c r="B123" s="13" t="str">
        <f>IF(NOT(ISBLANK('Drummond 3-11-2016'!F117)),IF('Drummond 3-11-2016'!A117&lt;&gt;'Drummond 3-11-2016'!A116,CONCATENATE(B$3,'Drummond 3-11-2016'!F117,C$3,'Drummond 3-11-2016'!E117,D$3,B$5,E$3),CONCATENATE(B$4,'Drummond 3-11-2016'!F117,C$4,'Drummond 3-11-2016'!E117,D$4)),"no url")</f>
        <v>update openchpl.certified_product as cp set transparency_attestation_url = 'http://www.first-insight.com/News_Events-ARRA-HITECHACT.html'from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24" spans="1:2" x14ac:dyDescent="0.25">
      <c r="A124" s="13" t="str">
        <f>IF(NOT(ISBLANK('Drummond 3-11-2016'!D118)),IF(OR(ISBLANK('Drummond 3-11-2016'!E118),'Drummond 3-11-2016'!E118="N/A"),"no acb code",CONCATENATE(B$2,'Drummond 3-11-2016'!D118,C$2,'Drummond 3-11-2016'!E118,D$2,B$5,E$2)),"no attestation")</f>
        <v>no acb code</v>
      </c>
      <c r="B124" s="13" t="str">
        <f>IF(NOT(ISBLANK('Drummond 3-11-2016'!F118)),IF('Drummond 3-11-2016'!A118&lt;&gt;'Drummond 3-11-2016'!A117,CONCATENATE(B$3,'Drummond 3-11-2016'!F118,C$3,'Drummond 3-11-2016'!E118,D$3,B$5,E$3),CONCATENATE(B$4,'Drummond 3-11-2016'!F118,C$4,'Drummond 3-11-2016'!E118,D$4)),"no url")</f>
        <v>no url</v>
      </c>
    </row>
    <row r="125" spans="1:2" x14ac:dyDescent="0.25">
      <c r="A125" s="13" t="str">
        <f>IF(NOT(ISBLANK('Drummond 3-11-2016'!D119)),IF(OR(ISBLANK('Drummond 3-11-2016'!E119),'Drummond 3-11-2016'!E119="N/A"),"no acb code",CONCATENATE(B$2,'Drummond 3-11-2016'!D119,C$2,'Drummond 3-11-2016'!E119,D$2,B$5,E$2)),"no attestation")</f>
        <v>no acb code</v>
      </c>
      <c r="B125" s="13" t="str">
        <f>IF(NOT(ISBLANK('Drummond 3-11-2016'!F119)),IF('Drummond 3-11-2016'!A119&lt;&gt;'Drummond 3-11-2016'!A118,CONCATENATE(B$3,'Drummond 3-11-2016'!F119,C$3,'Drummond 3-11-2016'!E119,D$3,B$5,E$3),CONCATENATE(B$4,'Drummond 3-11-2016'!F119,C$4,'Drummond 3-11-2016'!E119,D$4)),"no url")</f>
        <v>no url</v>
      </c>
    </row>
    <row r="126" spans="1:2" x14ac:dyDescent="0.25">
      <c r="A126" s="13" t="str">
        <f>IF(NOT(ISBLANK('Drummond 3-11-2016'!D120)),IF(OR(ISBLANK('Drummond 3-11-2016'!E120),'Drummond 3-11-2016'!E120="N/A"),"no acb code",CONCATENATE(B$2,'Drummond 3-11-2016'!D120,C$2,'Drummond 3-11-2016'!E120,D$2,B$5,E$2)),"no attestation")</f>
        <v>no acb code</v>
      </c>
      <c r="B126" s="13" t="str">
        <f>IF(NOT(ISBLANK('Drummond 3-11-2016'!F120)),IF('Drummond 3-11-2016'!A120&lt;&gt;'Drummond 3-11-2016'!A119,CONCATENATE(B$3,'Drummond 3-11-2016'!F120,C$3,'Drummond 3-11-2016'!E120,D$3,B$5,E$3),CONCATENATE(B$4,'Drummond 3-11-2016'!F120,C$4,'Drummond 3-11-2016'!E120,D$4)),"no url")</f>
        <v>update openchpl.certified_product as cp set transparency_attestation_url = 'http://footholdtechnology.com/'from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27" spans="1:2" x14ac:dyDescent="0.25">
      <c r="A127" s="13" t="str">
        <f>IF(NOT(ISBLANK('Drummond 3-11-2016'!D121)),IF(OR(ISBLANK('Drummond 3-11-2016'!E121),'Drummond 3-11-2016'!E121="N/A"),"no acb code",CONCATENATE(B$2,'Drummond 3-11-2016'!D121,C$2,'Drummond 3-11-2016'!E121,D$2,B$5,E$2)),"no attestation")</f>
        <v>no acb code</v>
      </c>
      <c r="B127" s="13" t="str">
        <f>IF(NOT(ISBLANK('Drummond 3-11-2016'!F121)),IF('Drummond 3-11-2016'!A121&lt;&gt;'Drummond 3-11-2016'!A120,CONCATENATE(B$3,'Drummond 3-11-2016'!F121,C$3,'Drummond 3-11-2016'!E121,D$3,B$5,E$3),CONCATENATE(B$4,'Drummond 3-11-2016'!F121,C$4,'Drummond 3-11-2016'!E121,D$4)),"no url")</f>
        <v>no url</v>
      </c>
    </row>
    <row r="128" spans="1:2" x14ac:dyDescent="0.25">
      <c r="A128" s="13" t="str">
        <f>IF(NOT(ISBLANK('Drummond 3-11-2016'!D122)),IF(OR(ISBLANK('Drummond 3-11-2016'!E122),'Drummond 3-11-2016'!E122="N/A"),"no acb code",CONCATENATE(B$2,'Drummond 3-11-2016'!D122,C$2,'Drummond 3-11-2016'!E122,D$2,B$5,E$2)),"no attestation")</f>
        <v>no acb code</v>
      </c>
      <c r="B128" s="13" t="str">
        <f>IF(NOT(ISBLANK('Drummond 3-11-2016'!F122)),IF('Drummond 3-11-2016'!A122&lt;&gt;'Drummond 3-11-2016'!A121,CONCATENATE(B$3,'Drummond 3-11-2016'!F122,C$3,'Drummond 3-11-2016'!E122,D$3,B$5,E$3),CONCATENATE(B$4,'Drummond 3-11-2016'!F122,C$4,'Drummond 3-11-2016'!E122,D$4)),"no url")</f>
        <v>no url</v>
      </c>
    </row>
    <row r="129" spans="1:2" x14ac:dyDescent="0.25">
      <c r="A129" s="13" t="str">
        <f>IF(NOT(ISBLANK('Drummond 3-11-2016'!D123)),IF(OR(ISBLANK('Drummond 3-11-2016'!E123),'Drummond 3-11-2016'!E123="N/A"),"no acb code",CONCATENATE(B$2,'Drummond 3-11-2016'!D123,C$2,'Drummond 3-11-2016'!E123,D$2,B$5,E$2)),"no attestation")</f>
        <v>no acb code</v>
      </c>
      <c r="B129" s="13" t="str">
        <f>IF(NOT(ISBLANK('Drummond 3-11-2016'!F123)),IF('Drummond 3-11-2016'!A123&lt;&gt;'Drummond 3-11-2016'!A122,CONCATENATE(B$3,'Drummond 3-11-2016'!F123,C$3,'Drummond 3-11-2016'!E123,D$3,B$5,E$3),CONCATENATE(B$4,'Drummond 3-11-2016'!F123,C$4,'Drummond 3-11-2016'!E123,D$4)),"no url")</f>
        <v>update openchpl.certified_product as cp set transparency_attestation_url = 'http://www.forwardadvantage.com/solutions/health-information-exchange/communication-director-system-platform/data-express/data-express-version-3-80-2014-edition-certified/'from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30" spans="1:2" x14ac:dyDescent="0.25">
      <c r="A130" s="13" t="str">
        <f>IF(NOT(ISBLANK('Drummond 3-11-2016'!D124)),IF(OR(ISBLANK('Drummond 3-11-2016'!E124),'Drummond 3-11-2016'!E124="N/A"),"no acb code",CONCATENATE(B$2,'Drummond 3-11-2016'!D124,C$2,'Drummond 3-11-2016'!E124,D$2,B$5,E$2)),"no attestation")</f>
        <v>no acb code</v>
      </c>
      <c r="B130" s="13" t="str">
        <f>IF(NOT(ISBLANK('Drummond 3-11-2016'!F124)),IF('Drummond 3-11-2016'!A124&lt;&gt;'Drummond 3-11-2016'!A123,CONCATENATE(B$3,'Drummond 3-11-2016'!F124,C$3,'Drummond 3-11-2016'!E124,D$3,B$5,E$3),CONCATENATE(B$4,'Drummond 3-11-2016'!F124,C$4,'Drummond 3-11-2016'!E124,D$4)),"no url")</f>
        <v>update openchpl.certified_product as cp set transparency_attestation_url = 'http://www.forwardadvantage.com/solutions/health-information-exchange/communication-director-system-platform/data-express/data-express-version-3-80-2014-edition-certified/'from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31" spans="1:2" x14ac:dyDescent="0.25">
      <c r="A131" s="13" t="str">
        <f>IF(NOT(ISBLANK('Drummond 3-11-2016'!D125)),IF(OR(ISBLANK('Drummond 3-11-2016'!E125),'Drummond 3-11-2016'!E125="N/A"),"no acb code",CONCATENATE(B$2,'Drummond 3-11-2016'!D125,C$2,'Drummond 3-11-2016'!E125,D$2,B$5,E$2)),"no attestation")</f>
        <v>no acb code</v>
      </c>
      <c r="B131" s="13" t="str">
        <f>IF(NOT(ISBLANK('Drummond 3-11-2016'!F125)),IF('Drummond 3-11-2016'!A125&lt;&gt;'Drummond 3-11-2016'!A124,CONCATENATE(B$3,'Drummond 3-11-2016'!F125,C$3,'Drummond 3-11-2016'!E125,D$3,B$5,E$3),CONCATENATE(B$4,'Drummond 3-11-2016'!F125,C$4,'Drummond 3-11-2016'!E125,D$4)),"no url")</f>
        <v>update openchpl.certified_product as cp set transparency_attestation_url = 'http://physicianflow.com/'from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32" spans="1:2" x14ac:dyDescent="0.25">
      <c r="A132" s="13" t="str">
        <f>IF(NOT(ISBLANK('Drummond 3-11-2016'!D126)),IF(OR(ISBLANK('Drummond 3-11-2016'!E126),'Drummond 3-11-2016'!E126="N/A"),"no acb code",CONCATENATE(B$2,'Drummond 3-11-2016'!D126,C$2,'Drummond 3-11-2016'!E126,D$2,B$5,E$2)),"no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'01102014-1892-5' and cb."name" = 'Drummond Group Inc.' and cp.product_version_id = pv.product_version_id and pv.product_id = p.product_id and p.vendor_id = vend.vendor_id;</v>
      </c>
      <c r="B132" s="13" t="str">
        <f>IF(NOT(ISBLANK('Drummond 3-11-2016'!F126)),IF('Drummond 3-11-2016'!A126&lt;&gt;'Drummond 3-11-2016'!A125,CONCATENATE(B$3,'Drummond 3-11-2016'!F126,C$3,'Drummond 3-11-2016'!E126,D$3,B$5,E$3),CONCATENATE(B$4,'Drummond 3-11-2016'!F126,C$4,'Drummond 3-11-2016'!E126,D$4)),"no url")</f>
        <v>update openchpl.certified_product as cp set transparency_attestation_url = 'http://www3.gehealthcare.com/en/Products/Categories/Healthcare_IT/~/link.aspx?_id=A658D910255B416686DF679886E0BD7A&amp;_z=z#tabs/tab691E86107CB648E1A3FCD53A15BE9530'from (select certified_product_id from (select vend.vendor_code from openchpl.certified_product as cp, openchpl.product_version as pv, openchpl.product as p, openchpl.vendor as vend where cp.acb_certification_id = '01102014-1892-5'and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33" spans="1:2" x14ac:dyDescent="0.25">
      <c r="A133" s="13" t="str">
        <f>IF(NOT(ISBLANK('Drummond 3-11-2016'!D127)),IF(OR(ISBLANK('Drummond 3-11-2016'!E127),'Drummond 3-11-2016'!E127="N/A"),"no acb code",CONCATENATE(B$2,'Drummond 3-11-2016'!D127,C$2,'Drummond 3-11-2016'!E127,D$2,B$5,E$2)),"no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'04142014-1893-5' and cb."name" = 'Drummond Group Inc.' and cp.product_version_id = pv.product_version_id and pv.product_id = p.product_id and p.vendor_id = vend.vendor_id;</v>
      </c>
      <c r="B133" s="13" t="str">
        <f>IF(NOT(ISBLANK('Drummond 3-11-2016'!F127)),IF('Drummond 3-11-2016'!A127&lt;&gt;'Drummond 3-11-2016'!A126,CONCATENATE(B$3,'Drummond 3-11-2016'!F127,C$3,'Drummond 3-11-2016'!E127,D$3,B$5,E$3),CONCATENATE(B$4,'Drummond 3-11-2016'!F127,C$4,'Drummond 3-11-2016'!E127,D$4)),"no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'04142014-1893-5') as subquery where cp.certified_product_id = subquery.certified_product_id;</v>
      </c>
    </row>
    <row r="134" spans="1:2" x14ac:dyDescent="0.25">
      <c r="A134" s="13" t="str">
        <f>IF(NOT(ISBLANK('Drummond 3-11-2016'!D128)),IF(OR(ISBLANK('Drummond 3-11-2016'!E128),'Drummond 3-11-2016'!E128="N/A"),"no acb code",CONCATENATE(B$2,'Drummond 3-11-2016'!D128,C$2,'Drummond 3-11-2016'!E128,D$2,B$5,E$2)),"no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'05162014-1894-5' and cb."name" = 'Drummond Group Inc.' and cp.product_version_id = pv.product_version_id and pv.product_id = p.product_id and p.vendor_id = vend.vendor_id;</v>
      </c>
      <c r="B134" s="13" t="str">
        <f>IF(NOT(ISBLANK('Drummond 3-11-2016'!F128)),IF('Drummond 3-11-2016'!A128&lt;&gt;'Drummond 3-11-2016'!A127,CONCATENATE(B$3,'Drummond 3-11-2016'!F128,C$3,'Drummond 3-11-2016'!E128,D$3,B$5,E$3),CONCATENATE(B$4,'Drummond 3-11-2016'!F128,C$4,'Drummond 3-11-2016'!E128,D$4)),"no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'05162014-1894-5') as subquery where cp.certified_product_id = subquery.certified_product_id;</v>
      </c>
    </row>
    <row r="135" spans="1:2" x14ac:dyDescent="0.25">
      <c r="A135" s="13" t="str">
        <f>IF(NOT(ISBLANK('Drummond 3-11-2016'!D129)),IF(OR(ISBLANK('Drummond 3-11-2016'!E129),'Drummond 3-11-2016'!E129="N/A"),"no acb code",CONCATENATE(B$2,'Drummond 3-11-2016'!D129,C$2,'Drummond 3-11-2016'!E129,D$2,B$5,E$2)),"no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'07032013-1173-5' and cb."name" = 'Drummond Group Inc.' and cp.product_version_id = pv.product_version_id and pv.product_id = p.product_id and p.vendor_id = vend.vendor_id;</v>
      </c>
      <c r="B135" s="13" t="str">
        <f>IF(NOT(ISBLANK('Drummond 3-11-2016'!F129)),IF('Drummond 3-11-2016'!A129&lt;&gt;'Drummond 3-11-2016'!A128,CONCATENATE(B$3,'Drummond 3-11-2016'!F129,C$3,'Drummond 3-11-2016'!E129,D$3,B$5,E$3),CONCATENATE(B$4,'Drummond 3-11-2016'!F129,C$4,'Drummond 3-11-2016'!E129,D$4)),"no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'07032013-1173-5') as subquery where cp.certified_product_id = subquery.certified_product_id;</v>
      </c>
    </row>
    <row r="136" spans="1:2" x14ac:dyDescent="0.25">
      <c r="A136" s="13" t="str">
        <f>IF(NOT(ISBLANK('Drummond 3-11-2016'!D130)),IF(OR(ISBLANK('Drummond 3-11-2016'!E130),'Drummond 3-11-2016'!E130="N/A"),"no acb code",CONCATENATE(B$2,'Drummond 3-11-2016'!D130,C$2,'Drummond 3-11-2016'!E130,D$2,B$5,E$2)),"no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'07032013-1174-5' and cb."name" = 'Drummond Group Inc.' and cp.product_version_id = pv.product_version_id and pv.product_id = p.product_id and p.vendor_id = vend.vendor_id;</v>
      </c>
      <c r="B136" s="13" t="str">
        <f>IF(NOT(ISBLANK('Drummond 3-11-2016'!F130)),IF('Drummond 3-11-2016'!A130&lt;&gt;'Drummond 3-11-2016'!A129,CONCATENATE(B$3,'Drummond 3-11-2016'!F130,C$3,'Drummond 3-11-2016'!E130,D$3,B$5,E$3),CONCATENATE(B$4,'Drummond 3-11-2016'!F130,C$4,'Drummond 3-11-2016'!E130,D$4)),"no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'07032013-1174-5') as subquery where cp.certified_product_id = subquery.certified_product_id;</v>
      </c>
    </row>
    <row r="137" spans="1:2" x14ac:dyDescent="0.25">
      <c r="A137" s="13" t="str">
        <f>IF(NOT(ISBLANK('Drummond 3-11-2016'!D131)),IF(OR(ISBLANK('Drummond 3-11-2016'!E131),'Drummond 3-11-2016'!E131="N/A"),"no acb code",CONCATENATE(B$2,'Drummond 3-11-2016'!D131,C$2,'Drummond 3-11-2016'!E131,D$2,B$5,E$2)),"no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'01102014-1175-5' and cb."name" = 'Drummond Group Inc.' and cp.product_version_id = pv.product_version_id and pv.product_id = p.product_id and p.vendor_id = vend.vendor_id;</v>
      </c>
      <c r="B137" s="13" t="str">
        <f>IF(NOT(ISBLANK('Drummond 3-11-2016'!F131)),IF('Drummond 3-11-2016'!A131&lt;&gt;'Drummond 3-11-2016'!A130,CONCATENATE(B$3,'Drummond 3-11-2016'!F131,C$3,'Drummond 3-11-2016'!E131,D$3,B$5,E$3),CONCATENATE(B$4,'Drummond 3-11-2016'!F131,C$4,'Drummond 3-11-2016'!E131,D$4)),"no url")</f>
        <v>update openchpl.certified_product as cp set transparency_attestation_url = 'http://www3.gehealthcare.com/en/Products/Categories/Healthcare_IT/~/link.aspx?_id=A658D910255B416686DF679886E0BD7A&amp;_z=z#tabs/tab691E86107CB648E1A3FCD53A15BE9530' from (select certified_product_id from openchpl.certified_product as cp where cp.acb_certification_id = '01102014-1175-5') as subquery where cp.certified_product_id = subquery.certified_product_id;</v>
      </c>
    </row>
    <row r="138" spans="1:2" x14ac:dyDescent="0.25">
      <c r="A138" s="13" t="str">
        <f>IF(NOT(ISBLANK('Drummond 3-11-2016'!D132)),IF(OR(ISBLANK('Drummond 3-11-2016'!E132),'Drummond 3-11-2016'!E132="N/A"),"no acb code",CONCATENATE(B$2,'Drummond 3-11-2016'!D132,C$2,'Drummond 3-11-2016'!E132,D$2,B$5,E$2)),"no attestation")</f>
        <v>no acb code</v>
      </c>
      <c r="B138" s="13" t="str">
        <f>IF(NOT(ISBLANK('Drummond 3-11-2016'!F132)),IF('Drummond 3-11-2016'!A132&lt;&gt;'Drummond 3-11-2016'!A131,CONCATENATE(B$3,'Drummond 3-11-2016'!F132,C$3,'Drummond 3-11-2016'!E132,D$3,B$5,E$3),CONCATENATE(B$4,'Drummond 3-11-2016'!F132,C$4,'Drummond 3-11-2016'!E132,D$4)),"no url")</f>
        <v>update openchpl.certified_product as cp set transparency_attestation_url = 'http://www3.gehealthcare.com/en/Products/Categories/Healthcare_IT/~/link.aspx?_id=A658D910255B416686DF679886E0BD7A&amp;_z=z#tabs/tab691E86107CB648E1A3FCD53A15BE9530'from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39" spans="1:2" x14ac:dyDescent="0.25">
      <c r="A139" s="13" t="str">
        <f>IF(NOT(ISBLANK('Drummond 3-11-2016'!D133)),IF(OR(ISBLANK('Drummond 3-11-2016'!E133),'Drummond 3-11-2016'!E133="N/A"),"no acb code",CONCATENATE(B$2,'Drummond 3-11-2016'!D133,C$2,'Drummond 3-11-2016'!E133,D$2,B$5,E$2)),"no attestation")</f>
        <v>no acb code</v>
      </c>
      <c r="B139" s="13" t="str">
        <f>IF(NOT(ISBLANK('Drummond 3-11-2016'!F133)),IF('Drummond 3-11-2016'!A133&lt;&gt;'Drummond 3-11-2016'!A132,CONCATENATE(B$3,'Drummond 3-11-2016'!F133,C$3,'Drummond 3-11-2016'!E133,D$3,B$5,E$3),CONCATENATE(B$4,'Drummond 3-11-2016'!F133,C$4,'Drummond 3-11-2016'!E133,D$4)),"no url")</f>
        <v>update openchpl.certified_product as cp set transparency_attestation_url = 'http://www.gemmsnet.com/certification.html'from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40" spans="1:2" x14ac:dyDescent="0.25">
      <c r="A140" s="13" t="str">
        <f>IF(NOT(ISBLANK('Drummond 3-11-2016'!D134)),IF(OR(ISBLANK('Drummond 3-11-2016'!E134),'Drummond 3-11-2016'!E134="N/A"),"no acb code",CONCATENATE(B$2,'Drummond 3-11-2016'!D134,C$2,'Drummond 3-11-2016'!E134,D$2,B$5,E$2)),"no attestation")</f>
        <v>no acb code</v>
      </c>
      <c r="B140" s="13" t="str">
        <f>IF(NOT(ISBLANK('Drummond 3-11-2016'!F134)),IF('Drummond 3-11-2016'!A134&lt;&gt;'Drummond 3-11-2016'!A133,CONCATENATE(B$3,'Drummond 3-11-2016'!F134,C$3,'Drummond 3-11-2016'!E134,D$3,B$5,E$3),CONCATENATE(B$4,'Drummond 3-11-2016'!F134,C$4,'Drummond 3-11-2016'!E134,D$4)),"no url")</f>
        <v>update openchpl.certified_product as cp set transparency_attestation_url = 'http://www.gemmsnet.com/certification.html'from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41" spans="1:2" x14ac:dyDescent="0.25">
      <c r="A141" s="13" t="str">
        <f>IF(NOT(ISBLANK('Drummond 3-11-2016'!D135)),IF(OR(ISBLANK('Drummond 3-11-2016'!E135),'Drummond 3-11-2016'!E135="N/A"),"no acb code",CONCATENATE(B$2,'Drummond 3-11-2016'!D135,C$2,'Drummond 3-11-2016'!E135,D$2,B$5,E$2)),"no attestation")</f>
        <v>no acb code</v>
      </c>
      <c r="B141" s="13" t="str">
        <f>IF(NOT(ISBLANK('Drummond 3-11-2016'!F135)),IF('Drummond 3-11-2016'!A135&lt;&gt;'Drummond 3-11-2016'!A134,CONCATENATE(B$3,'Drummond 3-11-2016'!F135,C$3,'Drummond 3-11-2016'!E135,D$3,B$5,E$3),CONCATENATE(B$4,'Drummond 3-11-2016'!F135,C$4,'Drummond 3-11-2016'!E135,D$4)),"no url")</f>
        <v>update openchpl.certified_product as cp set transparency_attestation_url = 'http://www.gehrimed.com/certification/'from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42" spans="1:2" x14ac:dyDescent="0.25">
      <c r="A142" s="13" t="str">
        <f>IF(NOT(ISBLANK('Drummond 3-11-2016'!D136)),IF(OR(ISBLANK('Drummond 3-11-2016'!E136),'Drummond 3-11-2016'!E136="N/A"),"no acb code",CONCATENATE(B$2,'Drummond 3-11-2016'!D136,C$2,'Drummond 3-11-2016'!E136,D$2,B$5,E$2)),"no attestation")</f>
        <v>no acb code</v>
      </c>
      <c r="B142" s="13" t="str">
        <f>IF(NOT(ISBLANK('Drummond 3-11-2016'!F136)),IF('Drummond 3-11-2016'!A136&lt;&gt;'Drummond 3-11-2016'!A135,CONCATENATE(B$3,'Drummond 3-11-2016'!F136,C$3,'Drummond 3-11-2016'!E136,D$3,B$5,E$3),CONCATENATE(B$4,'Drummond 3-11-2016'!F136,C$4,'Drummond 3-11-2016'!E136,D$4)),"no url")</f>
        <v>update openchpl.certified_product as cp set transparency_attestation_url = 'http://getwellnetwork.com/news/getwellnetwork-achieves-meaningful-use-certification-ambulatory-solution'from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43" spans="1:2" x14ac:dyDescent="0.25">
      <c r="A143" s="13" t="str">
        <f>IF(NOT(ISBLANK('Drummond 3-11-2016'!D137)),IF(OR(ISBLANK('Drummond 3-11-2016'!E137),'Drummond 3-11-2016'!E137="N/A"),"no acb code",CONCATENATE(B$2,'Drummond 3-11-2016'!D137,C$2,'Drummond 3-11-2016'!E137,D$2,B$5,E$2)),"no attestation")</f>
        <v>no acb code</v>
      </c>
      <c r="B143" s="13" t="str">
        <f>IF(NOT(ISBLANK('Drummond 3-11-2016'!F137)),IF('Drummond 3-11-2016'!A137&lt;&gt;'Drummond 3-11-2016'!A136,CONCATENATE(B$3,'Drummond 3-11-2016'!F137,C$3,'Drummond 3-11-2016'!E137,D$3,B$5,E$3),CONCATENATE(B$4,'Drummond 3-11-2016'!F137,C$4,'Drummond 3-11-2016'!E137,D$4)),"no url")</f>
        <v>no url</v>
      </c>
    </row>
    <row r="144" spans="1:2" x14ac:dyDescent="0.25">
      <c r="A144" s="13" t="str">
        <f>IF(NOT(ISBLANK('Drummond 3-11-2016'!D138)),IF(OR(ISBLANK('Drummond 3-11-2016'!E138),'Drummond 3-11-2016'!E138="N/A"),"no acb code",CONCATENATE(B$2,'Drummond 3-11-2016'!D138,C$2,'Drummond 3-11-2016'!E138,D$2,B$5,E$2)),"no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'02202014-2400-1' and cb."name" = 'Drummond Group Inc.' and cp.product_version_id = pv.product_version_id and pv.product_id = p.product_id and p.vendor_id = vend.vendor_id;</v>
      </c>
      <c r="B144" s="13" t="str">
        <f>IF(NOT(ISBLANK('Drummond 3-11-2016'!F138)),IF('Drummond 3-11-2016'!A138&lt;&gt;'Drummond 3-11-2016'!A137,CONCATENATE(B$3,'Drummond 3-11-2016'!F138,C$3,'Drummond 3-11-2016'!E138,D$3,B$5,E$3),CONCATENATE(B$4,'Drummond 3-11-2016'!F138,C$4,'Drummond 3-11-2016'!E138,D$4)),"no url")</f>
        <v>update openchpl.certified_product as cp set transparency_attestation_url = 'http://www.greenwayhealth.com/solution/electronic-health-record-practice-management/'from (select certified_product_id from (select vend.vendor_code from openchpl.certified_product as cp, openchpl.product_version as pv, openchpl.product as p, openchpl.vendor as vend where cp.acb_certification_id = '02202014-2400-1'and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45" spans="1:2" x14ac:dyDescent="0.25">
      <c r="A145" s="13" t="str">
        <f>IF(NOT(ISBLANK('Drummond 3-11-2016'!D139)),IF(OR(ISBLANK('Drummond 3-11-2016'!E139),'Drummond 3-11-2016'!E139="N/A"),"no acb code",CONCATENATE(B$2,'Drummond 3-11-2016'!D139,C$2,'Drummond 3-11-2016'!E139,D$2,B$5,E$2)),"no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'12182014-2186-1' and cb."name" = 'Drummond Group Inc.' and cp.product_version_id = pv.product_version_id and pv.product_id = p.product_id and p.vendor_id = vend.vendor_id;</v>
      </c>
      <c r="B145" s="13" t="str">
        <f>IF(NOT(ISBLANK('Drummond 3-11-2016'!F139)),IF('Drummond 3-11-2016'!A139&lt;&gt;'Drummond 3-11-2016'!A138,CONCATENATE(B$3,'Drummond 3-11-2016'!F139,C$3,'Drummond 3-11-2016'!E139,D$3,B$5,E$3),CONCATENATE(B$4,'Drummond 3-11-2016'!F139,C$4,'Drummond 3-11-2016'!E139,D$4)),"no url")</f>
        <v>update openchpl.certified_product as cp set transparency_attestation_url = 'http://www.greenwayhealth.com/solution/electronic-dental-records/'from (select certified_product_id from (select vend.vendor_code from openchpl.certified_product as cp, openchpl.product_version as pv, openchpl.product as p, openchpl.vendor as vend where cp.acb_certification_id = '12182014-2186-1'and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46" spans="1:2" x14ac:dyDescent="0.25">
      <c r="A146" s="13" t="str">
        <f>IF(NOT(ISBLANK('Drummond 3-11-2016'!D140)),IF(OR(ISBLANK('Drummond 3-11-2016'!E140),'Drummond 3-11-2016'!E140="N/A"),"no acb code",CONCATENATE(B$2,'Drummond 3-11-2016'!D140,C$2,'Drummond 3-11-2016'!E140,D$2,B$5,E$2)),"no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'10092014-2183-1' and cb."name" = 'Drummond Group Inc.' and cp.product_version_id = pv.product_version_id and pv.product_id = p.product_id and p.vendor_id = vend.vendor_id;</v>
      </c>
      <c r="B146" s="13" t="str">
        <f>IF(NOT(ISBLANK('Drummond 3-11-2016'!F140)),IF('Drummond 3-11-2016'!A140&lt;&gt;'Drummond 3-11-2016'!A139,CONCATENATE(B$3,'Drummond 3-11-2016'!F140,C$3,'Drummond 3-11-2016'!E140,D$3,B$5,E$3),CONCATENATE(B$4,'Drummond 3-11-2016'!F140,C$4,'Drummond 3-11-2016'!E140,D$4)),"no url")</f>
        <v>update openchpl.certified_product as cp set transparency_attestation_url = 'http://www.greenwayhealth.com/solution/electronic-dental-records/' from (select certified_product_id from openchpl.certified_product as cp where cp.acb_certification_id = '10092014-2183-1') as subquery where cp.certified_product_id = subquery.certified_product_id;</v>
      </c>
    </row>
    <row r="147" spans="1:2" x14ac:dyDescent="0.25">
      <c r="A147" s="13" t="str">
        <f>IF(NOT(ISBLANK('Drummond 3-11-2016'!D141)),IF(OR(ISBLANK('Drummond 3-11-2016'!E141),'Drummond 3-11-2016'!E141="N/A"),"no acb code",CONCATENATE(B$2,'Drummond 3-11-2016'!D141,C$2,'Drummond 3-11-2016'!E141,D$2,B$5,E$2)),"no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'12182014-2185-1' and cb."name" = 'Drummond Group Inc.' and cp.product_version_id = pv.product_version_id and pv.product_id = p.product_id and p.vendor_id = vend.vendor_id;</v>
      </c>
      <c r="B147" s="13" t="str">
        <f>IF(NOT(ISBLANK('Drummond 3-11-2016'!F141)),IF('Drummond 3-11-2016'!A141&lt;&gt;'Drummond 3-11-2016'!A140,CONCATENATE(B$3,'Drummond 3-11-2016'!F141,C$3,'Drummond 3-11-2016'!E141,D$3,B$5,E$3),CONCATENATE(B$4,'Drummond 3-11-2016'!F141,C$4,'Drummond 3-11-2016'!E141,D$4)),"no url")</f>
        <v>update openchpl.certified_product as cp set transparency_attestation_url = 'http://www.greenwayhealth.com/solution/electronic-dental-records/' from (select certified_product_id from openchpl.certified_product as cp where cp.acb_certification_id = '12182014-2185-1') as subquery where cp.certified_product_id = subquery.certified_product_id;</v>
      </c>
    </row>
    <row r="148" spans="1:2" x14ac:dyDescent="0.25">
      <c r="A148" s="13" t="str">
        <f>IF(NOT(ISBLANK('Drummond 3-11-2016'!D142)),IF(OR(ISBLANK('Drummond 3-11-2016'!E142),'Drummond 3-11-2016'!E142="N/A"),"no acb code",CONCATENATE(B$2,'Drummond 3-11-2016'!D142,C$2,'Drummond 3-11-2016'!E142,D$2,B$5,E$2)),"no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'05142015-2184-3' and cb."name" = 'Drummond Group Inc.' and cp.product_version_id = pv.product_version_id and pv.product_id = p.product_id and p.vendor_id = vend.vendor_id;</v>
      </c>
      <c r="B148" s="13" t="str">
        <f>IF(NOT(ISBLANK('Drummond 3-11-2016'!F142)),IF('Drummond 3-11-2016'!A142&lt;&gt;'Drummond 3-11-2016'!A141,CONCATENATE(B$3,'Drummond 3-11-2016'!F142,C$3,'Drummond 3-11-2016'!E142,D$3,B$5,E$3),CONCATENATE(B$4,'Drummond 3-11-2016'!F142,C$4,'Drummond 3-11-2016'!E142,D$4)),"no url")</f>
        <v>update openchpl.certified_product as cp set transparency_attestation_url = 'http://www.greenwayhealth.com/solution/electronic-dental-records/' from (select certified_product_id from openchpl.certified_product as cp where cp.acb_certification_id = '05142015-2184-3') as subquery where cp.certified_product_id = subquery.certified_product_id;</v>
      </c>
    </row>
    <row r="149" spans="1:2" x14ac:dyDescent="0.25">
      <c r="A149" s="13" t="str">
        <f>IF(NOT(ISBLANK('Drummond 3-11-2016'!D143)),IF(OR(ISBLANK('Drummond 3-11-2016'!E143),'Drummond 3-11-2016'!E143="N/A"),"no acb code",CONCATENATE(B$2,'Drummond 3-11-2016'!D143,C$2,'Drummond 3-11-2016'!E143,D$2,B$5,E$2)),"no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'08272015-3001-5' and cb."name" = 'Drummond Group Inc.' and cp.product_version_id = pv.product_version_id and pv.product_id = p.product_id and p.vendor_id = vend.vendor_id;</v>
      </c>
      <c r="B149" s="13" t="str">
        <f>IF(NOT(ISBLANK('Drummond 3-11-2016'!F143)),IF('Drummond 3-11-2016'!A143&lt;&gt;'Drummond 3-11-2016'!A142,CONCATENATE(B$3,'Drummond 3-11-2016'!F143,C$3,'Drummond 3-11-2016'!E143,D$3,B$5,E$3),CONCATENATE(B$4,'Drummond 3-11-2016'!F143,C$4,'Drummond 3-11-2016'!E143,D$4)),"no url")</f>
        <v>update openchpl.certified_product as cp set transparency_attestation_url = 'http://www.greenwayhealth.com/solution/electronic-dental-records/' from (select certified_product_id from openchpl.certified_product as cp where cp.acb_certification_id = '08272015-3001-5') as subquery where cp.certified_product_id = subquery.certified_product_id;</v>
      </c>
    </row>
    <row r="150" spans="1:2" x14ac:dyDescent="0.25">
      <c r="A150" s="13" t="str">
        <f>IF(NOT(ISBLANK('Drummond 3-11-2016'!D144)),IF(OR(ISBLANK('Drummond 3-11-2016'!E144),'Drummond 3-11-2016'!E144="N/A"),"no acb code",CONCATENATE(B$2,'Drummond 3-11-2016'!D144,C$2,'Drummond 3-11-2016'!E144,D$2,B$5,E$2)),"no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'08272015-3002-5' and cb."name" = 'Drummond Group Inc.' and cp.product_version_id = pv.product_version_id and pv.product_id = p.product_id and p.vendor_id = vend.vendor_id;</v>
      </c>
      <c r="B150" s="13" t="str">
        <f>IF(NOT(ISBLANK('Drummond 3-11-2016'!F144)),IF('Drummond 3-11-2016'!A144&lt;&gt;'Drummond 3-11-2016'!A143,CONCATENATE(B$3,'Drummond 3-11-2016'!F144,C$3,'Drummond 3-11-2016'!E144,D$3,B$5,E$3),CONCATENATE(B$4,'Drummond 3-11-2016'!F144,C$4,'Drummond 3-11-2016'!E144,D$4)),"no url")</f>
        <v>update openchpl.certified_product as cp set transparency_attestation_url = 'http://www.greenwayhealth.com/solution/electronic-dental-records/' from (select certified_product_id from openchpl.certified_product as cp where cp.acb_certification_id = '08272015-3002-5') as subquery where cp.certified_product_id = subquery.certified_product_id;</v>
      </c>
    </row>
    <row r="151" spans="1:2" x14ac:dyDescent="0.25">
      <c r="A151" s="13" t="str">
        <f>IF(NOT(ISBLANK('Drummond 3-11-2016'!D145)),IF(OR(ISBLANK('Drummond 3-11-2016'!E145),'Drummond 3-11-2016'!E145="N/A"),"no acb code",CONCATENATE(B$2,'Drummond 3-11-2016'!D145,C$2,'Drummond 3-11-2016'!E145,D$2,B$5,E$2)),"no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'08272015-3003-5' and cb."name" = 'Drummond Group Inc.' and cp.product_version_id = pv.product_version_id and pv.product_id = p.product_id and p.vendor_id = vend.vendor_id;</v>
      </c>
      <c r="B151" s="13" t="str">
        <f>IF(NOT(ISBLANK('Drummond 3-11-2016'!F145)),IF('Drummond 3-11-2016'!A145&lt;&gt;'Drummond 3-11-2016'!A144,CONCATENATE(B$3,'Drummond 3-11-2016'!F145,C$3,'Drummond 3-11-2016'!E145,D$3,B$5,E$3),CONCATENATE(B$4,'Drummond 3-11-2016'!F145,C$4,'Drummond 3-11-2016'!E145,D$4)),"no url")</f>
        <v>update openchpl.certified_product as cp set transparency_attestation_url = 'http://www.greenwayhealth.com/solution/electronic-dental-records/' from (select certified_product_id from openchpl.certified_product as cp where cp.acb_certification_id = '08272015-3003-5') as subquery where cp.certified_product_id = subquery.certified_product_id;</v>
      </c>
    </row>
    <row r="152" spans="1:2" x14ac:dyDescent="0.25">
      <c r="A152" s="13" t="str">
        <f>IF(NOT(ISBLANK('Drummond 3-11-2016'!D146)),IF(OR(ISBLANK('Drummond 3-11-2016'!E146),'Drummond 3-11-2016'!E146="N/A"),"no acb code",CONCATENATE(B$2,'Drummond 3-11-2016'!D146,C$2,'Drummond 3-11-2016'!E146,D$2,B$5,E$2)),"no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'08272015-3104-1' and cb."name" = 'Drummond Group Inc.' and cp.product_version_id = pv.product_version_id and pv.product_id = p.product_id and p.vendor_id = vend.vendor_id;</v>
      </c>
      <c r="B152" s="13" t="str">
        <f>IF(NOT(ISBLANK('Drummond 3-11-2016'!F146)),IF('Drummond 3-11-2016'!A146&lt;&gt;'Drummond 3-11-2016'!A145,CONCATENATE(B$3,'Drummond 3-11-2016'!F146,C$3,'Drummond 3-11-2016'!E146,D$3,B$5,E$3),CONCATENATE(B$4,'Drummond 3-11-2016'!F146,C$4,'Drummond 3-11-2016'!E146,D$4)),"no url")</f>
        <v>update openchpl.certified_product as cp set transparency_attestation_url = 'http://www.greenwayhealth.com/solution/electronic-dental-records/' from (select certified_product_id from openchpl.certified_product as cp where cp.acb_certification_id = '08272015-3104-1') as subquery where cp.certified_product_id = subquery.certified_product_id;</v>
      </c>
    </row>
    <row r="153" spans="1:2" x14ac:dyDescent="0.25">
      <c r="A153" s="13" t="str">
        <f>IF(NOT(ISBLANK('Drummond 3-11-2016'!D147)),IF(OR(ISBLANK('Drummond 3-11-2016'!E147),'Drummond 3-11-2016'!E147="N/A"),"no acb code",CONCATENATE(B$2,'Drummond 3-11-2016'!D147,C$2,'Drummond 3-11-2016'!E147,D$2,B$5,E$2)),"no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'08272015-3105-1' and cb."name" = 'Drummond Group Inc.' and cp.product_version_id = pv.product_version_id and pv.product_id = p.product_id and p.vendor_id = vend.vendor_id;</v>
      </c>
      <c r="B153" s="13" t="str">
        <f>IF(NOT(ISBLANK('Drummond 3-11-2016'!F147)),IF('Drummond 3-11-2016'!A147&lt;&gt;'Drummond 3-11-2016'!A146,CONCATENATE(B$3,'Drummond 3-11-2016'!F147,C$3,'Drummond 3-11-2016'!E147,D$3,B$5,E$3),CONCATENATE(B$4,'Drummond 3-11-2016'!F147,C$4,'Drummond 3-11-2016'!E147,D$4)),"no url")</f>
        <v>update openchpl.certified_product as cp set transparency_attestation_url = 'http://www.greenwayhealth.com/solution/electronic-dental-records/' from (select certified_product_id from openchpl.certified_product as cp where cp.acb_certification_id = '08272015-3105-1') as subquery where cp.certified_product_id = subquery.certified_product_id;</v>
      </c>
    </row>
    <row r="154" spans="1:2" x14ac:dyDescent="0.25">
      <c r="A154" s="13" t="str">
        <f>IF(NOT(ISBLANK('Drummond 3-11-2016'!D148)),IF(OR(ISBLANK('Drummond 3-11-2016'!E148),'Drummond 3-11-2016'!E148="N/A"),"no acb code",CONCATENATE(B$2,'Drummond 3-11-2016'!D148,C$2,'Drummond 3-11-2016'!E148,D$2,B$5,E$2)),"no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'08272015-3106-1' and cb."name" = 'Drummond Group Inc.' and cp.product_version_id = pv.product_version_id and pv.product_id = p.product_id and p.vendor_id = vend.vendor_id;</v>
      </c>
      <c r="B154" s="13" t="str">
        <f>IF(NOT(ISBLANK('Drummond 3-11-2016'!F148)),IF('Drummond 3-11-2016'!A148&lt;&gt;'Drummond 3-11-2016'!A147,CONCATENATE(B$3,'Drummond 3-11-2016'!F148,C$3,'Drummond 3-11-2016'!E148,D$3,B$5,E$3),CONCATENATE(B$4,'Drummond 3-11-2016'!F148,C$4,'Drummond 3-11-2016'!E148,D$4)),"no url")</f>
        <v>update openchpl.certified_product as cp set transparency_attestation_url = 'http://www.greenwayhealth.com/solution/electronic-dental-records/' from (select certified_product_id from openchpl.certified_product as cp where cp.acb_certification_id = '08272015-3106-1') as subquery where cp.certified_product_id = subquery.certified_product_id;</v>
      </c>
    </row>
    <row r="155" spans="1:2" x14ac:dyDescent="0.25">
      <c r="A155" s="13" t="str">
        <f>IF(NOT(ISBLANK('Drummond 3-11-2016'!D149)),IF(OR(ISBLANK('Drummond 3-11-2016'!E149),'Drummond 3-11-2016'!E149="N/A"),"no acb code",CONCATENATE(B$2,'Drummond 3-11-2016'!D149,C$2,'Drummond 3-11-2016'!E149,D$2,B$5,E$2)),"no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'04072014-2687-5' and cb."name" = 'Drummond Group Inc.' and cp.product_version_id = pv.product_version_id and pv.product_id = p.product_id and p.vendor_id = vend.vendor_id;</v>
      </c>
      <c r="B155" s="13" t="str">
        <f>IF(NOT(ISBLANK('Drummond 3-11-2016'!F149)),IF('Drummond 3-11-2016'!A149&lt;&gt;'Drummond 3-11-2016'!A148,CONCATENATE(B$3,'Drummond 3-11-2016'!F149,C$3,'Drummond 3-11-2016'!E149,D$3,B$5,E$3),CONCATENATE(B$4,'Drummond 3-11-2016'!F149,C$4,'Drummond 3-11-2016'!E149,D$4)),"no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'04072014-2687-5') as subquery where cp.certified_product_id = subquery.certified_product_id;</v>
      </c>
    </row>
    <row r="156" spans="1:2" x14ac:dyDescent="0.25">
      <c r="A156" s="13" t="str">
        <f>IF(NOT(ISBLANK('Drummond 3-11-2016'!D150)),IF(OR(ISBLANK('Drummond 3-11-2016'!E150),'Drummond 3-11-2016'!E150="N/A"),"no acb code",CONCATENATE(B$2,'Drummond 3-11-2016'!D150,C$2,'Drummond 3-11-2016'!E150,D$2,B$5,E$2)),"no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'05302014-2688-5' and cb."name" = 'Drummond Group Inc.' and cp.product_version_id = pv.product_version_id and pv.product_id = p.product_id and p.vendor_id = vend.vendor_id;</v>
      </c>
      <c r="B156" s="13" t="str">
        <f>IF(NOT(ISBLANK('Drummond 3-11-2016'!F150)),IF('Drummond 3-11-2016'!A150&lt;&gt;'Drummond 3-11-2016'!A149,CONCATENATE(B$3,'Drummond 3-11-2016'!F150,C$3,'Drummond 3-11-2016'!E150,D$3,B$5,E$3),CONCATENATE(B$4,'Drummond 3-11-2016'!F150,C$4,'Drummond 3-11-2016'!E150,D$4)),"no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'05302014-2688-5') as subquery where cp.certified_product_id = subquery.certified_product_id;</v>
      </c>
    </row>
    <row r="157" spans="1:2" x14ac:dyDescent="0.25">
      <c r="A157" s="13" t="str">
        <f>IF(NOT(ISBLANK('Drummond 3-11-2016'!D151)),IF(OR(ISBLANK('Drummond 3-11-2016'!E151),'Drummond 3-11-2016'!E151="N/A"),"no acb code",CONCATENATE(B$2,'Drummond 3-11-2016'!D151,C$2,'Drummond 3-11-2016'!E151,D$2,B$5,E$2)),"no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'05302014-2689-5' and cb."name" = 'Drummond Group Inc.' and cp.product_version_id = pv.product_version_id and pv.product_id = p.product_id and p.vendor_id = vend.vendor_id;</v>
      </c>
      <c r="B157" s="13" t="str">
        <f>IF(NOT(ISBLANK('Drummond 3-11-2016'!F151)),IF('Drummond 3-11-2016'!A151&lt;&gt;'Drummond 3-11-2016'!A150,CONCATENATE(B$3,'Drummond 3-11-2016'!F151,C$3,'Drummond 3-11-2016'!E151,D$3,B$5,E$3),CONCATENATE(B$4,'Drummond 3-11-2016'!F151,C$4,'Drummond 3-11-2016'!E151,D$4)),"no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'05302014-2689-5') as subquery where cp.certified_product_id = subquery.certified_product_id;</v>
      </c>
    </row>
    <row r="158" spans="1:2" x14ac:dyDescent="0.25">
      <c r="A158" s="13" t="str">
        <f>IF(NOT(ISBLANK('Drummond 3-11-2016'!D152)),IF(OR(ISBLANK('Drummond 3-11-2016'!E152),'Drummond 3-11-2016'!E152="N/A"),"no acb code",CONCATENATE(B$2,'Drummond 3-11-2016'!D152,C$2,'Drummond 3-11-2016'!E152,D$2,B$5,E$2)),"no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'05302014-2688-5' and cb."name" = 'Drummond Group Inc.' and cp.product_version_id = pv.product_version_id and pv.product_id = p.product_id and p.vendor_id = vend.vendor_id;</v>
      </c>
      <c r="B158" s="13" t="str">
        <f>IF(NOT(ISBLANK('Drummond 3-11-2016'!F152)),IF('Drummond 3-11-2016'!A152&lt;&gt;'Drummond 3-11-2016'!A151,CONCATENATE(B$3,'Drummond 3-11-2016'!F152,C$3,'Drummond 3-11-2016'!E152,D$3,B$5,E$3),CONCATENATE(B$4,'Drummond 3-11-2016'!F152,C$4,'Drummond 3-11-2016'!E152,D$4)),"no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'05302014-2688-5') as subquery where cp.certified_product_id = subquery.certified_product_id;</v>
      </c>
    </row>
    <row r="159" spans="1:2" x14ac:dyDescent="0.25">
      <c r="A159" s="13" t="str">
        <f>IF(NOT(ISBLANK('Drummond 3-11-2016'!D153)),IF(OR(ISBLANK('Drummond 3-11-2016'!E153),'Drummond 3-11-2016'!E153="N/A"),"no acb code",CONCATENATE(B$2,'Drummond 3-11-2016'!D153,C$2,'Drummond 3-11-2016'!E153,D$2,B$5,E$2)),"no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'05302014-2689-5' and cb."name" = 'Drummond Group Inc.' and cp.product_version_id = pv.product_version_id and pv.product_id = p.product_id and p.vendor_id = vend.vendor_id;</v>
      </c>
      <c r="B159" s="13" t="str">
        <f>IF(NOT(ISBLANK('Drummond 3-11-2016'!F153)),IF('Drummond 3-11-2016'!A153&lt;&gt;'Drummond 3-11-2016'!A152,CONCATENATE(B$3,'Drummond 3-11-2016'!F153,C$3,'Drummond 3-11-2016'!E153,D$3,B$5,E$3),CONCATENATE(B$4,'Drummond 3-11-2016'!F153,C$4,'Drummond 3-11-2016'!E153,D$4)),"no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'05302014-2689-5') as subquery where cp.certified_product_id = subquery.certified_product_id;</v>
      </c>
    </row>
    <row r="160" spans="1:2" x14ac:dyDescent="0.25">
      <c r="A160" s="13" t="str">
        <f>IF(NOT(ISBLANK('Drummond 3-11-2016'!D154)),IF(OR(ISBLANK('Drummond 3-11-2016'!E154),'Drummond 3-11-2016'!E154="N/A"),"no acb code",CONCATENATE(B$2,'Drummond 3-11-2016'!D154,C$2,'Drummond 3-11-2016'!E154,D$2,B$5,E$2)),"no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'03122015-2692-5' and cb."name" = 'Drummond Group Inc.' and cp.product_version_id = pv.product_version_id and pv.product_id = p.product_id and p.vendor_id = vend.vendor_id;</v>
      </c>
      <c r="B160" s="13" t="str">
        <f>IF(NOT(ISBLANK('Drummond 3-11-2016'!F154)),IF('Drummond 3-11-2016'!A154&lt;&gt;'Drummond 3-11-2016'!A153,CONCATENATE(B$3,'Drummond 3-11-2016'!F154,C$3,'Drummond 3-11-2016'!E154,D$3,B$5,E$3),CONCATENATE(B$4,'Drummond 3-11-2016'!F154,C$4,'Drummond 3-11-2016'!E154,D$4)),"no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'03122015-2692-5') as subquery where cp.certified_product_id = subquery.certified_product_id;</v>
      </c>
    </row>
    <row r="161" spans="1:2" x14ac:dyDescent="0.25">
      <c r="A161" s="13" t="str">
        <f>IF(NOT(ISBLANK('Drummond 3-11-2016'!D155)),IF(OR(ISBLANK('Drummond 3-11-2016'!E155),'Drummond 3-11-2016'!E155="N/A"),"no acb code",CONCATENATE(B$2,'Drummond 3-11-2016'!D155,C$2,'Drummond 3-11-2016'!E155,D$2,B$5,E$2)),"no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'02052015-2690-5' and cb."name" = 'Drummond Group Inc.' and cp.product_version_id = pv.product_version_id and pv.product_id = p.product_id and p.vendor_id = vend.vendor_id;</v>
      </c>
      <c r="B161" s="13" t="str">
        <f>IF(NOT(ISBLANK('Drummond 3-11-2016'!F155)),IF('Drummond 3-11-2016'!A155&lt;&gt;'Drummond 3-11-2016'!A154,CONCATENATE(B$3,'Drummond 3-11-2016'!F155,C$3,'Drummond 3-11-2016'!E155,D$3,B$5,E$3),CONCATENATE(B$4,'Drummond 3-11-2016'!F155,C$4,'Drummond 3-11-2016'!E155,D$4)),"no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'02052015-2690-5') as subquery where cp.certified_product_id = subquery.certified_product_id;</v>
      </c>
    </row>
    <row r="162" spans="1:2" x14ac:dyDescent="0.25">
      <c r="A162" s="13" t="str">
        <f>IF(NOT(ISBLANK('Drummond 3-11-2016'!D156)),IF(OR(ISBLANK('Drummond 3-11-2016'!E156),'Drummond 3-11-2016'!E156="N/A"),"no acb code",CONCATENATE(B$2,'Drummond 3-11-2016'!D156,C$2,'Drummond 3-11-2016'!E156,D$2,B$5,E$2)),"no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'03122015-2691-5' and cb."name" = 'Drummond Group Inc.' and cp.product_version_id = pv.product_version_id and pv.product_id = p.product_id and p.vendor_id = vend.vendor_id;</v>
      </c>
      <c r="B162" s="13" t="str">
        <f>IF(NOT(ISBLANK('Drummond 3-11-2016'!F156)),IF('Drummond 3-11-2016'!A156&lt;&gt;'Drummond 3-11-2016'!A155,CONCATENATE(B$3,'Drummond 3-11-2016'!F156,C$3,'Drummond 3-11-2016'!E156,D$3,B$5,E$3),CONCATENATE(B$4,'Drummond 3-11-2016'!F156,C$4,'Drummond 3-11-2016'!E156,D$4)),"no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'03122015-2691-5') as subquery where cp.certified_product_id = subquery.certified_product_id;</v>
      </c>
    </row>
    <row r="163" spans="1:2" x14ac:dyDescent="0.25">
      <c r="A163" s="13" t="str">
        <f>IF(NOT(ISBLANK('Drummond 3-11-2016'!D157)),IF(OR(ISBLANK('Drummond 3-11-2016'!E157),'Drummond 3-11-2016'!E157="N/A"),"no acb code",CONCATENATE(B$2,'Drummond 3-11-2016'!D157,C$2,'Drummond 3-11-2016'!E157,D$2,B$5,E$2)),"no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'04022015-0147-5' and cb."name" = 'Drummond Group Inc.' and cp.product_version_id = pv.product_version_id and pv.product_id = p.product_id and p.vendor_id = vend.vendor_id;</v>
      </c>
      <c r="B163" s="13" t="str">
        <f>IF(NOT(ISBLANK('Drummond 3-11-2016'!F157)),IF('Drummond 3-11-2016'!A157&lt;&gt;'Drummond 3-11-2016'!A156,CONCATENATE(B$3,'Drummond 3-11-2016'!F157,C$3,'Drummond 3-11-2016'!E157,D$3,B$5,E$3),CONCATENATE(B$4,'Drummond 3-11-2016'!F157,C$4,'Drummond 3-11-2016'!E157,D$4)),"no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'04022015-0147-5') as subquery where cp.certified_product_id = subquery.certified_product_id;</v>
      </c>
    </row>
    <row r="164" spans="1:2" x14ac:dyDescent="0.25">
      <c r="A164" s="13" t="str">
        <f>IF(NOT(ISBLANK('Drummond 3-11-2016'!D158)),IF(OR(ISBLANK('Drummond 3-11-2016'!E158),'Drummond 3-11-2016'!E158="N/A"),"no acb code",CONCATENATE(B$2,'Drummond 3-11-2016'!D158,C$2,'Drummond 3-11-2016'!E158,D$2,B$5,E$2)),"no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'04022015-0148-5' and cb."name" = 'Drummond Group Inc.' and cp.product_version_id = pv.product_version_id and pv.product_id = p.product_id and p.vendor_id = vend.vendor_id;</v>
      </c>
      <c r="B164" s="13" t="str">
        <f>IF(NOT(ISBLANK('Drummond 3-11-2016'!F158)),IF('Drummond 3-11-2016'!A158&lt;&gt;'Drummond 3-11-2016'!A157,CONCATENATE(B$3,'Drummond 3-11-2016'!F158,C$3,'Drummond 3-11-2016'!E158,D$3,B$5,E$3),CONCATENATE(B$4,'Drummond 3-11-2016'!F158,C$4,'Drummond 3-11-2016'!E158,D$4)),"no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'04022015-0148-5') as subquery where cp.certified_product_id = subquery.certified_product_id;</v>
      </c>
    </row>
    <row r="165" spans="1:2" x14ac:dyDescent="0.25">
      <c r="A165" s="13" t="str">
        <f>IF(NOT(ISBLANK('Drummond 3-11-2016'!D159)),IF(OR(ISBLANK('Drummond 3-11-2016'!E159),'Drummond 3-11-2016'!E159="N/A"),"no acb code",CONCATENATE(B$2,'Drummond 3-11-2016'!D159,C$2,'Drummond 3-11-2016'!E159,D$2,B$5,E$2)),"no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'04022015-0149-5' and cb."name" = 'Drummond Group Inc.' and cp.product_version_id = pv.product_version_id and pv.product_id = p.product_id and p.vendor_id = vend.vendor_id;</v>
      </c>
      <c r="B165" s="13" t="str">
        <f>IF(NOT(ISBLANK('Drummond 3-11-2016'!F159)),IF('Drummond 3-11-2016'!A159&lt;&gt;'Drummond 3-11-2016'!A158,CONCATENATE(B$3,'Drummond 3-11-2016'!F159,C$3,'Drummond 3-11-2016'!E159,D$3,B$5,E$3),CONCATENATE(B$4,'Drummond 3-11-2016'!F159,C$4,'Drummond 3-11-2016'!E159,D$4)),"no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'04022015-0149-5') as subquery where cp.certified_product_id = subquery.certified_product_id;</v>
      </c>
    </row>
    <row r="166" spans="1:2" x14ac:dyDescent="0.25">
      <c r="A166" s="13" t="str">
        <f>IF(NOT(ISBLANK('Drummond 3-11-2016'!D160)),IF(OR(ISBLANK('Drummond 3-11-2016'!E160),'Drummond 3-11-2016'!E160="N/A"),"no acb code",CONCATENATE(B$2,'Drummond 3-11-2016'!D160,C$2,'Drummond 3-11-2016'!E160,D$2,B$5,E$2)),"no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'04022015-0150-5' and cb."name" = 'Drummond Group Inc.' and cp.product_version_id = pv.product_version_id and pv.product_id = p.product_id and p.vendor_id = vend.vendor_id;</v>
      </c>
      <c r="B166" s="13" t="str">
        <f>IF(NOT(ISBLANK('Drummond 3-11-2016'!F160)),IF('Drummond 3-11-2016'!A160&lt;&gt;'Drummond 3-11-2016'!A159,CONCATENATE(B$3,'Drummond 3-11-2016'!F160,C$3,'Drummond 3-11-2016'!E160,D$3,B$5,E$3),CONCATENATE(B$4,'Drummond 3-11-2016'!F160,C$4,'Drummond 3-11-2016'!E160,D$4)),"no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'04022015-0150-5') as subquery where cp.certified_product_id = subquery.certified_product_id;</v>
      </c>
    </row>
    <row r="167" spans="1:2" x14ac:dyDescent="0.25">
      <c r="A167" s="13" t="str">
        <f>IF(NOT(ISBLANK('Drummond 3-11-2016'!D161)),IF(OR(ISBLANK('Drummond 3-11-2016'!E161),'Drummond 3-11-2016'!E161="N/A"),"no acb code",CONCATENATE(B$2,'Drummond 3-11-2016'!D161,C$2,'Drummond 3-11-2016'!E161,D$2,B$5,E$2)),"no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'04022015-0150-5' and cb."name" = 'Drummond Group Inc.' and cp.product_version_id = pv.product_version_id and pv.product_id = p.product_id and p.vendor_id = vend.vendor_id;</v>
      </c>
      <c r="B167" s="13" t="str">
        <f>IF(NOT(ISBLANK('Drummond 3-11-2016'!F161)),IF('Drummond 3-11-2016'!A161&lt;&gt;'Drummond 3-11-2016'!A160,CONCATENATE(B$3,'Drummond 3-11-2016'!F161,C$3,'Drummond 3-11-2016'!E161,D$3,B$5,E$3),CONCATENATE(B$4,'Drummond 3-11-2016'!F161,C$4,'Drummond 3-11-2016'!E161,D$4)),"no url")</f>
        <v>update openchpl.certified_product as cp set transparency_attestation_url = 'http://www.greenwayhealth.com/solution/electronic-health-record-practice-management/' from (select certified_product_id from openchpl.certified_product as cp where cp.acb_certification_id = '04022015-0150-5') as subquery where cp.certified_product_id = subquery.certified_product_id;</v>
      </c>
    </row>
    <row r="168" spans="1:2" x14ac:dyDescent="0.25">
      <c r="A168" s="13" t="str">
        <f>IF(NOT(ISBLANK('Drummond 3-11-2016'!D162)),IF(OR(ISBLANK('Drummond 3-11-2016'!E162),'Drummond 3-11-2016'!E162="N/A"),"no acb code",CONCATENATE(B$2,'Drummond 3-11-2016'!D162,C$2,'Drummond 3-11-2016'!E162,D$2,B$5,E$2)),"no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'09112014-2182-1' and cb."name" = 'Drummond Group Inc.' and cp.product_version_id = pv.product_version_id and pv.product_id = p.product_id and p.vendor_id = vend.vendor_id;</v>
      </c>
      <c r="B168" s="13" t="str">
        <f>IF(NOT(ISBLANK('Drummond 3-11-2016'!F162)),IF('Drummond 3-11-2016'!A162&lt;&gt;'Drummond 3-11-2016'!A161,CONCATENATE(B$3,'Drummond 3-11-2016'!F162,C$3,'Drummond 3-11-2016'!E162,D$3,B$5,E$3),CONCATENATE(B$4,'Drummond 3-11-2016'!F162,C$4,'Drummond 3-11-2016'!E162,D$4)),"no url")</f>
        <v>update openchpl.certified_product as cp set transparency_attestation_url = 'http://www.greenwayhealth.com/solution/chc-electronic-health-records/' from (select certified_product_id from openchpl.certified_product as cp where cp.acb_certification_id = '09112014-2182-1') as subquery where cp.certified_product_id = subquery.certified_product_id;</v>
      </c>
    </row>
    <row r="169" spans="1:2" x14ac:dyDescent="0.25">
      <c r="A169" s="13" t="str">
        <f>IF(NOT(ISBLANK('Drummond 3-11-2016'!D163)),IF(OR(ISBLANK('Drummond 3-11-2016'!E163),'Drummond 3-11-2016'!E163="N/A"),"no acb code",CONCATENATE(B$2,'Drummond 3-11-2016'!D163,C$2,'Drummond 3-11-2016'!E163,D$2,B$5,E$2)),"no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'01162015-2183-1' and cb."name" = 'Drummond Group Inc.' and cp.product_version_id = pv.product_version_id and pv.product_id = p.product_id and p.vendor_id = vend.vendor_id;</v>
      </c>
      <c r="B169" s="13" t="str">
        <f>IF(NOT(ISBLANK('Drummond 3-11-2016'!F163)),IF('Drummond 3-11-2016'!A163&lt;&gt;'Drummond 3-11-2016'!A162,CONCATENATE(B$3,'Drummond 3-11-2016'!F163,C$3,'Drummond 3-11-2016'!E163,D$3,B$5,E$3),CONCATENATE(B$4,'Drummond 3-11-2016'!F163,C$4,'Drummond 3-11-2016'!E163,D$4)),"no url")</f>
        <v>update openchpl.certified_product as cp set transparency_attestation_url = 'http://www.greenwayhealth.com/solution/chc-electronic-health-records/' from (select certified_product_id from openchpl.certified_product as cp where cp.acb_certification_id = '01162015-2183-1') as subquery where cp.certified_product_id = subquery.certified_product_id;</v>
      </c>
    </row>
    <row r="170" spans="1:2" x14ac:dyDescent="0.25">
      <c r="A170" s="13" t="str">
        <f>IF(NOT(ISBLANK('Drummond 3-11-2016'!D164)),IF(OR(ISBLANK('Drummond 3-11-2016'!E164),'Drummond 3-11-2016'!E164="N/A"),"no acb code",CONCATENATE(B$2,'Drummond 3-11-2016'!D164,C$2,'Drummond 3-11-2016'!E164,D$2,B$5,E$2)),"no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'07022015-2184-1' and cb."name" = 'Drummond Group Inc.' and cp.product_version_id = pv.product_version_id and pv.product_id = p.product_id and p.vendor_id = vend.vendor_id;</v>
      </c>
      <c r="B170" s="13" t="str">
        <f>IF(NOT(ISBLANK('Drummond 3-11-2016'!F164)),IF('Drummond 3-11-2016'!A164&lt;&gt;'Drummond 3-11-2016'!A163,CONCATENATE(B$3,'Drummond 3-11-2016'!F164,C$3,'Drummond 3-11-2016'!E164,D$3,B$5,E$3),CONCATENATE(B$4,'Drummond 3-11-2016'!F164,C$4,'Drummond 3-11-2016'!E164,D$4)),"no url")</f>
        <v>update openchpl.certified_product as cp set transparency_attestation_url = 'http://www.greenwayhealth.com/solution/chc-electronic-health-records/' from (select certified_product_id from openchpl.certified_product as cp where cp.acb_certification_id = '07022015-2184-1') as subquery where cp.certified_product_id = subquery.certified_product_id;</v>
      </c>
    </row>
    <row r="171" spans="1:2" x14ac:dyDescent="0.25">
      <c r="A171" s="13" t="str">
        <f>IF(NOT(ISBLANK('Drummond 3-11-2016'!D165)),IF(OR(ISBLANK('Drummond 3-11-2016'!E165),'Drummond 3-11-2016'!E165="N/A"),"no acb code",CONCATENATE(B$2,'Drummond 3-11-2016'!D165,C$2,'Drummond 3-11-2016'!E165,D$2,B$5,E$2)),"no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'04022015-0148-5' and cb."name" = 'Drummond Group Inc.' and cp.product_version_id = pv.product_version_id and pv.product_id = p.product_id and p.vendor_id = vend.vendor_id;</v>
      </c>
      <c r="B171" s="13" t="str">
        <f>IF(NOT(ISBLANK('Drummond 3-11-2016'!F165)),IF('Drummond 3-11-2016'!A165&lt;&gt;'Drummond 3-11-2016'!A164,CONCATENATE(B$3,'Drummond 3-11-2016'!F165,C$3,'Drummond 3-11-2016'!E165,D$3,B$5,E$3),CONCATENATE(B$4,'Drummond 3-11-2016'!F165,C$4,'Drummond 3-11-2016'!E165,D$4)),"no url")</f>
        <v>update openchpl.certified_product as cp set transparency_attestation_url = 'http://www.greenwayhealth.com/solution/chc-electronic-health-records/' from (select certified_product_id from openchpl.certified_product as cp where cp.acb_certification_id = '04022015-0148-5') as subquery where cp.certified_product_id = subquery.certified_product_id;</v>
      </c>
    </row>
    <row r="172" spans="1:2" x14ac:dyDescent="0.25">
      <c r="A172" s="13" t="str">
        <f>IF(NOT(ISBLANK('Drummond 3-11-2016'!D166)),IF(OR(ISBLANK('Drummond 3-11-2016'!E166),'Drummond 3-11-2016'!E166="N/A"),"no acb code",CONCATENATE(B$2,'Drummond 3-11-2016'!D166,C$2,'Drummond 3-11-2016'!E166,D$2,B$5,E$2)),"no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'08272015-3007-1' and cb."name" = 'Drummond Group Inc.' and cp.product_version_id = pv.product_version_id and pv.product_id = p.product_id and p.vendor_id = vend.vendor_id;</v>
      </c>
      <c r="B172" s="13" t="str">
        <f>IF(NOT(ISBLANK('Drummond 3-11-2016'!F166)),IF('Drummond 3-11-2016'!A166&lt;&gt;'Drummond 3-11-2016'!A165,CONCATENATE(B$3,'Drummond 3-11-2016'!F166,C$3,'Drummond 3-11-2016'!E166,D$3,B$5,E$3),CONCATENATE(B$4,'Drummond 3-11-2016'!F166,C$4,'Drummond 3-11-2016'!E166,D$4)),"no url")</f>
        <v>update openchpl.certified_product as cp set transparency_attestation_url = 'http://www.greenwayhealth.com/solution/chc-electronic-health-records/' from (select certified_product_id from openchpl.certified_product as cp where cp.acb_certification_id = '08272015-3007-1') as subquery where cp.certified_product_id = subquery.certified_product_id;</v>
      </c>
    </row>
    <row r="173" spans="1:2" x14ac:dyDescent="0.25">
      <c r="A173" s="13" t="str">
        <f>IF(NOT(ISBLANK('Drummond 3-11-2016'!D167)),IF(OR(ISBLANK('Drummond 3-11-2016'!E167),'Drummond 3-11-2016'!E167="N/A"),"no acb code",CONCATENATE(B$2,'Drummond 3-11-2016'!D167,C$2,'Drummond 3-11-2016'!E167,D$2,B$5,E$2)),"no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'08272015-3007-1' and cb."name" = 'Drummond Group Inc.' and cp.product_version_id = pv.product_version_id and pv.product_id = p.product_id and p.vendor_id = vend.vendor_id;</v>
      </c>
      <c r="B173" s="13" t="str">
        <f>IF(NOT(ISBLANK('Drummond 3-11-2016'!F167)),IF('Drummond 3-11-2016'!A167&lt;&gt;'Drummond 3-11-2016'!A166,CONCATENATE(B$3,'Drummond 3-11-2016'!F167,C$3,'Drummond 3-11-2016'!E167,D$3,B$5,E$3),CONCATENATE(B$4,'Drummond 3-11-2016'!F167,C$4,'Drummond 3-11-2016'!E167,D$4)),"no url")</f>
        <v>update openchpl.certified_product as cp set transparency_attestation_url = 'http://www.greenwayhealth.com/solution/chc-electronic-health-records/' from (select certified_product_id from openchpl.certified_product as cp where cp.acb_certification_id = '08272015-3007-1') as subquery where cp.certified_product_id = subquery.certified_product_id;</v>
      </c>
    </row>
    <row r="174" spans="1:2" x14ac:dyDescent="0.25">
      <c r="A174" s="13" t="str">
        <f>IF(NOT(ISBLANK('Drummond 3-11-2016'!D168)),IF(OR(ISBLANK('Drummond 3-11-2016'!E168),'Drummond 3-11-2016'!E168="N/A"),"no acb code",CONCATENATE(B$2,'Drummond 3-11-2016'!D168,C$2,'Drummond 3-11-2016'!E168,D$2,B$5,E$2)),"no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'10092014-2190-5' and cb."name" = 'Drummond Group Inc.' and cp.product_version_id = pv.product_version_id and pv.product_id = p.product_id and p.vendor_id = vend.vendor_id;</v>
      </c>
      <c r="B174" s="13" t="str">
        <f>IF(NOT(ISBLANK('Drummond 3-11-2016'!F168)),IF('Drummond 3-11-2016'!A168&lt;&gt;'Drummond 3-11-2016'!A167,CONCATENATE(B$3,'Drummond 3-11-2016'!F168,C$3,'Drummond 3-11-2016'!E168,D$3,B$5,E$3),CONCATENATE(B$4,'Drummond 3-11-2016'!F168,C$4,'Drummond 3-11-2016'!E168,D$4)),"no url")</f>
        <v>update openchpl.certified_product as cp set transparency_attestation_url = 'http://www.greenwayhealth.com/solution/practice-management-enterprises/' from (select certified_product_id from openchpl.certified_product as cp where cp.acb_certification_id = '10092014-2190-5') as subquery where cp.certified_product_id = subquery.certified_product_id;</v>
      </c>
    </row>
    <row r="175" spans="1:2" x14ac:dyDescent="0.25">
      <c r="A175" s="13" t="str">
        <f>IF(NOT(ISBLANK('Drummond 3-11-2016'!D169)),IF(OR(ISBLANK('Drummond 3-11-2016'!E169),'Drummond 3-11-2016'!E169="N/A"),"no acb code",CONCATENATE(B$2,'Drummond 3-11-2016'!D169,C$2,'Drummond 3-11-2016'!E169,D$2,B$5,E$2)),"no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'10092014-2191-5' and cb."name" = 'Drummond Group Inc.' and cp.product_version_id = pv.product_version_id and pv.product_id = p.product_id and p.vendor_id = vend.vendor_id;</v>
      </c>
      <c r="B175" s="13" t="str">
        <f>IF(NOT(ISBLANK('Drummond 3-11-2016'!F169)),IF('Drummond 3-11-2016'!A169&lt;&gt;'Drummond 3-11-2016'!A168,CONCATENATE(B$3,'Drummond 3-11-2016'!F169,C$3,'Drummond 3-11-2016'!E169,D$3,B$5,E$3),CONCATENATE(B$4,'Drummond 3-11-2016'!F169,C$4,'Drummond 3-11-2016'!E169,D$4)),"no url")</f>
        <v>update openchpl.certified_product as cp set transparency_attestation_url = 'http://www.greenwayhealth.com/solution/practice-management-enterprises/' from (select certified_product_id from openchpl.certified_product as cp where cp.acb_certification_id = '10092014-2191-5') as subquery where cp.certified_product_id = subquery.certified_product_id;</v>
      </c>
    </row>
    <row r="176" spans="1:2" x14ac:dyDescent="0.25">
      <c r="A176" s="13" t="str">
        <f>IF(NOT(ISBLANK('Drummond 3-11-2016'!D170)),IF(OR(ISBLANK('Drummond 3-11-2016'!E170),'Drummond 3-11-2016'!E170="N/A"),"no acb code",CONCATENATE(B$2,'Drummond 3-11-2016'!D170,C$2,'Drummond 3-11-2016'!E170,D$2,B$5,E$2)),"no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'10092014-2192-5' and cb."name" = 'Drummond Group Inc.' and cp.product_version_id = pv.product_version_id and pv.product_id = p.product_id and p.vendor_id = vend.vendor_id;</v>
      </c>
      <c r="B176" s="13" t="str">
        <f>IF(NOT(ISBLANK('Drummond 3-11-2016'!F170)),IF('Drummond 3-11-2016'!A170&lt;&gt;'Drummond 3-11-2016'!A169,CONCATENATE(B$3,'Drummond 3-11-2016'!F170,C$3,'Drummond 3-11-2016'!E170,D$3,B$5,E$3),CONCATENATE(B$4,'Drummond 3-11-2016'!F170,C$4,'Drummond 3-11-2016'!E170,D$4)),"no url")</f>
        <v>update openchpl.certified_product as cp set transparency_attestation_url = 'http://www.greenwayhealth.com/solution/practice-management-enterprises/' from (select certified_product_id from openchpl.certified_product as cp where cp.acb_certification_id = '10092014-2192-5') as subquery where cp.certified_product_id = subquery.certified_product_id;</v>
      </c>
    </row>
    <row r="177" spans="1:2" x14ac:dyDescent="0.25">
      <c r="A177" s="13" t="str">
        <f>IF(NOT(ISBLANK('Drummond 3-11-2016'!D171)),IF(OR(ISBLANK('Drummond 3-11-2016'!E171),'Drummond 3-11-2016'!E171="N/A"),"no acb code",CONCATENATE(B$2,'Drummond 3-11-2016'!D171,C$2,'Drummond 3-11-2016'!E171,D$2,B$5,E$2)),"no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'10092014-2193-5' and cb."name" = 'Drummond Group Inc.' and cp.product_version_id = pv.product_version_id and pv.product_id = p.product_id and p.vendor_id = vend.vendor_id;</v>
      </c>
      <c r="B177" s="13" t="str">
        <f>IF(NOT(ISBLANK('Drummond 3-11-2016'!F171)),IF('Drummond 3-11-2016'!A171&lt;&gt;'Drummond 3-11-2016'!A170,CONCATENATE(B$3,'Drummond 3-11-2016'!F171,C$3,'Drummond 3-11-2016'!E171,D$3,B$5,E$3),CONCATENATE(B$4,'Drummond 3-11-2016'!F171,C$4,'Drummond 3-11-2016'!E171,D$4)),"no url")</f>
        <v>update openchpl.certified_product as cp set transparency_attestation_url = 'http://www.greenwayhealth.com/solution/practice-management-enterprises/' from (select certified_product_id from openchpl.certified_product as cp where cp.acb_certification_id = '10092014-2193-5') as subquery where cp.certified_product_id = subquery.certified_product_id;</v>
      </c>
    </row>
    <row r="178" spans="1:2" x14ac:dyDescent="0.25">
      <c r="A178" s="13" t="str">
        <f>IF(NOT(ISBLANK('Drummond 3-11-2016'!D172)),IF(OR(ISBLANK('Drummond 3-11-2016'!E172),'Drummond 3-11-2016'!E172="N/A"),"no acb code",CONCATENATE(B$2,'Drummond 3-11-2016'!D172,C$2,'Drummond 3-11-2016'!E172,D$2,B$5,E$2)),"no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'06182015-0701-5' and cb."name" = 'Drummond Group Inc.' and cp.product_version_id = pv.product_version_id and pv.product_id = p.product_id and p.vendor_id = vend.vendor_id;</v>
      </c>
      <c r="B178" s="13" t="str">
        <f>IF(NOT(ISBLANK('Drummond 3-11-2016'!F172)),IF('Drummond 3-11-2016'!A172&lt;&gt;'Drummond 3-11-2016'!A171,CONCATENATE(B$3,'Drummond 3-11-2016'!F172,C$3,'Drummond 3-11-2016'!E172,D$3,B$5,E$3),CONCATENATE(B$4,'Drummond 3-11-2016'!F172,C$4,'Drummond 3-11-2016'!E172,D$4)),"no url")</f>
        <v>update openchpl.certified_product as cp set transparency_attestation_url = 'http://www.greenwayhealth.com/solution/practice-management-enterprises/' from (select certified_product_id from openchpl.certified_product as cp where cp.acb_certification_id = '06182015-0701-5') as subquery where cp.certified_product_id = subquery.certified_product_id;</v>
      </c>
    </row>
    <row r="179" spans="1:2" x14ac:dyDescent="0.25">
      <c r="A179" s="13" t="str">
        <f>IF(NOT(ISBLANK('Drummond 3-11-2016'!D173)),IF(OR(ISBLANK('Drummond 3-11-2016'!E173),'Drummond 3-11-2016'!E173="N/A"),"no acb code",CONCATENATE(B$2,'Drummond 3-11-2016'!D173,C$2,'Drummond 3-11-2016'!E173,D$2,B$5,E$2)),"no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'06182015-0704-5' and cb."name" = 'Drummond Group Inc.' and cp.product_version_id = pv.product_version_id and pv.product_id = p.product_id and p.vendor_id = vend.vendor_id;</v>
      </c>
      <c r="B179" s="13" t="str">
        <f>IF(NOT(ISBLANK('Drummond 3-11-2016'!F173)),IF('Drummond 3-11-2016'!A173&lt;&gt;'Drummond 3-11-2016'!A172,CONCATENATE(B$3,'Drummond 3-11-2016'!F173,C$3,'Drummond 3-11-2016'!E173,D$3,B$5,E$3),CONCATENATE(B$4,'Drummond 3-11-2016'!F173,C$4,'Drummond 3-11-2016'!E173,D$4)),"no url")</f>
        <v>update openchpl.certified_product as cp set transparency_attestation_url = 'http://www.greenwayhealth.com/solution/practice-management-enterprises/' from (select certified_product_id from openchpl.certified_product as cp where cp.acb_certification_id = '06182015-0704-5') as subquery where cp.certified_product_id = subquery.certified_product_id;</v>
      </c>
    </row>
    <row r="180" spans="1:2" x14ac:dyDescent="0.25">
      <c r="A180" s="13" t="str">
        <f>IF(NOT(ISBLANK('Drummond 3-11-2016'!D174)),IF(OR(ISBLANK('Drummond 3-11-2016'!E174),'Drummond 3-11-2016'!E174="N/A"),"no acb code",CONCATENATE(B$2,'Drummond 3-11-2016'!D174,C$2,'Drummond 3-11-2016'!E174,D$2,B$5,E$2)),"no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'09302015-4350-5' and cb."name" = 'Drummond Group Inc.' and cp.product_version_id = pv.product_version_id and pv.product_id = p.product_id and p.vendor_id = vend.vendor_id;</v>
      </c>
      <c r="B180" s="13" t="str">
        <f>IF(NOT(ISBLANK('Drummond 3-11-2016'!F174)),IF('Drummond 3-11-2016'!A174&lt;&gt;'Drummond 3-11-2016'!A173,CONCATENATE(B$3,'Drummond 3-11-2016'!F174,C$3,'Drummond 3-11-2016'!E174,D$3,B$5,E$3),CONCATENATE(B$4,'Drummond 3-11-2016'!F174,C$4,'Drummond 3-11-2016'!E174,D$4)),"no url")</f>
        <v>update openchpl.certified_product as cp set transparency_attestation_url = 'http://www.greenwayhealth.com/solution/practice-management-enterprises/' from (select certified_product_id from openchpl.certified_product as cp where cp.acb_certification_id = '09302015-4350-5') as subquery where cp.certified_product_id = subquery.certified_product_id;</v>
      </c>
    </row>
    <row r="181" spans="1:2" x14ac:dyDescent="0.25">
      <c r="A181" s="13" t="str">
        <f>IF(NOT(ISBLANK('Drummond 3-11-2016'!D175)),IF(OR(ISBLANK('Drummond 3-11-2016'!E175),'Drummond 3-11-2016'!E175="N/A"),"no acb code",CONCATENATE(B$2,'Drummond 3-11-2016'!D175,C$2,'Drummond 3-11-2016'!E175,D$2,B$5,E$2)),"no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'09302015-4351-5' and cb."name" = 'Drummond Group Inc.' and cp.product_version_id = pv.product_version_id and pv.product_id = p.product_id and p.vendor_id = vend.vendor_id;</v>
      </c>
      <c r="B181" s="13" t="str">
        <f>IF(NOT(ISBLANK('Drummond 3-11-2016'!F175)),IF('Drummond 3-11-2016'!A175&lt;&gt;'Drummond 3-11-2016'!A174,CONCATENATE(B$3,'Drummond 3-11-2016'!F175,C$3,'Drummond 3-11-2016'!E175,D$3,B$5,E$3),CONCATENATE(B$4,'Drummond 3-11-2016'!F175,C$4,'Drummond 3-11-2016'!E175,D$4)),"no url")</f>
        <v>update openchpl.certified_product as cp set transparency_attestation_url = 'http://www.greenwayhealth.com/solution/practice-management-enterprises/' from (select certified_product_id from openchpl.certified_product as cp where cp.acb_certification_id = '09302015-4351-5') as subquery where cp.certified_product_id = subquery.certified_product_id;</v>
      </c>
    </row>
    <row r="182" spans="1:2" x14ac:dyDescent="0.25">
      <c r="A182" s="13" t="str">
        <f>IF(NOT(ISBLANK('Drummond 3-11-2016'!D176)),IF(OR(ISBLANK('Drummond 3-11-2016'!E176),'Drummond 3-11-2016'!E176="N/A"),"no acb code",CONCATENATE(B$2,'Drummond 3-11-2016'!D176,C$2,'Drummond 3-11-2016'!E176,D$2,B$5,E$2)),"no attestation")</f>
        <v>no acb code</v>
      </c>
      <c r="B182" s="13" t="str">
        <f>IF(NOT(ISBLANK('Drummond 3-11-2016'!F176)),IF('Drummond 3-11-2016'!A176&lt;&gt;'Drummond 3-11-2016'!A175,CONCATENATE(B$3,'Drummond 3-11-2016'!F176,C$3,'Drummond 3-11-2016'!E176,D$3,B$5,E$3),CONCATENATE(B$4,'Drummond 3-11-2016'!F176,C$4,'Drummond 3-11-2016'!E176,D$4)),"no url")</f>
        <v>no url</v>
      </c>
    </row>
    <row r="183" spans="1:2" x14ac:dyDescent="0.25">
      <c r="A183" s="13" t="str">
        <f>IF(NOT(ISBLANK('Drummond 3-11-2016'!D177)),IF(OR(ISBLANK('Drummond 3-11-2016'!E177),'Drummond 3-11-2016'!E177="N/A"),"no acb code",CONCATENATE(B$2,'Drummond 3-11-2016'!D177,C$2,'Drummond 3-11-2016'!E177,D$2,B$5,E$2)),"no attestation")</f>
        <v>no acb code</v>
      </c>
      <c r="B183" s="13" t="str">
        <f>IF(NOT(ISBLANK('Drummond 3-11-2016'!F177)),IF('Drummond 3-11-2016'!A177&lt;&gt;'Drummond 3-11-2016'!A176,CONCATENATE(B$3,'Drummond 3-11-2016'!F177,C$3,'Drummond 3-11-2016'!E177,D$3,B$5,E$3),CONCATENATE(B$4,'Drummond 3-11-2016'!F177,C$4,'Drummond 3-11-2016'!E177,D$4)),"no url")</f>
        <v>no url</v>
      </c>
    </row>
    <row r="184" spans="1:2" x14ac:dyDescent="0.25">
      <c r="A184" s="13" t="str">
        <f>IF(NOT(ISBLANK('Drummond 3-11-2016'!D178)),IF(OR(ISBLANK('Drummond 3-11-2016'!E178),'Drummond 3-11-2016'!E178="N/A"),"no acb code",CONCATENATE(B$2,'Drummond 3-11-2016'!D178,C$2,'Drummond 3-11-2016'!E178,D$2,B$5,E$2)),"no attestation")</f>
        <v>no acb code</v>
      </c>
      <c r="B184" s="13" t="str">
        <f>IF(NOT(ISBLANK('Drummond 3-11-2016'!F178)),IF('Drummond 3-11-2016'!A178&lt;&gt;'Drummond 3-11-2016'!A177,CONCATENATE(B$3,'Drummond 3-11-2016'!F178,C$3,'Drummond 3-11-2016'!E178,D$3,B$5,E$3),CONCATENATE(B$4,'Drummond 3-11-2016'!F178,C$4,'Drummond 3-11-2016'!E178,D$4)),"no url")</f>
        <v>no url</v>
      </c>
    </row>
    <row r="185" spans="1:2" x14ac:dyDescent="0.25">
      <c r="A185" s="13" t="str">
        <f>IF(NOT(ISBLANK('Drummond 3-11-2016'!D179)),IF(OR(ISBLANK('Drummond 3-11-2016'!E179),'Drummond 3-11-2016'!E179="N/A"),"no acb code",CONCATENATE(B$2,'Drummond 3-11-2016'!D179,C$2,'Drummond 3-11-2016'!E179,D$2,B$5,E$2)),"no attestation")</f>
        <v>no acb code</v>
      </c>
      <c r="B185" s="13" t="str">
        <f>IF(NOT(ISBLANK('Drummond 3-11-2016'!F179)),IF('Drummond 3-11-2016'!A179&lt;&gt;'Drummond 3-11-2016'!A178,CONCATENATE(B$3,'Drummond 3-11-2016'!F179,C$3,'Drummond 3-11-2016'!E179,D$3,B$5,E$3),CONCATENATE(B$4,'Drummond 3-11-2016'!F179,C$4,'Drummond 3-11-2016'!E179,D$4)),"no url")</f>
        <v>no url</v>
      </c>
    </row>
    <row r="186" spans="1:2" x14ac:dyDescent="0.25">
      <c r="A186" s="13" t="str">
        <f>IF(NOT(ISBLANK('Drummond 3-11-2016'!D180)),IF(OR(ISBLANK('Drummond 3-11-2016'!E180),'Drummond 3-11-2016'!E180="N/A"),"no acb code",CONCATENATE(B$2,'Drummond 3-11-2016'!D180,C$2,'Drummond 3-11-2016'!E180,D$2,B$5,E$2)),"no attestation")</f>
        <v>no acb code</v>
      </c>
      <c r="B186" s="13" t="str">
        <f>IF(NOT(ISBLANK('Drummond 3-11-2016'!F180)),IF('Drummond 3-11-2016'!A180&lt;&gt;'Drummond 3-11-2016'!A179,CONCATENATE(B$3,'Drummond 3-11-2016'!F180,C$3,'Drummond 3-11-2016'!E180,D$3,B$5,E$3),CONCATENATE(B$4,'Drummond 3-11-2016'!F180,C$4,'Drummond 3-11-2016'!E180,D$4)),"no url")</f>
        <v>update openchpl.certified_product as cp set transparency_attestation_url = 'http://www.healthec.com/drummond-certificates/'from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87" spans="1:2" x14ac:dyDescent="0.25">
      <c r="A187" s="13" t="str">
        <f>IF(NOT(ISBLANK('Drummond 3-11-2016'!D181)),IF(OR(ISBLANK('Drummond 3-11-2016'!E181),'Drummond 3-11-2016'!E181="N/A"),"no acb code",CONCATENATE(B$2,'Drummond 3-11-2016'!D181,C$2,'Drummond 3-11-2016'!E181,D$2,B$5,E$2)),"no attestation")</f>
        <v>no acb code</v>
      </c>
      <c r="B187" s="13" t="str">
        <f>IF(NOT(ISBLANK('Drummond 3-11-2016'!F181)),IF('Drummond 3-11-2016'!A181&lt;&gt;'Drummond 3-11-2016'!A180,CONCATENATE(B$3,'Drummond 3-11-2016'!F181,C$3,'Drummond 3-11-2016'!E181,D$3,B$5,E$3),CONCATENATE(B$4,'Drummond 3-11-2016'!F181,C$4,'Drummond 3-11-2016'!E181,D$4)),"no url")</f>
        <v>update openchpl.certified_product as cp set transparency_attestation_url = 'http://www.healthec.com/drummond-certificates/'from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88" spans="1:2" x14ac:dyDescent="0.25">
      <c r="A188" s="13" t="str">
        <f>IF(NOT(ISBLANK('Drummond 3-11-2016'!D182)),IF(OR(ISBLANK('Drummond 3-11-2016'!E182),'Drummond 3-11-2016'!E182="N/A"),"no acb code",CONCATENATE(B$2,'Drummond 3-11-2016'!D182,C$2,'Drummond 3-11-2016'!E182,D$2,B$5,E$2)),"no attestation")</f>
        <v>no acb code</v>
      </c>
      <c r="B188" s="13" t="str">
        <f>IF(NOT(ISBLANK('Drummond 3-11-2016'!F182)),IF('Drummond 3-11-2016'!A182&lt;&gt;'Drummond 3-11-2016'!A181,CONCATENATE(B$3,'Drummond 3-11-2016'!F182,C$3,'Drummond 3-11-2016'!E182,D$3,B$5,E$3),CONCATENATE(B$4,'Drummond 3-11-2016'!F182,C$4,'Drummond 3-11-2016'!E182,D$4)),"no url")</f>
        <v>update openchpl.certified_product as cp set transparency_attestation_url = 'https://quick-charts.com/certification-details/'from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89" spans="1:2" x14ac:dyDescent="0.25">
      <c r="A189" s="13" t="str">
        <f>IF(NOT(ISBLANK('Drummond 3-11-2016'!D183)),IF(OR(ISBLANK('Drummond 3-11-2016'!E183),'Drummond 3-11-2016'!E183="N/A"),"no acb code",CONCATENATE(B$2,'Drummond 3-11-2016'!D183,C$2,'Drummond 3-11-2016'!E183,D$2,B$5,E$2)),"no attestation")</f>
        <v>no acb code</v>
      </c>
      <c r="B189" s="13" t="str">
        <f>IF(NOT(ISBLANK('Drummond 3-11-2016'!F183)),IF('Drummond 3-11-2016'!A183&lt;&gt;'Drummond 3-11-2016'!A182,CONCATENATE(B$3,'Drummond 3-11-2016'!F183,C$3,'Drummond 3-11-2016'!E183,D$3,B$5,E$3),CONCATENATE(B$4,'Drummond 3-11-2016'!F183,C$4,'Drummond 3-11-2016'!E183,D$4)),"no url")</f>
        <v>update openchpl.certified_product as cp set transparency_attestation_url = 'https://quick-charts.com/certification-details/'from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90" spans="1:2" x14ac:dyDescent="0.25">
      <c r="A190" s="13" t="str">
        <f>IF(NOT(ISBLANK('Drummond 3-11-2016'!D184)),IF(OR(ISBLANK('Drummond 3-11-2016'!E184),'Drummond 3-11-2016'!E184="N/A"),"no acb code",CONCATENATE(B$2,'Drummond 3-11-2016'!D184,C$2,'Drummond 3-11-2016'!E184,D$2,B$5,E$2)),"no attestation")</f>
        <v>no acb code</v>
      </c>
      <c r="B190" s="13" t="str">
        <f>IF(NOT(ISBLANK('Drummond 3-11-2016'!F184)),IF('Drummond 3-11-2016'!A184&lt;&gt;'Drummond 3-11-2016'!A183,CONCATENATE(B$3,'Drummond 3-11-2016'!F184,C$3,'Drummond 3-11-2016'!E184,D$3,B$5,E$3),CONCATENATE(B$4,'Drummond 3-11-2016'!F184,C$4,'Drummond 3-11-2016'!E184,D$4)),"no url")</f>
        <v>update openchpl.certified_product as cp set transparency_attestation_url = 'http://www.healogics.com/i-heal'from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91" spans="1:2" x14ac:dyDescent="0.25">
      <c r="A191" s="13" t="str">
        <f>IF(NOT(ISBLANK('Drummond 3-11-2016'!D185)),IF(OR(ISBLANK('Drummond 3-11-2016'!E185),'Drummond 3-11-2016'!E185="N/A"),"no acb code",CONCATENATE(B$2,'Drummond 3-11-2016'!D185,C$2,'Drummond 3-11-2016'!E185,D$2,B$5,E$2)),"no attestation")</f>
        <v>no acb code</v>
      </c>
      <c r="B191" s="13" t="str">
        <f>IF(NOT(ISBLANK('Drummond 3-11-2016'!F185)),IF('Drummond 3-11-2016'!A185&lt;&gt;'Drummond 3-11-2016'!A184,CONCATENATE(B$3,'Drummond 3-11-2016'!F185,C$3,'Drummond 3-11-2016'!E185,D$3,B$5,E$3),CONCATENATE(B$4,'Drummond 3-11-2016'!F185,C$4,'Drummond 3-11-2016'!E185,D$4)),"no url")</f>
        <v>update openchpl.certified_product as cp set transparency_attestation_url = 'http://www.has.com/medifile.htm'from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92" spans="1:2" x14ac:dyDescent="0.25">
      <c r="A192" s="13" t="str">
        <f>IF(NOT(ISBLANK('Drummond 3-11-2016'!D186)),IF(OR(ISBLANK('Drummond 3-11-2016'!E186),'Drummond 3-11-2016'!E186="N/A"),"no acb code",CONCATENATE(B$2,'Drummond 3-11-2016'!D186,C$2,'Drummond 3-11-2016'!E186,D$2,B$5,E$2)),"no attestation")</f>
        <v>no acb code</v>
      </c>
      <c r="B192" s="13" t="str">
        <f>IF(NOT(ISBLANK('Drummond 3-11-2016'!F186)),IF('Drummond 3-11-2016'!A186&lt;&gt;'Drummond 3-11-2016'!A185,CONCATENATE(B$3,'Drummond 3-11-2016'!F186,C$3,'Drummond 3-11-2016'!E186,D$3,B$5,E$3),CONCATENATE(B$4,'Drummond 3-11-2016'!F186,C$4,'Drummond 3-11-2016'!E186,D$4)),"no url")</f>
        <v>update openchpl.certified_product as cp set transparency_attestation_url = 'https://www.healthgorilla.com/home/company/about/faq/'from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93" spans="1:2" x14ac:dyDescent="0.25">
      <c r="A193" s="13" t="str">
        <f>IF(NOT(ISBLANK('Drummond 3-11-2016'!D187)),IF(OR(ISBLANK('Drummond 3-11-2016'!E187),'Drummond 3-11-2016'!E187="N/A"),"no acb code",CONCATENATE(B$2,'Drummond 3-11-2016'!D187,C$2,'Drummond 3-11-2016'!E187,D$2,B$5,E$2)),"no attestation")</f>
        <v>no acb code</v>
      </c>
      <c r="B193" s="13" t="str">
        <f>IF(NOT(ISBLANK('Drummond 3-11-2016'!F187)),IF('Drummond 3-11-2016'!A187&lt;&gt;'Drummond 3-11-2016'!A186,CONCATENATE(B$3,'Drummond 3-11-2016'!F187,C$3,'Drummond 3-11-2016'!E187,D$3,B$5,E$3),CONCATENATE(B$4,'Drummond 3-11-2016'!F187,C$4,'Drummond 3-11-2016'!E187,D$4)),"no url")</f>
        <v>update openchpl.certified_product as cp set transparency_attestation_url = 'http://www.healthaxis.com/electronic-health-records/'from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94" spans="1:2" x14ac:dyDescent="0.25">
      <c r="A194" s="13" t="str">
        <f>IF(NOT(ISBLANK('Drummond 3-11-2016'!D188)),IF(OR(ISBLANK('Drummond 3-11-2016'!E188),'Drummond 3-11-2016'!E188="N/A"),"no acb code",CONCATENATE(B$2,'Drummond 3-11-2016'!D188,C$2,'Drummond 3-11-2016'!E188,D$2,B$5,E$2)),"no attestation")</f>
        <v>no acb code</v>
      </c>
      <c r="B194" s="13" t="str">
        <f>IF(NOT(ISBLANK('Drummond 3-11-2016'!F188)),IF('Drummond 3-11-2016'!A188&lt;&gt;'Drummond 3-11-2016'!A187,CONCATENATE(B$3,'Drummond 3-11-2016'!F188,C$3,'Drummond 3-11-2016'!E188,D$3,B$5,E$3),CONCATENATE(B$4,'Drummond 3-11-2016'!F188,C$4,'Drummond 3-11-2016'!E188,D$4)),"no url")</f>
        <v>update openchpl.certified_product as cp set transparency_attestation_url = 'http://www.healthfusion.com/ehr-meaningful-use/meaningful-use-certification/'from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95" spans="1:2" x14ac:dyDescent="0.25">
      <c r="A195" s="13" t="str">
        <f>IF(NOT(ISBLANK('Drummond 3-11-2016'!D189)),IF(OR(ISBLANK('Drummond 3-11-2016'!E189),'Drummond 3-11-2016'!E189="N/A"),"no acb code",CONCATENATE(B$2,'Drummond 3-11-2016'!D189,C$2,'Drummond 3-11-2016'!E189,D$2,B$5,E$2)),"no attestation")</f>
        <v>no acb code</v>
      </c>
      <c r="B195" s="13" t="str">
        <f>IF(NOT(ISBLANK('Drummond 3-11-2016'!F189)),IF('Drummond 3-11-2016'!A189&lt;&gt;'Drummond 3-11-2016'!A188,CONCATENATE(B$3,'Drummond 3-11-2016'!F189,C$3,'Drummond 3-11-2016'!E189,D$3,B$5,E$3),CONCATENATE(B$4,'Drummond 3-11-2016'!F189,C$4,'Drummond 3-11-2016'!E189,D$4)),"no url")</f>
        <v>update openchpl.certified_product as cp set transparency_attestation_url = 'http://ecqmpro.com/ecqm-pro-ehr-meaningful-use-certifications/'from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96" spans="1:2" x14ac:dyDescent="0.25">
      <c r="A196" s="13" t="str">
        <f>IF(NOT(ISBLANK('Drummond 3-11-2016'!D190)),IF(OR(ISBLANK('Drummond 3-11-2016'!E190),'Drummond 3-11-2016'!E190="N/A"),"no acb code",CONCATENATE(B$2,'Drummond 3-11-2016'!D190,C$2,'Drummond 3-11-2016'!E190,D$2,B$5,E$2)),"no attestation")</f>
        <v>no acb code</v>
      </c>
      <c r="B196" s="13" t="str">
        <f>IF(NOT(ISBLANK('Drummond 3-11-2016'!F190)),IF('Drummond 3-11-2016'!A190&lt;&gt;'Drummond 3-11-2016'!A189,CONCATENATE(B$3,'Drummond 3-11-2016'!F190,C$3,'Drummond 3-11-2016'!E190,D$3,B$5,E$3),CONCATENATE(B$4,'Drummond 3-11-2016'!F190,C$4,'Drummond 3-11-2016'!E190,D$4)),"no url")</f>
        <v>update openchpl.certified_product as cp set transparency_attestation_url = 'https://hellohealth.com/ehr/resources/meaningful-use/'from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97" spans="1:2" x14ac:dyDescent="0.25">
      <c r="A197" s="13" t="str">
        <f>IF(NOT(ISBLANK('Drummond 3-11-2016'!D191)),IF(OR(ISBLANK('Drummond 3-11-2016'!E191),'Drummond 3-11-2016'!E191="N/A"),"no acb code",CONCATENATE(B$2,'Drummond 3-11-2016'!D191,C$2,'Drummond 3-11-2016'!E191,D$2,B$5,E$2)),"no attestation")</f>
        <v>no acb code</v>
      </c>
      <c r="B197" s="13" t="str">
        <f>IF(NOT(ISBLANK('Drummond 3-11-2016'!F191)),IF('Drummond 3-11-2016'!A191&lt;&gt;'Drummond 3-11-2016'!A190,CONCATENATE(B$3,'Drummond 3-11-2016'!F191,C$3,'Drummond 3-11-2016'!E191,D$3,B$5,E$3),CONCATENATE(B$4,'Drummond 3-11-2016'!F191,C$4,'Drummond 3-11-2016'!E191,D$4)),"no url")</f>
        <v>update openchpl.certified_product as cp set transparency_attestation_url = 'https://hellohealth.com/ehr/resources/meaningful-use/'from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98" spans="1:2" x14ac:dyDescent="0.25">
      <c r="A198" s="13" t="str">
        <f>IF(NOT(ISBLANK('Drummond 3-11-2016'!D192)),IF(OR(ISBLANK('Drummond 3-11-2016'!E192),'Drummond 3-11-2016'!E192="N/A"),"no acb code",CONCATENATE(B$2,'Drummond 3-11-2016'!D192,C$2,'Drummond 3-11-2016'!E192,D$2,B$5,E$2)),"no attestation")</f>
        <v>no acb code</v>
      </c>
      <c r="B198" s="13" t="str">
        <f>IF(NOT(ISBLANK('Drummond 3-11-2016'!F192)),IF('Drummond 3-11-2016'!A192&lt;&gt;'Drummond 3-11-2016'!A191,CONCATENATE(B$3,'Drummond 3-11-2016'!F192,C$3,'Drummond 3-11-2016'!E192,D$3,B$5,E$3),CONCATENATE(B$4,'Drummond 3-11-2016'!F192,C$4,'Drummond 3-11-2016'!E192,D$4)),"no url")</f>
        <v>update openchpl.certified_product as cp set transparency_attestation_url = 'http://treatehr.com/'from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199" spans="1:2" x14ac:dyDescent="0.25">
      <c r="A199" s="13" t="str">
        <f>IF(NOT(ISBLANK('Drummond 3-11-2016'!D193)),IF(OR(ISBLANK('Drummond 3-11-2016'!E193),'Drummond 3-11-2016'!E193="N/A"),"no acb code",CONCATENATE(B$2,'Drummond 3-11-2016'!D193,C$2,'Drummond 3-11-2016'!E193,D$2,B$5,E$2)),"no attestation")</f>
        <v>no acb code</v>
      </c>
      <c r="B199" s="13" t="str">
        <f>IF(NOT(ISBLANK('Drummond 3-11-2016'!F193)),IF('Drummond 3-11-2016'!A193&lt;&gt;'Drummond 3-11-2016'!A192,CONCATENATE(B$3,'Drummond 3-11-2016'!F193,C$3,'Drummond 3-11-2016'!E193,D$3,B$5,E$3),CONCATENATE(B$4,'Drummond 3-11-2016'!F193,C$4,'Drummond 3-11-2016'!E193,D$4)),"no url")</f>
        <v>update openchpl.certified_product as cp set transparency_attestation_url = 'http://www.holonsolutions.com/certifications.html'from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00" spans="1:2" x14ac:dyDescent="0.25">
      <c r="A200" s="13" t="str">
        <f>IF(NOT(ISBLANK('Drummond 3-11-2016'!D194)),IF(OR(ISBLANK('Drummond 3-11-2016'!E194),'Drummond 3-11-2016'!E194="N/A"),"no acb code",CONCATENATE(B$2,'Drummond 3-11-2016'!D194,C$2,'Drummond 3-11-2016'!E194,D$2,B$5,E$2)),"no attestation")</f>
        <v>no acb code</v>
      </c>
      <c r="B200" s="13" t="str">
        <f>IF(NOT(ISBLANK('Drummond 3-11-2016'!F194)),IF('Drummond 3-11-2016'!A194&lt;&gt;'Drummond 3-11-2016'!A193,CONCATENATE(B$3,'Drummond 3-11-2016'!F194,C$3,'Drummond 3-11-2016'!E194,D$3,B$5,E$3),CONCATENATE(B$4,'Drummond 3-11-2016'!F194,C$4,'Drummond 3-11-2016'!E194,D$4)),"no url")</f>
        <v>update openchpl.certified_product as cp set transparency_attestation_url = 'http://www.icanotes.com/content/onc-atcb-certification'from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01" spans="1:2" x14ac:dyDescent="0.25">
      <c r="A201" s="13" t="str">
        <f>IF(NOT(ISBLANK('Drummond 3-11-2016'!D195)),IF(OR(ISBLANK('Drummond 3-11-2016'!E195),'Drummond 3-11-2016'!E195="N/A"),"no acb code",CONCATENATE(B$2,'Drummond 3-11-2016'!D195,C$2,'Drummond 3-11-2016'!E195,D$2,B$5,E$2)),"no attestation")</f>
        <v>no acb code</v>
      </c>
      <c r="B201" s="13" t="str">
        <f>IF(NOT(ISBLANK('Drummond 3-11-2016'!F195)),IF('Drummond 3-11-2016'!A195&lt;&gt;'Drummond 3-11-2016'!A194,CONCATENATE(B$3,'Drummond 3-11-2016'!F195,C$3,'Drummond 3-11-2016'!E195,D$3,B$5,E$3),CONCATENATE(B$4,'Drummond 3-11-2016'!F195,C$4,'Drummond 3-11-2016'!E195,D$4)),"no url")</f>
        <v>update openchpl.certified_product as cp set transparency_attestation_url = 'http://www.icanotes.com/content/onc-atcb-certification'from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02" spans="1:2" x14ac:dyDescent="0.25">
      <c r="A202" s="13" t="str">
        <f>IF(NOT(ISBLANK('Drummond 3-11-2016'!D196)),IF(OR(ISBLANK('Drummond 3-11-2016'!E196),'Drummond 3-11-2016'!E196="N/A"),"no acb code",CONCATENATE(B$2,'Drummond 3-11-2016'!D196,C$2,'Drummond 3-11-2016'!E196,D$2,B$5,E$2)),"no attestation")</f>
        <v>no acb code</v>
      </c>
      <c r="B202" s="13" t="str">
        <f>IF(NOT(ISBLANK('Drummond 3-11-2016'!F196)),IF('Drummond 3-11-2016'!A196&lt;&gt;'Drummond 3-11-2016'!A195,CONCATENATE(B$3,'Drummond 3-11-2016'!F196,C$3,'Drummond 3-11-2016'!E196,D$3,B$5,E$3),CONCATENATE(B$4,'Drummond 3-11-2016'!F196,C$4,'Drummond 3-11-2016'!E196,D$4)),"no url")</f>
        <v>update openchpl.certified_product as cp set transparency_attestation_url = 'http://www.icare.com/affordable/'from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03" spans="1:2" x14ac:dyDescent="0.25">
      <c r="A203" s="13" t="str">
        <f>IF(NOT(ISBLANK('Drummond 3-11-2016'!D197)),IF(OR(ISBLANK('Drummond 3-11-2016'!E197),'Drummond 3-11-2016'!E197="N/A"),"no acb code",CONCATENATE(B$2,'Drummond 3-11-2016'!D197,C$2,'Drummond 3-11-2016'!E197,D$2,B$5,E$2)),"no attestation")</f>
        <v>no acb code</v>
      </c>
      <c r="B203" s="13" t="str">
        <f>IF(NOT(ISBLANK('Drummond 3-11-2016'!F197)),IF('Drummond 3-11-2016'!A197&lt;&gt;'Drummond 3-11-2016'!A196,CONCATENATE(B$3,'Drummond 3-11-2016'!F197,C$3,'Drummond 3-11-2016'!E197,D$3,B$5,E$3),CONCATENATE(B$4,'Drummond 3-11-2016'!F197,C$4,'Drummond 3-11-2016'!E197,D$4)),"no url")</f>
        <v>update openchpl.certified_product as cp set transparency_attestation_url = 'http://icssoftware.net/products/sammyehr/'from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04" spans="1:2" x14ac:dyDescent="0.25">
      <c r="A204" s="13" t="str">
        <f>IF(NOT(ISBLANK('Drummond 3-11-2016'!D198)),IF(OR(ISBLANK('Drummond 3-11-2016'!E198),'Drummond 3-11-2016'!E198="N/A"),"no acb code",CONCATENATE(B$2,'Drummond 3-11-2016'!D198,C$2,'Drummond 3-11-2016'!E198,D$2,B$5,E$2)),"no attestation")</f>
        <v>no acb code</v>
      </c>
      <c r="B204" s="13" t="str">
        <f>IF(NOT(ISBLANK('Drummond 3-11-2016'!F198)),IF('Drummond 3-11-2016'!A198&lt;&gt;'Drummond 3-11-2016'!A197,CONCATENATE(B$3,'Drummond 3-11-2016'!F198,C$3,'Drummond 3-11-2016'!E198,D$3,B$5,E$3),CONCATENATE(B$4,'Drummond 3-11-2016'!F198,C$4,'Drummond 3-11-2016'!E198,D$4)),"no url")</f>
        <v>no url</v>
      </c>
    </row>
    <row r="205" spans="1:2" x14ac:dyDescent="0.25">
      <c r="A205" s="13" t="str">
        <f>IF(NOT(ISBLANK('Drummond 3-11-2016'!D199)),IF(OR(ISBLANK('Drummond 3-11-2016'!E199),'Drummond 3-11-2016'!E199="N/A"),"no acb code",CONCATENATE(B$2,'Drummond 3-11-2016'!D199,C$2,'Drummond 3-11-2016'!E199,D$2,B$5,E$2)),"no attestation")</f>
        <v>no acb code</v>
      </c>
      <c r="B205" s="13" t="str">
        <f>IF(NOT(ISBLANK('Drummond 3-11-2016'!F199)),IF('Drummond 3-11-2016'!A199&lt;&gt;'Drummond 3-11-2016'!A198,CONCATENATE(B$3,'Drummond 3-11-2016'!F199,C$3,'Drummond 3-11-2016'!E199,D$3,B$5,E$3),CONCATENATE(B$4,'Drummond 3-11-2016'!F199,C$4,'Drummond 3-11-2016'!E199,D$4)),"no url")</f>
        <v>update openchpl.certified_product as cp set transparency_attestation_url = 'http://www.iopracticeware.com/.'from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06" spans="1:2" x14ac:dyDescent="0.25">
      <c r="A206" s="13" t="str">
        <f>IF(NOT(ISBLANK('Drummond 3-11-2016'!D200)),IF(OR(ISBLANK('Drummond 3-11-2016'!E200),'Drummond 3-11-2016'!E200="N/A"),"no acb code",CONCATENATE(B$2,'Drummond 3-11-2016'!D200,C$2,'Drummond 3-11-2016'!E200,D$2,B$5,E$2)),"no attestation")</f>
        <v>no acb code</v>
      </c>
      <c r="B206" s="13" t="str">
        <f>IF(NOT(ISBLANK('Drummond 3-11-2016'!F200)),IF('Drummond 3-11-2016'!A200&lt;&gt;'Drummond 3-11-2016'!A199,CONCATENATE(B$3,'Drummond 3-11-2016'!F200,C$3,'Drummond 3-11-2016'!E200,D$3,B$5,E$3),CONCATENATE(B$4,'Drummond 3-11-2016'!F200,C$4,'Drummond 3-11-2016'!E200,D$4)),"no url")</f>
        <v>update openchpl.certified_product as cp set transparency_attestation_url = 'http://www.iopracticeware.com/.'from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07" spans="1:2" x14ac:dyDescent="0.25">
      <c r="A207" s="13" t="str">
        <f>IF(NOT(ISBLANK('Drummond 3-11-2016'!D201)),IF(OR(ISBLANK('Drummond 3-11-2016'!E201),'Drummond 3-11-2016'!E201="N/A"),"no acb code",CONCATENATE(B$2,'Drummond 3-11-2016'!D201,C$2,'Drummond 3-11-2016'!E201,D$2,B$5,E$2)),"no attestation")</f>
        <v>no acb code</v>
      </c>
      <c r="B207" s="13" t="str">
        <f>IF(NOT(ISBLANK('Drummond 3-11-2016'!F201)),IF('Drummond 3-11-2016'!A201&lt;&gt;'Drummond 3-11-2016'!A200,CONCATENATE(B$3,'Drummond 3-11-2016'!F201,C$3,'Drummond 3-11-2016'!E201,D$3,B$5,E$3),CONCATENATE(B$4,'Drummond 3-11-2016'!F201,C$4,'Drummond 3-11-2016'!E201,D$4)),"no url")</f>
        <v>update openchpl.certified_product as cp set transparency_attestation_url = 'http://www.iopracticeware.com/.'from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08" spans="1:2" x14ac:dyDescent="0.25">
      <c r="A208" s="13" t="str">
        <f>IF(NOT(ISBLANK('Drummond 3-11-2016'!D202)),IF(OR(ISBLANK('Drummond 3-11-2016'!E202),'Drummond 3-11-2016'!E202="N/A"),"no acb code",CONCATENATE(B$2,'Drummond 3-11-2016'!D202,C$2,'Drummond 3-11-2016'!E202,D$2,B$5,E$2)),"no attestation")</f>
        <v>no acb code</v>
      </c>
      <c r="B208" s="13" t="str">
        <f>IF(NOT(ISBLANK('Drummond 3-11-2016'!F202)),IF('Drummond 3-11-2016'!A202&lt;&gt;'Drummond 3-11-2016'!A201,CONCATENATE(B$3,'Drummond 3-11-2016'!F202,C$3,'Drummond 3-11-2016'!E202,D$3,B$5,E$3),CONCATENATE(B$4,'Drummond 3-11-2016'!F202,C$4,'Drummond 3-11-2016'!E202,D$4)),"no url")</f>
        <v>update openchpl.certified_product as cp set transparency_attestation_url = 'http://www.ircsinc.com/index.php?page=software-vireo'from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09" spans="1:2" x14ac:dyDescent="0.25">
      <c r="A209" s="13" t="str">
        <f>IF(NOT(ISBLANK('Drummond 3-11-2016'!D203)),IF(OR(ISBLANK('Drummond 3-11-2016'!E203),'Drummond 3-11-2016'!E203="N/A"),"no acb code",CONCATENATE(B$2,'Drummond 3-11-2016'!D203,C$2,'Drummond 3-11-2016'!E203,D$2,B$5,E$2)),"no attestation")</f>
        <v>no acb code</v>
      </c>
      <c r="B209" s="13" t="str">
        <f>IF(NOT(ISBLANK('Drummond 3-11-2016'!F203)),IF('Drummond 3-11-2016'!A203&lt;&gt;'Drummond 3-11-2016'!A202,CONCATENATE(B$3,'Drummond 3-11-2016'!F203,C$3,'Drummond 3-11-2016'!E203,D$3,B$5,E$3),CONCATENATE(B$4,'Drummond 3-11-2016'!F203,C$4,'Drummond 3-11-2016'!E203,D$4)),"no url")</f>
        <v>update openchpl.certified_product as cp set transparency_attestation_url = 'http://www.ircsinc.com/index.php?page=software-vireo'from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10" spans="1:2" x14ac:dyDescent="0.25">
      <c r="A210" s="13" t="str">
        <f>IF(NOT(ISBLANK('Drummond 3-11-2016'!D204)),IF(OR(ISBLANK('Drummond 3-11-2016'!E204),'Drummond 3-11-2016'!E204="N/A"),"no acb code",CONCATENATE(B$2,'Drummond 3-11-2016'!D204,C$2,'Drummond 3-11-2016'!E204,D$2,B$5,E$2)),"no attestation")</f>
        <v>no acb code</v>
      </c>
      <c r="B210" s="13" t="str">
        <f>IF(NOT(ISBLANK('Drummond 3-11-2016'!F204)),IF('Drummond 3-11-2016'!A204&lt;&gt;'Drummond 3-11-2016'!A203,CONCATENATE(B$3,'Drummond 3-11-2016'!F204,C$3,'Drummond 3-11-2016'!E204,D$3,B$5,E$3),CONCATENATE(B$4,'Drummond 3-11-2016'!F204,C$4,'Drummond 3-11-2016'!E204,D$4)),"no url")</f>
        <v>update openchpl.certified_product as cp set transparency_attestation_url = 'http://www.ibeza.net/certifications'from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11" spans="1:2" x14ac:dyDescent="0.25">
      <c r="A211" s="13" t="str">
        <f>IF(NOT(ISBLANK('Drummond 3-11-2016'!D205)),IF(OR(ISBLANK('Drummond 3-11-2016'!E205),'Drummond 3-11-2016'!E205="N/A"),"no acb code",CONCATENATE(B$2,'Drummond 3-11-2016'!D205,C$2,'Drummond 3-11-2016'!E205,D$2,B$5,E$2)),"no attestation")</f>
        <v>no acb code</v>
      </c>
      <c r="B211" s="13" t="str">
        <f>IF(NOT(ISBLANK('Drummond 3-11-2016'!F205)),IF('Drummond 3-11-2016'!A205&lt;&gt;'Drummond 3-11-2016'!A204,CONCATENATE(B$3,'Drummond 3-11-2016'!F205,C$3,'Drummond 3-11-2016'!E205,D$3,B$5,E$3),CONCATENATE(B$4,'Drummond 3-11-2016'!F205,C$4,'Drummond 3-11-2016'!E205,D$4)),"no url")</f>
        <v>update openchpl.certified_product as cp set transparency_attestation_url = 'http://www.imedicware.com/Drummond'from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12" spans="1:2" x14ac:dyDescent="0.25">
      <c r="A212" s="13" t="str">
        <f>IF(NOT(ISBLANK('Drummond 3-11-2016'!D206)),IF(OR(ISBLANK('Drummond 3-11-2016'!E206),'Drummond 3-11-2016'!E206="N/A"),"no acb code",CONCATENATE(B$2,'Drummond 3-11-2016'!D206,C$2,'Drummond 3-11-2016'!E206,D$2,B$5,E$2)),"no attestation")</f>
        <v>no acb code</v>
      </c>
      <c r="B212" s="13" t="str">
        <f>IF(NOT(ISBLANK('Drummond 3-11-2016'!F206)),IF('Drummond 3-11-2016'!A206&lt;&gt;'Drummond 3-11-2016'!A205,CONCATENATE(B$3,'Drummond 3-11-2016'!F206,C$3,'Drummond 3-11-2016'!E206,D$3,B$5,E$3),CONCATENATE(B$4,'Drummond 3-11-2016'!F206,C$4,'Drummond 3-11-2016'!E206,D$4)),"no url")</f>
        <v>no url</v>
      </c>
    </row>
    <row r="213" spans="1:2" x14ac:dyDescent="0.25">
      <c r="A213" s="13" t="str">
        <f>IF(NOT(ISBLANK('Drummond 3-11-2016'!D207)),IF(OR(ISBLANK('Drummond 3-11-2016'!E207),'Drummond 3-11-2016'!E207="N/A"),"no acb code",CONCATENATE(B$2,'Drummond 3-11-2016'!D207,C$2,'Drummond 3-11-2016'!E207,D$2,B$5,E$2)),"no attestation")</f>
        <v>no acb code</v>
      </c>
      <c r="B213" s="13" t="str">
        <f>IF(NOT(ISBLANK('Drummond 3-11-2016'!F207)),IF('Drummond 3-11-2016'!A207&lt;&gt;'Drummond 3-11-2016'!A206,CONCATENATE(B$3,'Drummond 3-11-2016'!F207,C$3,'Drummond 3-11-2016'!E207,D$3,B$5,E$3),CONCATENATE(B$4,'Drummond 3-11-2016'!F207,C$4,'Drummond 3-11-2016'!E207,D$4)),"no url")</f>
        <v>no url</v>
      </c>
    </row>
    <row r="214" spans="1:2" x14ac:dyDescent="0.25">
      <c r="A214" s="13" t="str">
        <f>IF(NOT(ISBLANK('Drummond 3-11-2016'!D208)),IF(OR(ISBLANK('Drummond 3-11-2016'!E208),'Drummond 3-11-2016'!E208="N/A"),"no acb code",CONCATENATE(B$2,'Drummond 3-11-2016'!D208,C$2,'Drummond 3-11-2016'!E208,D$2,B$5,E$2)),"no attestation")</f>
        <v>no acb code</v>
      </c>
      <c r="B214" s="13" t="str">
        <f>IF(NOT(ISBLANK('Drummond 3-11-2016'!F208)),IF('Drummond 3-11-2016'!A208&lt;&gt;'Drummond 3-11-2016'!A207,CONCATENATE(B$3,'Drummond 3-11-2016'!F208,C$3,'Drummond 3-11-2016'!E208,D$3,B$5,E$3),CONCATENATE(B$4,'Drummond 3-11-2016'!F208,C$4,'Drummond 3-11-2016'!E208,D$4)),"no url")</f>
        <v>update openchpl.certified_product as cp set transparency_attestation_url = 'http://www.infor.com/product-summary/healthcare/cloverleaf-integration-suite/'from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15" spans="1:2" x14ac:dyDescent="0.25">
      <c r="A215" s="13" t="str">
        <f>IF(NOT(ISBLANK('Drummond 3-11-2016'!D209)),IF(OR(ISBLANK('Drummond 3-11-2016'!E209),'Drummond 3-11-2016'!E209="N/A"),"no acb code",CONCATENATE(B$2,'Drummond 3-11-2016'!D209,C$2,'Drummond 3-11-2016'!E209,D$2,B$5,E$2)),"no attestation")</f>
        <v>no acb code</v>
      </c>
      <c r="B215" s="13" t="str">
        <f>IF(NOT(ISBLANK('Drummond 3-11-2016'!F209)),IF('Drummond 3-11-2016'!A209&lt;&gt;'Drummond 3-11-2016'!A208,CONCATENATE(B$3,'Drummond 3-11-2016'!F209,C$3,'Drummond 3-11-2016'!E209,D$3,B$5,E$3),CONCATENATE(B$4,'Drummond 3-11-2016'!F209,C$4,'Drummond 3-11-2016'!E209,D$4)),"no url")</f>
        <v>update openchpl.certified_product as cp set transparency_attestation_url = 'http://www.infor.com/product-summary/healthcare/cloverleaf-integration-suite/'from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16" spans="1:2" x14ac:dyDescent="0.25">
      <c r="A216" s="13" t="str">
        <f>IF(NOT(ISBLANK('Drummond 3-11-2016'!D210)),IF(OR(ISBLANK('Drummond 3-11-2016'!E210),'Drummond 3-11-2016'!E210="N/A"),"no acb code",CONCATENATE(B$2,'Drummond 3-11-2016'!D210,C$2,'Drummond 3-11-2016'!E210,D$2,B$5,E$2)),"no attestation")</f>
        <v>no acb code</v>
      </c>
      <c r="B216" s="13" t="str">
        <f>IF(NOT(ISBLANK('Drummond 3-11-2016'!F210)),IF('Drummond 3-11-2016'!A210&lt;&gt;'Drummond 3-11-2016'!A209,CONCATENATE(B$3,'Drummond 3-11-2016'!F210,C$3,'Drummond 3-11-2016'!E210,D$3,B$5,E$3),CONCATENATE(B$4,'Drummond 3-11-2016'!F210,C$4,'Drummond 3-11-2016'!E210,D$4)),"no url")</f>
        <v>update openchpl.certified_product as cp set transparency_attestation_url = 'http://www.inforiainc.com/our_company/drummond_certification.html'from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17" spans="1:2" x14ac:dyDescent="0.25">
      <c r="A217" s="13" t="str">
        <f>IF(NOT(ISBLANK('Drummond 3-11-2016'!D211)),IF(OR(ISBLANK('Drummond 3-11-2016'!E211),'Drummond 3-11-2016'!E211="N/A"),"no acb code",CONCATENATE(B$2,'Drummond 3-11-2016'!D211,C$2,'Drummond 3-11-2016'!E211,D$2,B$5,E$2)),"no attestation")</f>
        <v>no acb code</v>
      </c>
      <c r="B217" s="13" t="str">
        <f>IF(NOT(ISBLANK('Drummond 3-11-2016'!F211)),IF('Drummond 3-11-2016'!A211&lt;&gt;'Drummond 3-11-2016'!A210,CONCATENATE(B$3,'Drummond 3-11-2016'!F211,C$3,'Drummond 3-11-2016'!E211,D$3,B$5,E$3),CONCATENATE(B$4,'Drummond 3-11-2016'!F211,C$4,'Drummond 3-11-2016'!E211,D$4)),"no url")</f>
        <v>update openchpl.certified_product as cp set transparency_attestation_url = 'http://www.inforiainc.com/our_company/drummond_certification.html'from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18" spans="1:2" x14ac:dyDescent="0.25">
      <c r="A218" s="13" t="str">
        <f>IF(NOT(ISBLANK('Drummond 3-11-2016'!D212)),IF(OR(ISBLANK('Drummond 3-11-2016'!E212),'Drummond 3-11-2016'!E212="N/A"),"no acb code",CONCATENATE(B$2,'Drummond 3-11-2016'!D212,C$2,'Drummond 3-11-2016'!E212,D$2,B$5,E$2)),"no attestation")</f>
        <v>no acb code</v>
      </c>
      <c r="B218" s="13" t="str">
        <f>IF(NOT(ISBLANK('Drummond 3-11-2016'!F212)),IF('Drummond 3-11-2016'!A212&lt;&gt;'Drummond 3-11-2016'!A211,CONCATENATE(B$3,'Drummond 3-11-2016'!F212,C$3,'Drummond 3-11-2016'!E212,D$3,B$5,E$3),CONCATENATE(B$4,'Drummond 3-11-2016'!F212,C$4,'Drummond 3-11-2016'!E212,D$4)),"no url")</f>
        <v>update openchpl.certified_product as cp set transparency_attestation_url = 'http://www.clinicsource.com/clinicsource-earns-prestigious-onc-acb-2014-certification/'from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19" spans="1:2" x14ac:dyDescent="0.25">
      <c r="A219" s="13" t="str">
        <f>IF(NOT(ISBLANK('Drummond 3-11-2016'!D213)),IF(OR(ISBLANK('Drummond 3-11-2016'!E213),'Drummond 3-11-2016'!E213="N/A"),"no acb code",CONCATENATE(B$2,'Drummond 3-11-2016'!D213,C$2,'Drummond 3-11-2016'!E213,D$2,B$5,E$2)),"no attestation")</f>
        <v>no acb code</v>
      </c>
      <c r="B219" s="13" t="str">
        <f>IF(NOT(ISBLANK('Drummond 3-11-2016'!F213)),IF('Drummond 3-11-2016'!A213&lt;&gt;'Drummond 3-11-2016'!A212,CONCATENATE(B$3,'Drummond 3-11-2016'!F213,C$3,'Drummond 3-11-2016'!E213,D$3,B$5,E$3),CONCATENATE(B$4,'Drummond 3-11-2016'!F213,C$4,'Drummond 3-11-2016'!E213,D$4)),"no url")</f>
        <v>update openchpl.certified_product as cp set transparency_attestation_url = 'https://www.kno2.com/resources'from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20" spans="1:2" x14ac:dyDescent="0.25">
      <c r="A220" s="13" t="str">
        <f>IF(NOT(ISBLANK('Drummond 3-11-2016'!D214)),IF(OR(ISBLANK('Drummond 3-11-2016'!E214),'Drummond 3-11-2016'!E214="N/A"),"no acb code",CONCATENATE(B$2,'Drummond 3-11-2016'!D214,C$2,'Drummond 3-11-2016'!E214,D$2,B$5,E$2)),"no attestation")</f>
        <v>no acb code</v>
      </c>
      <c r="B220" s="13" t="str">
        <f>IF(NOT(ISBLANK('Drummond 3-11-2016'!F214)),IF('Drummond 3-11-2016'!A214&lt;&gt;'Drummond 3-11-2016'!A213,CONCATENATE(B$3,'Drummond 3-11-2016'!F214,C$3,'Drummond 3-11-2016'!E214,D$3,B$5,E$3),CONCATENATE(B$4,'Drummond 3-11-2016'!F214,C$4,'Drummond 3-11-2016'!E214,D$4)),"no url")</f>
        <v>no url</v>
      </c>
    </row>
    <row r="221" spans="1:2" x14ac:dyDescent="0.25">
      <c r="A221" s="13" t="str">
        <f>IF(NOT(ISBLANK('Drummond 3-11-2016'!D215)),IF(OR(ISBLANK('Drummond 3-11-2016'!E215),'Drummond 3-11-2016'!E215="N/A"),"no acb code",CONCATENATE(B$2,'Drummond 3-11-2016'!D215,C$2,'Drummond 3-11-2016'!E215,D$2,B$5,E$2)),"no attestation")</f>
        <v>no acb code</v>
      </c>
      <c r="B221" s="13" t="str">
        <f>IF(NOT(ISBLANK('Drummond 3-11-2016'!F215)),IF('Drummond 3-11-2016'!A215&lt;&gt;'Drummond 3-11-2016'!A214,CONCATENATE(B$3,'Drummond 3-11-2016'!F215,C$3,'Drummond 3-11-2016'!E215,D$3,B$5,E$3),CONCATENATE(B$4,'Drummond 3-11-2016'!F215,C$4,'Drummond 3-11-2016'!E215,D$4)),"no url")</f>
        <v>no url</v>
      </c>
    </row>
    <row r="222" spans="1:2" x14ac:dyDescent="0.25">
      <c r="A222" s="13" t="str">
        <f>IF(NOT(ISBLANK('Drummond 3-11-2016'!D216)),IF(OR(ISBLANK('Drummond 3-11-2016'!E216),'Drummond 3-11-2016'!E216="N/A"),"no acb code",CONCATENATE(B$2,'Drummond 3-11-2016'!D216,C$2,'Drummond 3-11-2016'!E216,D$2,B$5,E$2)),"no attestation")</f>
        <v>no acb code</v>
      </c>
      <c r="B222" s="13" t="str">
        <f>IF(NOT(ISBLANK('Drummond 3-11-2016'!F216)),IF('Drummond 3-11-2016'!A216&lt;&gt;'Drummond 3-11-2016'!A215,CONCATENATE(B$3,'Drummond 3-11-2016'!F216,C$3,'Drummond 3-11-2016'!E216,D$3,B$5,E$3),CONCATENATE(B$4,'Drummond 3-11-2016'!F216,C$4,'Drummond 3-11-2016'!E216,D$4)),"no url")</f>
        <v>no url</v>
      </c>
    </row>
    <row r="223" spans="1:2" x14ac:dyDescent="0.25">
      <c r="A223" s="13" t="str">
        <f>IF(NOT(ISBLANK('Drummond 3-11-2016'!D217)),IF(OR(ISBLANK('Drummond 3-11-2016'!E217),'Drummond 3-11-2016'!E217="N/A"),"no acb code",CONCATENATE(B$2,'Drummond 3-11-2016'!D217,C$2,'Drummond 3-11-2016'!E217,D$2,B$5,E$2)),"no attestation")</f>
        <v>no acb code</v>
      </c>
      <c r="B223" s="13" t="str">
        <f>IF(NOT(ISBLANK('Drummond 3-11-2016'!F217)),IF('Drummond 3-11-2016'!A217&lt;&gt;'Drummond 3-11-2016'!A216,CONCATENATE(B$3,'Drummond 3-11-2016'!F217,C$3,'Drummond 3-11-2016'!E217,D$3,B$5,E$3),CONCATENATE(B$4,'Drummond 3-11-2016'!F217,C$4,'Drummond 3-11-2016'!E217,D$4)),"no url")</f>
        <v>update openchpl.certified_product as cp set transparency_attestation_url = 'http://integrityemr.com/'from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24" spans="1:2" x14ac:dyDescent="0.25">
      <c r="A224" s="13" t="str">
        <f>IF(NOT(ISBLANK('Drummond 3-11-2016'!D218)),IF(OR(ISBLANK('Drummond 3-11-2016'!E218),'Drummond 3-11-2016'!E218="N/A"),"no acb code",CONCATENATE(B$2,'Drummond 3-11-2016'!D218,C$2,'Drummond 3-11-2016'!E218,D$2,B$5,E$2)),"no attestation")</f>
        <v>no acb code</v>
      </c>
      <c r="B224" s="13" t="str">
        <f>IF(NOT(ISBLANK('Drummond 3-11-2016'!F218)),IF('Drummond 3-11-2016'!A218&lt;&gt;'Drummond 3-11-2016'!A217,CONCATENATE(B$3,'Drummond 3-11-2016'!F218,C$3,'Drummond 3-11-2016'!E218,D$3,B$5,E$3),CONCATENATE(B$4,'Drummond 3-11-2016'!F218,C$4,'Drummond 3-11-2016'!E218,D$4)),"no url")</f>
        <v>update openchpl.certified_product as cp set transparency_attestation_url = 'http://integrityemr.com/'from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25" spans="1:2" x14ac:dyDescent="0.25">
      <c r="A225" s="13" t="str">
        <f>IF(NOT(ISBLANK('Drummond 3-11-2016'!D219)),IF(OR(ISBLANK('Drummond 3-11-2016'!E219),'Drummond 3-11-2016'!E219="N/A"),"no acb code",CONCATENATE(B$2,'Drummond 3-11-2016'!D219,C$2,'Drummond 3-11-2016'!E219,D$2,B$5,E$2)),"no attestation")</f>
        <v>no acb code</v>
      </c>
      <c r="B225" s="13" t="str">
        <f>IF(NOT(ISBLANK('Drummond 3-11-2016'!F219)),IF('Drummond 3-11-2016'!A219&lt;&gt;'Drummond 3-11-2016'!A218,CONCATENATE(B$3,'Drummond 3-11-2016'!F219,C$3,'Drummond 3-11-2016'!E219,D$3,B$5,E$3),CONCATENATE(B$4,'Drummond 3-11-2016'!F219,C$4,'Drummond 3-11-2016'!E219,D$4)),"no url")</f>
        <v>update openchpl.certified_product as cp set transparency_attestation_url = 'http://intellicure.com/Drummond.aspx'from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26" spans="1:2" x14ac:dyDescent="0.25">
      <c r="A226" s="13" t="str">
        <f>IF(NOT(ISBLANK('Drummond 3-11-2016'!D220)),IF(OR(ISBLANK('Drummond 3-11-2016'!E220),'Drummond 3-11-2016'!E220="N/A"),"no acb code",CONCATENATE(B$2,'Drummond 3-11-2016'!D220,C$2,'Drummond 3-11-2016'!E220,D$2,B$5,E$2)),"no attestation")</f>
        <v>no acb code</v>
      </c>
      <c r="B226" s="13" t="str">
        <f>IF(NOT(ISBLANK('Drummond 3-11-2016'!F220)),IF('Drummond 3-11-2016'!A220&lt;&gt;'Drummond 3-11-2016'!A219,CONCATENATE(B$3,'Drummond 3-11-2016'!F220,C$3,'Drummond 3-11-2016'!E220,D$3,B$5,E$3),CONCATENATE(B$4,'Drummond 3-11-2016'!F220,C$4,'Drummond 3-11-2016'!E220,D$4)),"no url")</f>
        <v>update openchpl.certified_product as cp set transparency_attestation_url = 'http://us.icw-global.com/solutions/icw-patient-engagement.html'from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27" spans="1:2" x14ac:dyDescent="0.25">
      <c r="A227" s="13" t="str">
        <f>IF(NOT(ISBLANK('Drummond 3-11-2016'!D221)),IF(OR(ISBLANK('Drummond 3-11-2016'!E221),'Drummond 3-11-2016'!E221="N/A"),"no acb code",CONCATENATE(B$2,'Drummond 3-11-2016'!D221,C$2,'Drummond 3-11-2016'!E221,D$2,B$5,E$2)),"no attestation")</f>
        <v>no acb code</v>
      </c>
      <c r="B227" s="13" t="str">
        <f>IF(NOT(ISBLANK('Drummond 3-11-2016'!F221)),IF('Drummond 3-11-2016'!A221&lt;&gt;'Drummond 3-11-2016'!A220,CONCATENATE(B$3,'Drummond 3-11-2016'!F221,C$3,'Drummond 3-11-2016'!E221,D$3,B$5,E$3),CONCATENATE(B$4,'Drummond 3-11-2016'!F221,C$4,'Drummond 3-11-2016'!E221,D$4)),"no url")</f>
        <v>no url</v>
      </c>
    </row>
    <row r="228" spans="1:2" x14ac:dyDescent="0.25">
      <c r="A228" s="13" t="str">
        <f>IF(NOT(ISBLANK('Drummond 3-11-2016'!D222)),IF(OR(ISBLANK('Drummond 3-11-2016'!E222),'Drummond 3-11-2016'!E222="N/A"),"no acb code",CONCATENATE(B$2,'Drummond 3-11-2016'!D222,C$2,'Drummond 3-11-2016'!E222,D$2,B$5,E$2)),"no attestation")</f>
        <v>no attestation</v>
      </c>
      <c r="B228" s="13" t="str">
        <f>IF(NOT(ISBLANK('Drummond 3-11-2016'!F222)),IF('Drummond 3-11-2016'!A222&lt;&gt;'Drummond 3-11-2016'!A221,CONCATENATE(B$3,'Drummond 3-11-2016'!F222,C$3,'Drummond 3-11-2016'!E222,D$3,B$5,E$3),CONCATENATE(B$4,'Drummond 3-11-2016'!F222,C$4,'Drummond 3-11-2016'!E222,D$4)),"no url")</f>
        <v>update openchpl.certified_product as cp set transparency_attestation_url = 'http://ipeople.com/data-solutions/data-discovery'from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29" spans="1:2" x14ac:dyDescent="0.25">
      <c r="A229" s="13" t="str">
        <f>IF(NOT(ISBLANK('Drummond 3-11-2016'!D223)),IF(OR(ISBLANK('Drummond 3-11-2016'!E223),'Drummond 3-11-2016'!E223="N/A"),"no acb code",CONCATENATE(B$2,'Drummond 3-11-2016'!D223,C$2,'Drummond 3-11-2016'!E223,D$2,B$5,E$2)),"no attestation")</f>
        <v>no attestation</v>
      </c>
      <c r="B229" s="13" t="str">
        <f>IF(NOT(ISBLANK('Drummond 3-11-2016'!F223)),IF('Drummond 3-11-2016'!A223&lt;&gt;'Drummond 3-11-2016'!A222,CONCATENATE(B$3,'Drummond 3-11-2016'!F223,C$3,'Drummond 3-11-2016'!E223,D$3,B$5,E$3),CONCATENATE(B$4,'Drummond 3-11-2016'!F223,C$4,'Drummond 3-11-2016'!E223,D$4)),"no url")</f>
        <v>update openchpl.certified_product as cp set transparency_attestation_url = 'http://ipeople.com/data-solutions/data-discovery'from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30" spans="1:2" x14ac:dyDescent="0.25">
      <c r="A230" s="13" t="str">
        <f>IF(NOT(ISBLANK('Drummond 3-11-2016'!D224)),IF(OR(ISBLANK('Drummond 3-11-2016'!E224),'Drummond 3-11-2016'!E224="N/A"),"no acb code",CONCATENATE(B$2,'Drummond 3-11-2016'!D224,C$2,'Drummond 3-11-2016'!E224,D$2,B$5,E$2)),"no attestation")</f>
        <v>no acb code</v>
      </c>
      <c r="B230" s="13" t="str">
        <f>IF(NOT(ISBLANK('Drummond 3-11-2016'!F224)),IF('Drummond 3-11-2016'!A224&lt;&gt;'Drummond 3-11-2016'!A223,CONCATENATE(B$3,'Drummond 3-11-2016'!F224,C$3,'Drummond 3-11-2016'!E224,D$3,B$5,E$3),CONCATENATE(B$4,'Drummond 3-11-2016'!F224,C$4,'Drummond 3-11-2016'!E224,D$4)),"no url")</f>
        <v>update openchpl.certified_product as cp set transparency_attestation_url = 'http://isalushealthcare.com/ehr-features/meaningful-use'from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31" spans="1:2" x14ac:dyDescent="0.25">
      <c r="A231" s="13" t="str">
        <f>IF(NOT(ISBLANK('Drummond 3-11-2016'!D225)),IF(OR(ISBLANK('Drummond 3-11-2016'!E225),'Drummond 3-11-2016'!E225="N/A"),"no acb code",CONCATENATE(B$2,'Drummond 3-11-2016'!D225,C$2,'Drummond 3-11-2016'!E225,D$2,B$5,E$2)),"no attestation")</f>
        <v>no acb code</v>
      </c>
      <c r="B231" s="13" t="str">
        <f>IF(NOT(ISBLANK('Drummond 3-11-2016'!F225)),IF('Drummond 3-11-2016'!A225&lt;&gt;'Drummond 3-11-2016'!A224,CONCATENATE(B$3,'Drummond 3-11-2016'!F225,C$3,'Drummond 3-11-2016'!E225,D$3,B$5,E$3),CONCATENATE(B$4,'Drummond 3-11-2016'!F225,C$4,'Drummond 3-11-2016'!E225,D$4)),"no url")</f>
        <v>update openchpl.certified_product as cp set transparency_attestation_url = 'http://clinictracker.com/features/meaningful-use'from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32" spans="1:2" x14ac:dyDescent="0.25">
      <c r="A232" s="13" t="str">
        <f>IF(NOT(ISBLANK('Drummond 3-11-2016'!D226)),IF(OR(ISBLANK('Drummond 3-11-2016'!E226),'Drummond 3-11-2016'!E226="N/A"),"no acb code",CONCATENATE(B$2,'Drummond 3-11-2016'!D226,C$2,'Drummond 3-11-2016'!E226,D$2,B$5,E$2)),"no attestation")</f>
        <v>no acb code</v>
      </c>
      <c r="B232" s="13" t="str">
        <f>IF(NOT(ISBLANK('Drummond 3-11-2016'!F226)),IF('Drummond 3-11-2016'!A226&lt;&gt;'Drummond 3-11-2016'!A225,CONCATENATE(B$3,'Drummond 3-11-2016'!F226,C$3,'Drummond 3-11-2016'!E226,D$3,B$5,E$3),CONCATENATE(B$4,'Drummond 3-11-2016'!F226,C$4,'Drummond 3-11-2016'!E226,D$4)),"no url")</f>
        <v>update openchpl.certified_product as cp set transparency_attestation_url = 'http://www.addabbo.org/'from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33" spans="1:2" x14ac:dyDescent="0.25">
      <c r="A233" s="13" t="str">
        <f>IF(NOT(ISBLANK('Drummond 3-11-2016'!D227)),IF(OR(ISBLANK('Drummond 3-11-2016'!E227),'Drummond 3-11-2016'!E227="N/A"),"no acb code",CONCATENATE(B$2,'Drummond 3-11-2016'!D227,C$2,'Drummond 3-11-2016'!E227,D$2,B$5,E$2)),"no attestation")</f>
        <v>no acb code</v>
      </c>
      <c r="B233" s="13" t="str">
        <f>IF(NOT(ISBLANK('Drummond 3-11-2016'!F227)),IF('Drummond 3-11-2016'!A227&lt;&gt;'Drummond 3-11-2016'!A226,CONCATENATE(B$3,'Drummond 3-11-2016'!F227,C$3,'Drummond 3-11-2016'!E227,D$3,B$5,E$3),CONCATENATE(B$4,'Drummond 3-11-2016'!F227,C$4,'Drummond 3-11-2016'!E227,D$4)),"no url")</f>
        <v>update openchpl.certified_product as cp set transparency_attestation_url = 'http://www.addabbo.org/'from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34" spans="1:2" x14ac:dyDescent="0.25">
      <c r="A234" s="13" t="str">
        <f>IF(NOT(ISBLANK('Drummond 3-11-2016'!D228)),IF(OR(ISBLANK('Drummond 3-11-2016'!E228),'Drummond 3-11-2016'!E228="N/A"),"no acb code",CONCATENATE(B$2,'Drummond 3-11-2016'!D228,C$2,'Drummond 3-11-2016'!E228,D$2,B$5,E$2)),"no attestation")</f>
        <v>no acb code</v>
      </c>
      <c r="B234" s="13" t="str">
        <f>IF(NOT(ISBLANK('Drummond 3-11-2016'!F228)),IF('Drummond 3-11-2016'!A228&lt;&gt;'Drummond 3-11-2016'!A227,CONCATENATE(B$3,'Drummond 3-11-2016'!F228,C$3,'Drummond 3-11-2016'!E228,D$3,B$5,E$3),CONCATENATE(B$4,'Drummond 3-11-2016'!F228,C$4,'Drummond 3-11-2016'!E228,D$4)),"no url")</f>
        <v>update openchpl.certified_product as cp set transparency_attestation_url = 'http://www.doxpedo.com/ehr-incentive/'from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35" spans="1:2" x14ac:dyDescent="0.25">
      <c r="A235" s="13" t="str">
        <f>IF(NOT(ISBLANK('Drummond 3-11-2016'!D229)),IF(OR(ISBLANK('Drummond 3-11-2016'!E229),'Drummond 3-11-2016'!E229="N/A"),"no acb code",CONCATENATE(B$2,'Drummond 3-11-2016'!D229,C$2,'Drummond 3-11-2016'!E229,D$2,B$5,E$2)),"no attestation")</f>
        <v>no acb code</v>
      </c>
      <c r="B235" s="13" t="str">
        <f>IF(NOT(ISBLANK('Drummond 3-11-2016'!F229)),IF('Drummond 3-11-2016'!A229&lt;&gt;'Drummond 3-11-2016'!A228,CONCATENATE(B$3,'Drummond 3-11-2016'!F229,C$3,'Drummond 3-11-2016'!E229,D$3,B$5,E$3),CONCATENATE(B$4,'Drummond 3-11-2016'!F229,C$4,'Drummond 3-11-2016'!E229,D$4)),"no url")</f>
        <v>no url</v>
      </c>
    </row>
    <row r="236" spans="1:2" x14ac:dyDescent="0.25">
      <c r="A236" s="13" t="str">
        <f>IF(NOT(ISBLANK('Drummond 3-11-2016'!D230)),IF(OR(ISBLANK('Drummond 3-11-2016'!E230),'Drummond 3-11-2016'!E230="N/A"),"no acb code",CONCATENATE(B$2,'Drummond 3-11-2016'!D230,C$2,'Drummond 3-11-2016'!E230,D$2,B$5,E$2)),"no attestation")</f>
        <v>no acb code</v>
      </c>
      <c r="B236" s="13" t="str">
        <f>IF(NOT(ISBLANK('Drummond 3-11-2016'!F230)),IF('Drummond 3-11-2016'!A230&lt;&gt;'Drummond 3-11-2016'!A229,CONCATENATE(B$3,'Drummond 3-11-2016'!F230,C$3,'Drummond 3-11-2016'!E230,D$3,B$5,E$3),CONCATENATE(B$4,'Drummond 3-11-2016'!F230,C$4,'Drummond 3-11-2016'!E230,D$4)),"no url")</f>
        <v>no url</v>
      </c>
    </row>
    <row r="237" spans="1:2" x14ac:dyDescent="0.25">
      <c r="A237" s="13" t="str">
        <f>IF(NOT(ISBLANK('Drummond 3-11-2016'!D231)),IF(OR(ISBLANK('Drummond 3-11-2016'!E231),'Drummond 3-11-2016'!E231="N/A"),"no acb code",CONCATENATE(B$2,'Drummond 3-11-2016'!D231,C$2,'Drummond 3-11-2016'!E231,D$2,B$5,E$2)),"no attestation")</f>
        <v>no acb code</v>
      </c>
      <c r="B237" s="13" t="str">
        <f>IF(NOT(ISBLANK('Drummond 3-11-2016'!F231)),IF('Drummond 3-11-2016'!A231&lt;&gt;'Drummond 3-11-2016'!A230,CONCATENATE(B$3,'Drummond 3-11-2016'!F231,C$3,'Drummond 3-11-2016'!E231,D$3,B$5,E$3),CONCATENATE(B$4,'Drummond 3-11-2016'!F231,C$4,'Drummond 3-11-2016'!E231,D$4)),"no url")</f>
        <v>update openchpl.certified_product as cp set transparency_attestation_url = 'www.drsdoc.com'from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38" spans="1:2" x14ac:dyDescent="0.25">
      <c r="A238" s="13" t="str">
        <f>IF(NOT(ISBLANK('Drummond 3-11-2016'!D232)),IF(OR(ISBLANK('Drummond 3-11-2016'!E232),'Drummond 3-11-2016'!E232="N/A"),"no acb code",CONCATENATE(B$2,'Drummond 3-11-2016'!D232,C$2,'Drummond 3-11-2016'!E232,D$2,B$5,E$2)),"no attestation")</f>
        <v>no acb code</v>
      </c>
      <c r="B238" s="13" t="str">
        <f>IF(NOT(ISBLANK('Drummond 3-11-2016'!F232)),IF('Drummond 3-11-2016'!A232&lt;&gt;'Drummond 3-11-2016'!A231,CONCATENATE(B$3,'Drummond 3-11-2016'!F232,C$3,'Drummond 3-11-2016'!E232,D$3,B$5,E$3),CONCATENATE(B$4,'Drummond 3-11-2016'!F232,C$4,'Drummond 3-11-2016'!E232,D$4)),"no url")</f>
        <v>update openchpl.certified_product as cp set transparency_attestation_url = 'http://www.keymedicalsoftware.com/home/keychart-electronic-medical-records'from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39" spans="1:2" x14ac:dyDescent="0.25">
      <c r="A239" s="13" t="str">
        <f>IF(NOT(ISBLANK('Drummond 3-11-2016'!D233)),IF(OR(ISBLANK('Drummond 3-11-2016'!E233),'Drummond 3-11-2016'!E233="N/A"),"no acb code",CONCATENATE(B$2,'Drummond 3-11-2016'!D233,C$2,'Drummond 3-11-2016'!E233,D$2,B$5,E$2)),"no attestation")</f>
        <v>no acb code</v>
      </c>
      <c r="B239" s="13" t="str">
        <f>IF(NOT(ISBLANK('Drummond 3-11-2016'!F233)),IF('Drummond 3-11-2016'!A233&lt;&gt;'Drummond 3-11-2016'!A232,CONCATENATE(B$3,'Drummond 3-11-2016'!F233,C$3,'Drummond 3-11-2016'!E233,D$3,B$5,E$3),CONCATENATE(B$4,'Drummond 3-11-2016'!F233,C$4,'Drummond 3-11-2016'!E233,D$4)),"no url")</f>
        <v>no url</v>
      </c>
    </row>
    <row r="240" spans="1:2" x14ac:dyDescent="0.25">
      <c r="A240" s="13" t="str">
        <f>IF(NOT(ISBLANK('Drummond 3-11-2016'!D234)),IF(OR(ISBLANK('Drummond 3-11-2016'!E234),'Drummond 3-11-2016'!E234="N/A"),"no acb code",CONCATENATE(B$2,'Drummond 3-11-2016'!D234,C$2,'Drummond 3-11-2016'!E234,D$2,B$5,E$2)),"no attestation")</f>
        <v>no acb code</v>
      </c>
      <c r="B240" s="13" t="str">
        <f>IF(NOT(ISBLANK('Drummond 3-11-2016'!F234)),IF('Drummond 3-11-2016'!A234&lt;&gt;'Drummond 3-11-2016'!A233,CONCATENATE(B$3,'Drummond 3-11-2016'!F234,C$3,'Drummond 3-11-2016'!E234,D$3,B$5,E$3),CONCATENATE(B$4,'Drummond 3-11-2016'!F234,C$4,'Drummond 3-11-2016'!E234,D$4)),"no url")</f>
        <v>update openchpl.certified_product as cp set transparency_attestation_url = 'http://home.meditech.com/en/d/regulatoryresources/pages/certification.htm'from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41" spans="1:2" x14ac:dyDescent="0.25">
      <c r="A241" s="13" t="str">
        <f>IF(NOT(ISBLANK('Drummond 3-11-2016'!D235)),IF(OR(ISBLANK('Drummond 3-11-2016'!E235),'Drummond 3-11-2016'!E235="N/A"),"no acb code",CONCATENATE(B$2,'Drummond 3-11-2016'!D235,C$2,'Drummond 3-11-2016'!E235,D$2,B$5,E$2)),"no attestation")</f>
        <v>no acb code</v>
      </c>
      <c r="B241" s="13" t="str">
        <f>IF(NOT(ISBLANK('Drummond 3-11-2016'!F235)),IF('Drummond 3-11-2016'!A235&lt;&gt;'Drummond 3-11-2016'!A234,CONCATENATE(B$3,'Drummond 3-11-2016'!F235,C$3,'Drummond 3-11-2016'!E235,D$3,B$5,E$3),CONCATENATE(B$4,'Drummond 3-11-2016'!F235,C$4,'Drummond 3-11-2016'!E235,D$4)),"no url")</f>
        <v>update openchpl.certified_product as cp set transparency_attestation_url = 'http://laurisonline.com/certinfo.aspx'from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42" spans="1:2" x14ac:dyDescent="0.25">
      <c r="A242" s="13" t="str">
        <f>IF(NOT(ISBLANK('Drummond 3-11-2016'!D236)),IF(OR(ISBLANK('Drummond 3-11-2016'!E236),'Drummond 3-11-2016'!E236="N/A"),"no acb code",CONCATENATE(B$2,'Drummond 3-11-2016'!D236,C$2,'Drummond 3-11-2016'!E236,D$2,B$5,E$2)),"no attestation")</f>
        <v>no acb code</v>
      </c>
      <c r="B242" s="13" t="str">
        <f>IF(NOT(ISBLANK('Drummond 3-11-2016'!F236)),IF('Drummond 3-11-2016'!A236&lt;&gt;'Drummond 3-11-2016'!A235,CONCATENATE(B$3,'Drummond 3-11-2016'!F236,C$3,'Drummond 3-11-2016'!E236,D$3,B$5,E$3),CONCATENATE(B$4,'Drummond 3-11-2016'!F236,C$4,'Drummond 3-11-2016'!E236,D$4)),"no url")</f>
        <v>no url</v>
      </c>
    </row>
    <row r="243" spans="1:2" x14ac:dyDescent="0.25">
      <c r="A243" s="13" t="str">
        <f>IF(NOT(ISBLANK('Drummond 3-11-2016'!D237)),IF(OR(ISBLANK('Drummond 3-11-2016'!E237),'Drummond 3-11-2016'!E237="N/A"),"no acb code",CONCATENATE(B$2,'Drummond 3-11-2016'!D237,C$2,'Drummond 3-11-2016'!E237,D$2,B$5,E$2)),"no attestation")</f>
        <v>no acb code</v>
      </c>
      <c r="B243" s="13" t="str">
        <f>IF(NOT(ISBLANK('Drummond 3-11-2016'!F237)),IF('Drummond 3-11-2016'!A237&lt;&gt;'Drummond 3-11-2016'!A236,CONCATENATE(B$3,'Drummond 3-11-2016'!F237,C$3,'Drummond 3-11-2016'!E237,D$3,B$5,E$3),CONCATENATE(B$4,'Drummond 3-11-2016'!F237,C$4,'Drummond 3-11-2016'!E237,D$4)),"no url")</f>
        <v>update openchpl.certified_product as cp set transparency_attestation_url = 'https://www.cattailssoftware.com/clientportal/?page=login'from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44" spans="1:2" x14ac:dyDescent="0.25">
      <c r="A244" s="13" t="str">
        <f>IF(NOT(ISBLANK('Drummond 3-11-2016'!D238)),IF(OR(ISBLANK('Drummond 3-11-2016'!E238),'Drummond 3-11-2016'!E238="N/A"),"no acb code",CONCATENATE(B$2,'Drummond 3-11-2016'!D238,C$2,'Drummond 3-11-2016'!E238,D$2,B$5,E$2)),"no attestation")</f>
        <v>no acb code</v>
      </c>
      <c r="B244" s="13" t="str">
        <f>IF(NOT(ISBLANK('Drummond 3-11-2016'!F238)),IF('Drummond 3-11-2016'!A238&lt;&gt;'Drummond 3-11-2016'!A237,CONCATENATE(B$3,'Drummond 3-11-2016'!F238,C$3,'Drummond 3-11-2016'!E238,D$3,B$5,E$3),CONCATENATE(B$4,'Drummond 3-11-2016'!F238,C$4,'Drummond 3-11-2016'!E238,D$4)),"no url")</f>
        <v>update openchpl.certified_product as cp set transparency_attestation_url = 'http://www.mdlogic.com/support/value-added-services'from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45" spans="1:2" x14ac:dyDescent="0.25">
      <c r="A245" s="13" t="str">
        <f>IF(NOT(ISBLANK('Drummond 3-11-2016'!D239)),IF(OR(ISBLANK('Drummond 3-11-2016'!E239),'Drummond 3-11-2016'!E239="N/A"),"no acb code",CONCATENATE(B$2,'Drummond 3-11-2016'!D239,C$2,'Drummond 3-11-2016'!E239,D$2,B$5,E$2)),"no attestation")</f>
        <v>no acb code</v>
      </c>
      <c r="B245" s="13" t="str">
        <f>IF(NOT(ISBLANK('Drummond 3-11-2016'!F239)),IF('Drummond 3-11-2016'!A239&lt;&gt;'Drummond 3-11-2016'!A238,CONCATENATE(B$3,'Drummond 3-11-2016'!F239,C$3,'Drummond 3-11-2016'!E239,D$3,B$5,E$3),CONCATENATE(B$4,'Drummond 3-11-2016'!F239,C$4,'Drummond 3-11-2016'!E239,D$4)),"no url")</f>
        <v>update openchpl.certified_product as cp set transparency_attestation_url = 'http://www.mdlogic.com/support/value-added-services'from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46" spans="1:2" x14ac:dyDescent="0.25">
      <c r="A246" s="13" t="str">
        <f>IF(NOT(ISBLANK('Drummond 3-11-2016'!D240)),IF(OR(ISBLANK('Drummond 3-11-2016'!E240),'Drummond 3-11-2016'!E240="N/A"),"no acb code",CONCATENATE(B$2,'Drummond 3-11-2016'!D240,C$2,'Drummond 3-11-2016'!E240,D$2,B$5,E$2)),"no attestation")</f>
        <v>no attestation</v>
      </c>
      <c r="B246" s="13" t="str">
        <f>IF(NOT(ISBLANK('Drummond 3-11-2016'!F240)),IF('Drummond 3-11-2016'!A240&lt;&gt;'Drummond 3-11-2016'!A239,CONCATENATE(B$3,'Drummond 3-11-2016'!F240,C$3,'Drummond 3-11-2016'!E240,D$3,B$5,E$3),CONCATENATE(B$4,'Drummond 3-11-2016'!F240,C$4,'Drummond 3-11-2016'!E240,D$4)),"no url")</f>
        <v>update openchpl.certified_product as cp set transparency_attestation_url = 'http://mdi.nextech.com/mdi-meaningful-use'from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47" spans="1:2" x14ac:dyDescent="0.25">
      <c r="A247" s="13" t="str">
        <f>IF(NOT(ISBLANK('Drummond 3-11-2016'!D241)),IF(OR(ISBLANK('Drummond 3-11-2016'!E241),'Drummond 3-11-2016'!E241="N/A"),"no acb code",CONCATENATE(B$2,'Drummond 3-11-2016'!D241,C$2,'Drummond 3-11-2016'!E241,D$2,B$5,E$2)),"no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'06192014-2142-5' and cb."name" = 'Drummond Group Inc.' and cp.product_version_id = pv.product_version_id and pv.product_id = p.product_id and p.vendor_id = vend.vendor_id;</v>
      </c>
      <c r="B247" s="13" t="str">
        <f>IF(NOT(ISBLANK('Drummond 3-11-2016'!F241)),IF('Drummond 3-11-2016'!A241&lt;&gt;'Drummond 3-11-2016'!A240,CONCATENATE(B$3,'Drummond 3-11-2016'!F241,C$3,'Drummond 3-11-2016'!E241,D$3,B$5,E$3),CONCATENATE(B$4,'Drummond 3-11-2016'!F241,C$4,'Drummond 3-11-2016'!E241,D$4)),"no url")</f>
        <v>update openchpl.certified_product as cp set transparency_attestation_url = 'http://www.medhost.com/offerings/business-intelligence/business-intelligence-certification'from (select certified_product_id from (select vend.vendor_code from openchpl.certified_product as cp, openchpl.product_version as pv, openchpl.product as p, openchpl.vendor as vend where cp.acb_certification_id = '06192014-2142-5'and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248" spans="1:2" x14ac:dyDescent="0.25">
      <c r="A248" s="13" t="str">
        <f>IF(NOT(ISBLANK('Drummond 3-11-2016'!D242)),IF(OR(ISBLANK('Drummond 3-11-2016'!E242),'Drummond 3-11-2016'!E242="N/A"),"no acb code",CONCATENATE(B$2,'Drummond 3-11-2016'!D242,C$2,'Drummond 3-11-2016'!E242,D$2,B$5,E$2)),"no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'02052015-2143-5' and cb."name" = 'Drummond Group Inc.' and cp.product_version_id = pv.product_version_id and pv.product_id = p.product_id and p.vendor_id = vend.vendor_id;</v>
      </c>
      <c r="B248" s="13" t="str">
        <f>IF(NOT(ISBLANK('Drummond 3-11-2016'!F242)),IF('Drummond 3-11-2016'!A242&lt;&gt;'Drummond 3-11-2016'!A241,CONCATENATE(B$3,'Drummond 3-11-2016'!F242,C$3,'Drummond 3-11-2016'!E242,D$3,B$5,E$3),CONCATENATE(B$4,'Drummond 3-11-2016'!F242,C$4,'Drummond 3-11-2016'!E242,D$4)),"no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'02052015-2143-5') as subquery where cp.certified_product_id = subquery.certified_product_id;</v>
      </c>
    </row>
    <row r="249" spans="1:2" x14ac:dyDescent="0.25">
      <c r="A249" s="13" t="str">
        <f>IF(NOT(ISBLANK('Drummond 3-11-2016'!D243)),IF(OR(ISBLANK('Drummond 3-11-2016'!E243),'Drummond 3-11-2016'!E243="N/A"),"no acb code",CONCATENATE(B$2,'Drummond 3-11-2016'!D243,C$2,'Drummond 3-11-2016'!E243,D$2,B$5,E$2)),"no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'07162015-2145-5' and cb."name" = 'Drummond Group Inc.' and cp.product_version_id = pv.product_version_id and pv.product_id = p.product_id and p.vendor_id = vend.vendor_id;</v>
      </c>
      <c r="B249" s="13" t="str">
        <f>IF(NOT(ISBLANK('Drummond 3-11-2016'!F243)),IF('Drummond 3-11-2016'!A243&lt;&gt;'Drummond 3-11-2016'!A242,CONCATENATE(B$3,'Drummond 3-11-2016'!F243,C$3,'Drummond 3-11-2016'!E243,D$3,B$5,E$3),CONCATENATE(B$4,'Drummond 3-11-2016'!F243,C$4,'Drummond 3-11-2016'!E243,D$4)),"no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'07162015-2145-5') as subquery where cp.certified_product_id = subquery.certified_product_id;</v>
      </c>
    </row>
    <row r="250" spans="1:2" x14ac:dyDescent="0.25">
      <c r="A250" s="13" t="str">
        <f>IF(NOT(ISBLANK('Drummond 3-11-2016'!D244)),IF(OR(ISBLANK('Drummond 3-11-2016'!E244),'Drummond 3-11-2016'!E244="N/A"),"no acb code",CONCATENATE(B$2,'Drummond 3-11-2016'!D244,C$2,'Drummond 3-11-2016'!E244,D$2,B$5,E$2)),"no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'11122015-0434-5' and cb."name" = 'Drummond Group Inc.' and cp.product_version_id = pv.product_version_id and pv.product_id = p.product_id and p.vendor_id = vend.vendor_id;</v>
      </c>
      <c r="B250" s="13" t="str">
        <f>IF(NOT(ISBLANK('Drummond 3-11-2016'!F244)),IF('Drummond 3-11-2016'!A244&lt;&gt;'Drummond 3-11-2016'!A243,CONCATENATE(B$3,'Drummond 3-11-2016'!F244,C$3,'Drummond 3-11-2016'!E244,D$3,B$5,E$3),CONCATENATE(B$4,'Drummond 3-11-2016'!F244,C$4,'Drummond 3-11-2016'!E244,D$4)),"no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'11122015-0434-5') as subquery where cp.certified_product_id = subquery.certified_product_id;</v>
      </c>
    </row>
    <row r="251" spans="1:2" x14ac:dyDescent="0.25">
      <c r="A251" s="13" t="str">
        <f>IF(NOT(ISBLANK('Drummond 3-11-2016'!D245)),IF(OR(ISBLANK('Drummond 3-11-2016'!E245),'Drummond 3-11-2016'!E245="N/A"),"no acb code",CONCATENATE(B$2,'Drummond 3-11-2016'!D245,C$2,'Drummond 3-11-2016'!E245,D$2,B$5,E$2)),"no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'08282014-1838-5' and cb."name" = 'Drummond Group Inc.' and cp.product_version_id = pv.product_version_id and pv.product_id = p.product_id and p.vendor_id = vend.vendor_id;</v>
      </c>
      <c r="B251" s="13" t="str">
        <f>IF(NOT(ISBLANK('Drummond 3-11-2016'!F245)),IF('Drummond 3-11-2016'!A245&lt;&gt;'Drummond 3-11-2016'!A244,CONCATENATE(B$3,'Drummond 3-11-2016'!F245,C$3,'Drummond 3-11-2016'!E245,D$3,B$5,E$3),CONCATENATE(B$4,'Drummond 3-11-2016'!F245,C$4,'Drummond 3-11-2016'!E245,D$4)),"no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'08282014-1838-5') as subquery where cp.certified_product_id = subquery.certified_product_id;</v>
      </c>
    </row>
    <row r="252" spans="1:2" x14ac:dyDescent="0.25">
      <c r="A252" s="13" t="str">
        <f>IF(NOT(ISBLANK('Drummond 3-11-2016'!D246)),IF(OR(ISBLANK('Drummond 3-11-2016'!E246),'Drummond 3-11-2016'!E246="N/A"),"no acb code",CONCATENATE(B$2,'Drummond 3-11-2016'!D246,C$2,'Drummond 3-11-2016'!E246,D$2,B$5,E$2)),"no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'08282014-1839-5' and cb."name" = 'Drummond Group Inc.' and cp.product_version_id = pv.product_version_id and pv.product_id = p.product_id and p.vendor_id = vend.vendor_id;</v>
      </c>
      <c r="B252" s="13" t="str">
        <f>IF(NOT(ISBLANK('Drummond 3-11-2016'!F246)),IF('Drummond 3-11-2016'!A246&lt;&gt;'Drummond 3-11-2016'!A245,CONCATENATE(B$3,'Drummond 3-11-2016'!F246,C$3,'Drummond 3-11-2016'!E246,D$3,B$5,E$3),CONCATENATE(B$4,'Drummond 3-11-2016'!F246,C$4,'Drummond 3-11-2016'!E246,D$4)),"no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'08282014-1839-5') as subquery where cp.certified_product_id = subquery.certified_product_id;</v>
      </c>
    </row>
    <row r="253" spans="1:2" x14ac:dyDescent="0.25">
      <c r="A253" s="13" t="str">
        <f>IF(NOT(ISBLANK('Drummond 3-11-2016'!D247)),IF(OR(ISBLANK('Drummond 3-11-2016'!E247),'Drummond 3-11-2016'!E247="N/A"),"no acb code",CONCATENATE(B$2,'Drummond 3-11-2016'!D247,C$2,'Drummond 3-11-2016'!E247,D$2,B$5,E$2)),"no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'09042014-1843-5' and cb."name" = 'Drummond Group Inc.' and cp.product_version_id = pv.product_version_id and pv.product_id = p.product_id and p.vendor_id = vend.vendor_id;</v>
      </c>
      <c r="B253" s="13" t="str">
        <f>IF(NOT(ISBLANK('Drummond 3-11-2016'!F247)),IF('Drummond 3-11-2016'!A247&lt;&gt;'Drummond 3-11-2016'!A246,CONCATENATE(B$3,'Drummond 3-11-2016'!F247,C$3,'Drummond 3-11-2016'!E247,D$3,B$5,E$3),CONCATENATE(B$4,'Drummond 3-11-2016'!F247,C$4,'Drummond 3-11-2016'!E247,D$4)),"no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'09042014-1843-5') as subquery where cp.certified_product_id = subquery.certified_product_id;</v>
      </c>
    </row>
    <row r="254" spans="1:2" x14ac:dyDescent="0.25">
      <c r="A254" s="13" t="str">
        <f>IF(NOT(ISBLANK('Drummond 3-11-2016'!D248)),IF(OR(ISBLANK('Drummond 3-11-2016'!E248),'Drummond 3-11-2016'!E248="N/A"),"no acb code",CONCATENATE(B$2,'Drummond 3-11-2016'!D248,C$2,'Drummond 3-11-2016'!E248,D$2,B$5,E$2)),"no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'08282014-1836-5' and cb."name" = 'Drummond Group Inc.' and cp.product_version_id = pv.product_version_id and pv.product_id = p.product_id and p.vendor_id = vend.vendor_id;</v>
      </c>
      <c r="B254" s="13" t="str">
        <f>IF(NOT(ISBLANK('Drummond 3-11-2016'!F248)),IF('Drummond 3-11-2016'!A248&lt;&gt;'Drummond 3-11-2016'!A247,CONCATENATE(B$3,'Drummond 3-11-2016'!F248,C$3,'Drummond 3-11-2016'!E248,D$3,B$5,E$3),CONCATENATE(B$4,'Drummond 3-11-2016'!F248,C$4,'Drummond 3-11-2016'!E248,D$4)),"no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'08282014-1836-5') as subquery where cp.certified_product_id = subquery.certified_product_id;</v>
      </c>
    </row>
    <row r="255" spans="1:2" x14ac:dyDescent="0.25">
      <c r="A255" s="13" t="str">
        <f>IF(NOT(ISBLANK('Drummond 3-11-2016'!D249)),IF(OR(ISBLANK('Drummond 3-11-2016'!E249),'Drummond 3-11-2016'!E249="N/A"),"no acb code",CONCATENATE(B$2,'Drummond 3-11-2016'!D249,C$2,'Drummond 3-11-2016'!E249,D$2,B$5,E$2)),"no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'08282014-1837-5' and cb."name" = 'Drummond Group Inc.' and cp.product_version_id = pv.product_version_id and pv.product_id = p.product_id and p.vendor_id = vend.vendor_id;</v>
      </c>
      <c r="B255" s="13" t="str">
        <f>IF(NOT(ISBLANK('Drummond 3-11-2016'!F249)),IF('Drummond 3-11-2016'!A249&lt;&gt;'Drummond 3-11-2016'!A248,CONCATENATE(B$3,'Drummond 3-11-2016'!F249,C$3,'Drummond 3-11-2016'!E249,D$3,B$5,E$3),CONCATENATE(B$4,'Drummond 3-11-2016'!F249,C$4,'Drummond 3-11-2016'!E249,D$4)),"no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'08282014-1837-5') as subquery where cp.certified_product_id = subquery.certified_product_id;</v>
      </c>
    </row>
    <row r="256" spans="1:2" x14ac:dyDescent="0.25">
      <c r="A256" s="13" t="str">
        <f>IF(NOT(ISBLANK('Drummond 3-11-2016'!D250)),IF(OR(ISBLANK('Drummond 3-11-2016'!E250),'Drummond 3-11-2016'!E250="N/A"),"no acb code",CONCATENATE(B$2,'Drummond 3-11-2016'!D250,C$2,'Drummond 3-11-2016'!E250,D$2,B$5,E$2)),"no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'09042014-1842-5' and cb."name" = 'Drummond Group Inc.' and cp.product_version_id = pv.product_version_id and pv.product_id = p.product_id and p.vendor_id = vend.vendor_id;</v>
      </c>
      <c r="B256" s="13" t="str">
        <f>IF(NOT(ISBLANK('Drummond 3-11-2016'!F250)),IF('Drummond 3-11-2016'!A250&lt;&gt;'Drummond 3-11-2016'!A249,CONCATENATE(B$3,'Drummond 3-11-2016'!F250,C$3,'Drummond 3-11-2016'!E250,D$3,B$5,E$3),CONCATENATE(B$4,'Drummond 3-11-2016'!F250,C$4,'Drummond 3-11-2016'!E250,D$4)),"no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'09042014-1842-5') as subquery where cp.certified_product_id = subquery.certified_product_id;</v>
      </c>
    </row>
    <row r="257" spans="1:2" x14ac:dyDescent="0.25">
      <c r="A257" s="13" t="str">
        <f>IF(NOT(ISBLANK('Drummond 3-11-2016'!D251)),IF(OR(ISBLANK('Drummond 3-11-2016'!E251),'Drummond 3-11-2016'!E251="N/A"),"no acb code",CONCATENATE(B$2,'Drummond 3-11-2016'!D251,C$2,'Drummond 3-11-2016'!E251,D$2,B$5,E$2)),"no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'01302015-3104-5' and cb."name" = 'Drummond Group Inc.' and cp.product_version_id = pv.product_version_id and pv.product_id = p.product_id and p.vendor_id = vend.vendor_id;</v>
      </c>
      <c r="B257" s="13" t="str">
        <f>IF(NOT(ISBLANK('Drummond 3-11-2016'!F251)),IF('Drummond 3-11-2016'!A251&lt;&gt;'Drummond 3-11-2016'!A250,CONCATENATE(B$3,'Drummond 3-11-2016'!F251,C$3,'Drummond 3-11-2016'!E251,D$3,B$5,E$3),CONCATENATE(B$4,'Drummond 3-11-2016'!F251,C$4,'Drummond 3-11-2016'!E251,D$4)),"no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'01302015-3104-5') as subquery where cp.certified_product_id = subquery.certified_product_id;</v>
      </c>
    </row>
    <row r="258" spans="1:2" x14ac:dyDescent="0.25">
      <c r="A258" s="13" t="str">
        <f>IF(NOT(ISBLANK('Drummond 3-11-2016'!D252)),IF(OR(ISBLANK('Drummond 3-11-2016'!E252),'Drummond 3-11-2016'!E252="N/A"),"no acb code",CONCATENATE(B$2,'Drummond 3-11-2016'!D252,C$2,'Drummond 3-11-2016'!E252,D$2,B$5,E$2)),"no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'01302015-3103-5' and cb."name" = 'Drummond Group Inc.' and cp.product_version_id = pv.product_version_id and pv.product_id = p.product_id and p.vendor_id = vend.vendor_id;</v>
      </c>
      <c r="B258" s="13" t="str">
        <f>IF(NOT(ISBLANK('Drummond 3-11-2016'!F252)),IF('Drummond 3-11-2016'!A252&lt;&gt;'Drummond 3-11-2016'!A251,CONCATENATE(B$3,'Drummond 3-11-2016'!F252,C$3,'Drummond 3-11-2016'!E252,D$3,B$5,E$3),CONCATENATE(B$4,'Drummond 3-11-2016'!F252,C$4,'Drummond 3-11-2016'!E252,D$4)),"no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'01302015-3103-5') as subquery where cp.certified_product_id = subquery.certified_product_id;</v>
      </c>
    </row>
    <row r="259" spans="1:2" x14ac:dyDescent="0.25">
      <c r="A259" s="13" t="str">
        <f>IF(NOT(ISBLANK('Drummond 3-11-2016'!D253)),IF(OR(ISBLANK('Drummond 3-11-2016'!E253),'Drummond 3-11-2016'!E253="N/A"),"no acb code",CONCATENATE(B$2,'Drummond 3-11-2016'!D253,C$2,'Drummond 3-11-2016'!E253,D$2,B$5,E$2)),"no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'01302015-3102-5' and cb."name" = 'Drummond Group Inc.' and cp.product_version_id = pv.product_version_id and pv.product_id = p.product_id and p.vendor_id = vend.vendor_id;</v>
      </c>
      <c r="B259" s="13" t="str">
        <f>IF(NOT(ISBLANK('Drummond 3-11-2016'!F253)),IF('Drummond 3-11-2016'!A253&lt;&gt;'Drummond 3-11-2016'!A252,CONCATENATE(B$3,'Drummond 3-11-2016'!F253,C$3,'Drummond 3-11-2016'!E253,D$3,B$5,E$3),CONCATENATE(B$4,'Drummond 3-11-2016'!F253,C$4,'Drummond 3-11-2016'!E253,D$4)),"no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'01302015-3102-5') as subquery where cp.certified_product_id = subquery.certified_product_id;</v>
      </c>
    </row>
    <row r="260" spans="1:2" x14ac:dyDescent="0.25">
      <c r="A260" s="13" t="str">
        <f>IF(NOT(ISBLANK('Drummond 3-11-2016'!D254)),IF(OR(ISBLANK('Drummond 3-11-2016'!E254),'Drummond 3-11-2016'!E254="N/A"),"no acb code",CONCATENATE(B$2,'Drummond 3-11-2016'!D254,C$2,'Drummond 3-11-2016'!E254,D$2,B$5,E$2)),"no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'06052014-1906-5' and cb."name" = 'Drummond Group Inc.' and cp.product_version_id = pv.product_version_id and pv.product_id = p.product_id and p.vendor_id = vend.vendor_id;</v>
      </c>
      <c r="B260" s="13" t="str">
        <f>IF(NOT(ISBLANK('Drummond 3-11-2016'!F254)),IF('Drummond 3-11-2016'!A254&lt;&gt;'Drummond 3-11-2016'!A253,CONCATENATE(B$3,'Drummond 3-11-2016'!F254,C$3,'Drummond 3-11-2016'!E254,D$3,B$5,E$3),CONCATENATE(B$4,'Drummond 3-11-2016'!F254,C$4,'Drummond 3-11-2016'!E254,D$4)),"no url")</f>
        <v>update openchpl.certified_product as cp set transparency_attestation_url = 'http://www.medhost.com/offerings/edis/edis-certification' from (select certified_product_id from openchpl.certified_product as cp where cp.acb_certification_id = '06052014-1906-5') as subquery where cp.certified_product_id = subquery.certified_product_id;</v>
      </c>
    </row>
    <row r="261" spans="1:2" x14ac:dyDescent="0.25">
      <c r="A261" s="13" t="str">
        <f>IF(NOT(ISBLANK('Drummond 3-11-2016'!D255)),IF(OR(ISBLANK('Drummond 3-11-2016'!E255),'Drummond 3-11-2016'!E255="N/A"),"no acb code",CONCATENATE(B$2,'Drummond 3-11-2016'!D255,C$2,'Drummond 3-11-2016'!E255,D$2,B$5,E$2)),"no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'03202014-1906-5' and cb."name" = 'Drummond Group Inc.' and cp.product_version_id = pv.product_version_id and pv.product_id = p.product_id and p.vendor_id = vend.vendor_id;</v>
      </c>
      <c r="B261" s="13" t="str">
        <f>IF(NOT(ISBLANK('Drummond 3-11-2016'!F255)),IF('Drummond 3-11-2016'!A255&lt;&gt;'Drummond 3-11-2016'!A254,CONCATENATE(B$3,'Drummond 3-11-2016'!F255,C$3,'Drummond 3-11-2016'!E255,D$3,B$5,E$3),CONCATENATE(B$4,'Drummond 3-11-2016'!F255,C$4,'Drummond 3-11-2016'!E255,D$4)),"no url")</f>
        <v>update openchpl.certified_product as cp set transparency_attestation_url = 'http://www.medhost.com/offerings/edis/edis-certification' from (select certified_product_id from openchpl.certified_product as cp where cp.acb_certification_id = '03202014-1906-5') as subquery where cp.certified_product_id = subquery.certified_product_id;</v>
      </c>
    </row>
    <row r="262" spans="1:2" x14ac:dyDescent="0.25">
      <c r="A262" s="13" t="str">
        <f>IF(NOT(ISBLANK('Drummond 3-11-2016'!D256)),IF(OR(ISBLANK('Drummond 3-11-2016'!E256),'Drummond 3-11-2016'!E256="N/A"),"no acb code",CONCATENATE(B$2,'Drummond 3-11-2016'!D256,C$2,'Drummond 3-11-2016'!E256,D$2,B$5,E$2)),"no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'03202014-1905-5' and cb."name" = 'Drummond Group Inc.' and cp.product_version_id = pv.product_version_id and pv.product_id = p.product_id and p.vendor_id = vend.vendor_id;</v>
      </c>
      <c r="B262" s="13" t="str">
        <f>IF(NOT(ISBLANK('Drummond 3-11-2016'!F256)),IF('Drummond 3-11-2016'!A256&lt;&gt;'Drummond 3-11-2016'!A255,CONCATENATE(B$3,'Drummond 3-11-2016'!F256,C$3,'Drummond 3-11-2016'!E256,D$3,B$5,E$3),CONCATENATE(B$4,'Drummond 3-11-2016'!F256,C$4,'Drummond 3-11-2016'!E256,D$4)),"no url")</f>
        <v>update openchpl.certified_product as cp set transparency_attestation_url = 'http://www.medhost.com/offerings/edis/edis-certification' from (select certified_product_id from openchpl.certified_product as cp where cp.acb_certification_id = '03202014-1905-5') as subquery where cp.certified_product_id = subquery.certified_product_id;</v>
      </c>
    </row>
    <row r="263" spans="1:2" x14ac:dyDescent="0.25">
      <c r="A263" s="13" t="str">
        <f>IF(NOT(ISBLANK('Drummond 3-11-2016'!D257)),IF(OR(ISBLANK('Drummond 3-11-2016'!E257),'Drummond 3-11-2016'!E257="N/A"),"no acb code",CONCATENATE(B$2,'Drummond 3-11-2016'!D257,C$2,'Drummond 3-11-2016'!E257,D$2,B$5,E$2)),"no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'09112014-1907-5' and cb."name" = 'Drummond Group Inc.' and cp.product_version_id = pv.product_version_id and pv.product_id = p.product_id and p.vendor_id = vend.vendor_id;</v>
      </c>
      <c r="B263" s="13" t="str">
        <f>IF(NOT(ISBLANK('Drummond 3-11-2016'!F257)),IF('Drummond 3-11-2016'!A257&lt;&gt;'Drummond 3-11-2016'!A256,CONCATENATE(B$3,'Drummond 3-11-2016'!F257,C$3,'Drummond 3-11-2016'!E257,D$3,B$5,E$3),CONCATENATE(B$4,'Drummond 3-11-2016'!F257,C$4,'Drummond 3-11-2016'!E257,D$4)),"no url")</f>
        <v>update openchpl.certified_product as cp set transparency_attestation_url = 'http://www.medhost.com/offerings/edis/edis-certification' from (select certified_product_id from openchpl.certified_product as cp where cp.acb_certification_id = '09112014-1907-5') as subquery where cp.certified_product_id = subquery.certified_product_id;</v>
      </c>
    </row>
    <row r="264" spans="1:2" x14ac:dyDescent="0.25">
      <c r="A264" s="13" t="str">
        <f>IF(NOT(ISBLANK('Drummond 3-11-2016'!D258)),IF(OR(ISBLANK('Drummond 3-11-2016'!E258),'Drummond 3-11-2016'!E258="N/A"),"no acb code",CONCATENATE(B$2,'Drummond 3-11-2016'!D258,C$2,'Drummond 3-11-2016'!E258,D$2,B$5,E$2)),"no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'03052015-1102-5' and cb."name" = 'Drummond Group Inc.' and cp.product_version_id = pv.product_version_id and pv.product_id = p.product_id and p.vendor_id = vend.vendor_id;</v>
      </c>
      <c r="B264" s="13" t="str">
        <f>IF(NOT(ISBLANK('Drummond 3-11-2016'!F258)),IF('Drummond 3-11-2016'!A258&lt;&gt;'Drummond 3-11-2016'!A257,CONCATENATE(B$3,'Drummond 3-11-2016'!F258,C$3,'Drummond 3-11-2016'!E258,D$3,B$5,E$3),CONCATENATE(B$4,'Drummond 3-11-2016'!F258,C$4,'Drummond 3-11-2016'!E258,D$4)),"no url")</f>
        <v>update openchpl.certified_product as cp set transparency_attestation_url = 'http://www.medhost.com/offerings/edis/edis-certification' from (select certified_product_id from openchpl.certified_product as cp where cp.acb_certification_id = '03052015-1102-5') as subquery where cp.certified_product_id = subquery.certified_product_id;</v>
      </c>
    </row>
    <row r="265" spans="1:2" x14ac:dyDescent="0.25">
      <c r="A265" s="13" t="str">
        <f>IF(NOT(ISBLANK('Drummond 3-11-2016'!D259)),IF(OR(ISBLANK('Drummond 3-11-2016'!E259),'Drummond 3-11-2016'!E259="N/A"),"no acb code",CONCATENATE(B$2,'Drummond 3-11-2016'!D259,C$2,'Drummond 3-11-2016'!E259,D$2,B$5,E$2)),"no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'08062015-0392-5' and cb."name" = 'Drummond Group Inc.' and cp.product_version_id = pv.product_version_id and pv.product_id = p.product_id and p.vendor_id = vend.vendor_id;</v>
      </c>
      <c r="B265" s="13" t="str">
        <f>IF(NOT(ISBLANK('Drummond 3-11-2016'!F259)),IF('Drummond 3-11-2016'!A259&lt;&gt;'Drummond 3-11-2016'!A258,CONCATENATE(B$3,'Drummond 3-11-2016'!F259,C$3,'Drummond 3-11-2016'!E259,D$3,B$5,E$3),CONCATENATE(B$4,'Drummond 3-11-2016'!F259,C$4,'Drummond 3-11-2016'!E259,D$4)),"no url")</f>
        <v>update openchpl.certified_product as cp set transparency_attestation_url = 'http://www.medhost.com/offerings/edis/edis-certification' from (select certified_product_id from openchpl.certified_product as cp where cp.acb_certification_id = '08062015-0392-5') as subquery where cp.certified_product_id = subquery.certified_product_id;</v>
      </c>
    </row>
    <row r="266" spans="1:2" x14ac:dyDescent="0.25">
      <c r="A266" s="13" t="str">
        <f>IF(NOT(ISBLANK('Drummond 3-11-2016'!D260)),IF(OR(ISBLANK('Drummond 3-11-2016'!E260),'Drummond 3-11-2016'!E260="N/A"),"no acb code",CONCATENATE(B$2,'Drummond 3-11-2016'!D260,C$2,'Drummond 3-11-2016'!E260,D$2,B$5,E$2)),"no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'04232015-1905-1' and cb."name" = 'Drummond Group Inc.' and cp.product_version_id = pv.product_version_id and pv.product_id = p.product_id and p.vendor_id = vend.vendor_id;</v>
      </c>
      <c r="B266" s="13" t="str">
        <f>IF(NOT(ISBLANK('Drummond 3-11-2016'!F260)),IF('Drummond 3-11-2016'!A260&lt;&gt;'Drummond 3-11-2016'!A259,CONCATENATE(B$3,'Drummond 3-11-2016'!F260,C$3,'Drummond 3-11-2016'!E260,D$3,B$5,E$3),CONCATENATE(B$4,'Drummond 3-11-2016'!F260,C$4,'Drummond 3-11-2016'!E260,D$4)),"no url")</f>
        <v>update openchpl.certified_product as cp set transparency_attestation_url = 'http://www.medhost.com/offerings/edis/edis-certification' from (select certified_product_id from openchpl.certified_product as cp where cp.acb_certification_id = '04232015-1905-1') as subquery where cp.certified_product_id = subquery.certified_product_id;</v>
      </c>
    </row>
    <row r="267" spans="1:2" x14ac:dyDescent="0.25">
      <c r="A267" s="13" t="str">
        <f>IF(NOT(ISBLANK('Drummond 3-11-2016'!D261)),IF(OR(ISBLANK('Drummond 3-11-2016'!E261),'Drummond 3-11-2016'!E261="N/A"),"no acb code",CONCATENATE(B$2,'Drummond 3-11-2016'!D261,C$2,'Drummond 3-11-2016'!E261,D$2,B$5,E$2)),"no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'04182013-1900-6' and cb."name" = 'Drummond Group Inc.' and cp.product_version_id = pv.product_version_id and pv.product_id = p.product_id and p.vendor_id = vend.vendor_id;</v>
      </c>
      <c r="B267" s="13" t="str">
        <f>IF(NOT(ISBLANK('Drummond 3-11-2016'!F261)),IF('Drummond 3-11-2016'!A261&lt;&gt;'Drummond 3-11-2016'!A260,CONCATENATE(B$3,'Drummond 3-11-2016'!F261,C$3,'Drummond 3-11-2016'!E261,D$3,B$5,E$3),CONCATENATE(B$4,'Drummond 3-11-2016'!F261,C$4,'Drummond 3-11-2016'!E261,D$4)),"no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'04182013-1900-6') as subquery where cp.certified_product_id = subquery.certified_product_id;</v>
      </c>
    </row>
    <row r="268" spans="1:2" x14ac:dyDescent="0.25">
      <c r="A268" s="13" t="str">
        <f>IF(NOT(ISBLANK('Drummond 3-11-2016'!D262)),IF(OR(ISBLANK('Drummond 3-11-2016'!E262),'Drummond 3-11-2016'!E262="N/A"),"no acb code",CONCATENATE(B$2,'Drummond 3-11-2016'!D262,C$2,'Drummond 3-11-2016'!E262,D$2,B$5,E$2)),"no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'04182013-1901-6' and cb."name" = 'Drummond Group Inc.' and cp.product_version_id = pv.product_version_id and pv.product_id = p.product_id and p.vendor_id = vend.vendor_id;</v>
      </c>
      <c r="B268" s="13" t="str">
        <f>IF(NOT(ISBLANK('Drummond 3-11-2016'!F262)),IF('Drummond 3-11-2016'!A262&lt;&gt;'Drummond 3-11-2016'!A261,CONCATENATE(B$3,'Drummond 3-11-2016'!F262,C$3,'Drummond 3-11-2016'!E262,D$3,B$5,E$3),CONCATENATE(B$4,'Drummond 3-11-2016'!F262,C$4,'Drummond 3-11-2016'!E262,D$4)),"no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'04182013-1901-6') as subquery where cp.certified_product_id = subquery.certified_product_id;</v>
      </c>
    </row>
    <row r="269" spans="1:2" x14ac:dyDescent="0.25">
      <c r="A269" s="13" t="str">
        <f>IF(NOT(ISBLANK('Drummond 3-11-2016'!D263)),IF(OR(ISBLANK('Drummond 3-11-2016'!E263),'Drummond 3-11-2016'!E263="N/A"),"no acb code",CONCATENATE(B$2,'Drummond 3-11-2016'!D263,C$2,'Drummond 3-11-2016'!E263,D$2,B$5,E$2)),"no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'04182013-1902-6' and cb."name" = 'Drummond Group Inc.' and cp.product_version_id = pv.product_version_id and pv.product_id = p.product_id and p.vendor_id = vend.vendor_id;</v>
      </c>
      <c r="B269" s="13" t="str">
        <f>IF(NOT(ISBLANK('Drummond 3-11-2016'!F263)),IF('Drummond 3-11-2016'!A263&lt;&gt;'Drummond 3-11-2016'!A262,CONCATENATE(B$3,'Drummond 3-11-2016'!F263,C$3,'Drummond 3-11-2016'!E263,D$3,B$5,E$3),CONCATENATE(B$4,'Drummond 3-11-2016'!F263,C$4,'Drummond 3-11-2016'!E263,D$4)),"no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'04182013-1902-6') as subquery where cp.certified_product_id = subquery.certified_product_id;</v>
      </c>
    </row>
    <row r="270" spans="1:2" x14ac:dyDescent="0.25">
      <c r="A270" s="13" t="str">
        <f>IF(NOT(ISBLANK('Drummond 3-11-2016'!D264)),IF(OR(ISBLANK('Drummond 3-11-2016'!E264),'Drummond 3-11-2016'!E264="N/A"),"no acb code",CONCATENATE(B$2,'Drummond 3-11-2016'!D264,C$2,'Drummond 3-11-2016'!E264,D$2,B$5,E$2)),"no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'10102013-1903-1' and cb."name" = 'Drummond Group Inc.' and cp.product_version_id = pv.product_version_id and pv.product_id = p.product_id and p.vendor_id = vend.vendor_id;</v>
      </c>
      <c r="B270" s="13" t="str">
        <f>IF(NOT(ISBLANK('Drummond 3-11-2016'!F264)),IF('Drummond 3-11-2016'!A264&lt;&gt;'Drummond 3-11-2016'!A263,CONCATENATE(B$3,'Drummond 3-11-2016'!F264,C$3,'Drummond 3-11-2016'!E264,D$3,B$5,E$3),CONCATENATE(B$4,'Drummond 3-11-2016'!F264,C$4,'Drummond 3-11-2016'!E264,D$4)),"no url")</f>
        <v>update openchpl.certified_product as cp set transparency_attestation_url = 'http://www.medhost.com/offerings/edis/edis-certification' from (select certified_product_id from openchpl.certified_product as cp where cp.acb_certification_id = '10102013-1903-1') as subquery where cp.certified_product_id = subquery.certified_product_id;</v>
      </c>
    </row>
    <row r="271" spans="1:2" x14ac:dyDescent="0.25">
      <c r="A271" s="13" t="str">
        <f>IF(NOT(ISBLANK('Drummond 3-11-2016'!D265)),IF(OR(ISBLANK('Drummond 3-11-2016'!E265),'Drummond 3-11-2016'!E265="N/A"),"no acb code",CONCATENATE(B$2,'Drummond 3-11-2016'!D265,C$2,'Drummond 3-11-2016'!E265,D$2,B$5,E$2)),"no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'12192013-1904-1' and cb."name" = 'Drummond Group Inc.' and cp.product_version_id = pv.product_version_id and pv.product_id = p.product_id and p.vendor_id = vend.vendor_id;</v>
      </c>
      <c r="B271" s="13" t="str">
        <f>IF(NOT(ISBLANK('Drummond 3-11-2016'!F265)),IF('Drummond 3-11-2016'!A265&lt;&gt;'Drummond 3-11-2016'!A264,CONCATENATE(B$3,'Drummond 3-11-2016'!F265,C$3,'Drummond 3-11-2016'!E265,D$3,B$5,E$3),CONCATENATE(B$4,'Drummond 3-11-2016'!F265,C$4,'Drummond 3-11-2016'!E265,D$4)),"no url")</f>
        <v>update openchpl.certified_product as cp set transparency_attestation_url = 'http://www.medhost.com/offerings/edis/edis-certification' from (select certified_product_id from openchpl.certified_product as cp where cp.acb_certification_id = '12192013-1904-1') as subquery where cp.certified_product_id = subquery.certified_product_id;</v>
      </c>
    </row>
    <row r="272" spans="1:2" x14ac:dyDescent="0.25">
      <c r="A272" s="13" t="str">
        <f>IF(NOT(ISBLANK('Drummond 3-11-2016'!D266)),IF(OR(ISBLANK('Drummond 3-11-2016'!E266),'Drummond 3-11-2016'!E266="N/A"),"no acb code",CONCATENATE(B$2,'Drummond 3-11-2016'!D266,C$2,'Drummond 3-11-2016'!E266,D$2,B$5,E$2)),"no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'08282014-1834-5' and cb."name" = 'Drummond Group Inc.' and cp.product_version_id = pv.product_version_id and pv.product_id = p.product_id and p.vendor_id = vend.vendor_id;</v>
      </c>
      <c r="B272" s="13" t="str">
        <f>IF(NOT(ISBLANK('Drummond 3-11-2016'!F266)),IF('Drummond 3-11-2016'!A266&lt;&gt;'Drummond 3-11-2016'!A265,CONCATENATE(B$3,'Drummond 3-11-2016'!F266,C$3,'Drummond 3-11-2016'!E266,D$3,B$5,E$3),CONCATENATE(B$4,'Drummond 3-11-2016'!F266,C$4,'Drummond 3-11-2016'!E266,D$4)),"no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'08282014-1834-5') as subquery where cp.certified_product_id = subquery.certified_product_id;</v>
      </c>
    </row>
    <row r="273" spans="1:2" x14ac:dyDescent="0.25">
      <c r="A273" s="13" t="str">
        <f>IF(NOT(ISBLANK('Drummond 3-11-2016'!D267)),IF(OR(ISBLANK('Drummond 3-11-2016'!E267),'Drummond 3-11-2016'!E267="N/A"),"no acb code",CONCATENATE(B$2,'Drummond 3-11-2016'!D267,C$2,'Drummond 3-11-2016'!E267,D$2,B$5,E$2)),"no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'08282014-1835-5' and cb."name" = 'Drummond Group Inc.' and cp.product_version_id = pv.product_version_id and pv.product_id = p.product_id and p.vendor_id = vend.vendor_id;</v>
      </c>
      <c r="B273" s="13" t="str">
        <f>IF(NOT(ISBLANK('Drummond 3-11-2016'!F267)),IF('Drummond 3-11-2016'!A267&lt;&gt;'Drummond 3-11-2016'!A266,CONCATENATE(B$3,'Drummond 3-11-2016'!F267,C$3,'Drummond 3-11-2016'!E267,D$3,B$5,E$3),CONCATENATE(B$4,'Drummond 3-11-2016'!F267,C$4,'Drummond 3-11-2016'!E267,D$4)),"no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'08282014-1835-5') as subquery where cp.certified_product_id = subquery.certified_product_id;</v>
      </c>
    </row>
    <row r="274" spans="1:2" x14ac:dyDescent="0.25">
      <c r="A274" s="13" t="str">
        <f>IF(NOT(ISBLANK('Drummond 3-11-2016'!D268)),IF(OR(ISBLANK('Drummond 3-11-2016'!E268),'Drummond 3-11-2016'!E268="N/A"),"no acb code",CONCATENATE(B$2,'Drummond 3-11-2016'!D268,C$2,'Drummond 3-11-2016'!E268,D$2,B$5,E$2)),"no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'09042014-1841-5' and cb."name" = 'Drummond Group Inc.' and cp.product_version_id = pv.product_version_id and pv.product_id = p.product_id and p.vendor_id = vend.vendor_id;</v>
      </c>
      <c r="B274" s="13" t="str">
        <f>IF(NOT(ISBLANK('Drummond 3-11-2016'!F268)),IF('Drummond 3-11-2016'!A268&lt;&gt;'Drummond 3-11-2016'!A267,CONCATENATE(B$3,'Drummond 3-11-2016'!F268,C$3,'Drummond 3-11-2016'!E268,D$3,B$5,E$3),CONCATENATE(B$4,'Drummond 3-11-2016'!F268,C$4,'Drummond 3-11-2016'!E268,D$4)),"no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'09042014-1841-5') as subquery where cp.certified_product_id = subquery.certified_product_id;</v>
      </c>
    </row>
    <row r="275" spans="1:2" x14ac:dyDescent="0.25">
      <c r="A275" s="13" t="str">
        <f>IF(NOT(ISBLANK('Drummond 3-11-2016'!D269)),IF(OR(ISBLANK('Drummond 3-11-2016'!E269),'Drummond 3-11-2016'!E269="N/A"),"no acb code",CONCATENATE(B$2,'Drummond 3-11-2016'!D269,C$2,'Drummond 3-11-2016'!E269,D$2,B$5,E$2)),"no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'08282014-1832-5' and cb."name" = 'Drummond Group Inc.' and cp.product_version_id = pv.product_version_id and pv.product_id = p.product_id and p.vendor_id = vend.vendor_id;</v>
      </c>
      <c r="B275" s="13" t="str">
        <f>IF(NOT(ISBLANK('Drummond 3-11-2016'!F269)),IF('Drummond 3-11-2016'!A269&lt;&gt;'Drummond 3-11-2016'!A268,CONCATENATE(B$3,'Drummond 3-11-2016'!F269,C$3,'Drummond 3-11-2016'!E269,D$3,B$5,E$3),CONCATENATE(B$4,'Drummond 3-11-2016'!F269,C$4,'Drummond 3-11-2016'!E269,D$4)),"no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'08282014-1832-5') as subquery where cp.certified_product_id = subquery.certified_product_id;</v>
      </c>
    </row>
    <row r="276" spans="1:2" x14ac:dyDescent="0.25">
      <c r="A276" s="13" t="str">
        <f>IF(NOT(ISBLANK('Drummond 3-11-2016'!D270)),IF(OR(ISBLANK('Drummond 3-11-2016'!E270),'Drummond 3-11-2016'!E270="N/A"),"no acb code",CONCATENATE(B$2,'Drummond 3-11-2016'!D270,C$2,'Drummond 3-11-2016'!E270,D$2,B$5,E$2)),"no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'08282014-1833-5' and cb."name" = 'Drummond Group Inc.' and cp.product_version_id = pv.product_version_id and pv.product_id = p.product_id and p.vendor_id = vend.vendor_id;</v>
      </c>
      <c r="B276" s="13" t="str">
        <f>IF(NOT(ISBLANK('Drummond 3-11-2016'!F270)),IF('Drummond 3-11-2016'!A270&lt;&gt;'Drummond 3-11-2016'!A269,CONCATENATE(B$3,'Drummond 3-11-2016'!F270,C$3,'Drummond 3-11-2016'!E270,D$3,B$5,E$3),CONCATENATE(B$4,'Drummond 3-11-2016'!F270,C$4,'Drummond 3-11-2016'!E270,D$4)),"no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'08282014-1833-5') as subquery where cp.certified_product_id = subquery.certified_product_id;</v>
      </c>
    </row>
    <row r="277" spans="1:2" x14ac:dyDescent="0.25">
      <c r="A277" s="13" t="str">
        <f>IF(NOT(ISBLANK('Drummond 3-11-2016'!D271)),IF(OR(ISBLANK('Drummond 3-11-2016'!E271),'Drummond 3-11-2016'!E271="N/A"),"no acb code",CONCATENATE(B$2,'Drummond 3-11-2016'!D271,C$2,'Drummond 3-11-2016'!E271,D$2,B$5,E$2)),"no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'09042014-1840-5' and cb."name" = 'Drummond Group Inc.' and cp.product_version_id = pv.product_version_id and pv.product_id = p.product_id and p.vendor_id = vend.vendor_id;</v>
      </c>
      <c r="B277" s="13" t="str">
        <f>IF(NOT(ISBLANK('Drummond 3-11-2016'!F271)),IF('Drummond 3-11-2016'!A271&lt;&gt;'Drummond 3-11-2016'!A270,CONCATENATE(B$3,'Drummond 3-11-2016'!F271,C$3,'Drummond 3-11-2016'!E271,D$3,B$5,E$3),CONCATENATE(B$4,'Drummond 3-11-2016'!F271,C$4,'Drummond 3-11-2016'!E271,D$4)),"no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'09042014-1840-5') as subquery where cp.certified_product_id = subquery.certified_product_id;</v>
      </c>
    </row>
    <row r="278" spans="1:2" x14ac:dyDescent="0.25">
      <c r="A278" s="13" t="str">
        <f>IF(NOT(ISBLANK('Drummond 3-11-2016'!D272)),IF(OR(ISBLANK('Drummond 3-11-2016'!E272),'Drummond 3-11-2016'!E272="N/A"),"no acb code",CONCATENATE(B$2,'Drummond 3-11-2016'!D272,C$2,'Drummond 3-11-2016'!E272,D$2,B$5,E$2)),"no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'10232014-2952-5' and cb."name" = 'Drummond Group Inc.' and cp.product_version_id = pv.product_version_id and pv.product_id = p.product_id and p.vendor_id = vend.vendor_id;</v>
      </c>
      <c r="B278" s="13" t="str">
        <f>IF(NOT(ISBLANK('Drummond 3-11-2016'!F272)),IF('Drummond 3-11-2016'!A272&lt;&gt;'Drummond 3-11-2016'!A271,CONCATENATE(B$3,'Drummond 3-11-2016'!F272,C$3,'Drummond 3-11-2016'!E272,D$3,B$5,E$3),CONCATENATE(B$4,'Drummond 3-11-2016'!F272,C$4,'Drummond 3-11-2016'!E272,D$4)),"no url")</f>
        <v>update openchpl.certified_product as cp set transparency_attestation_url = 'http://www.medhost.com/about-us/meaningful-use-certification' from (select certified_product_id from openchpl.certified_product as cp where cp.acb_certification_id = '10232014-2952-5') as subquery where cp.certified_product_id = subquery.certified_product_id;</v>
      </c>
    </row>
    <row r="279" spans="1:2" x14ac:dyDescent="0.25">
      <c r="A279" s="13" t="str">
        <f>IF(NOT(ISBLANK('Drummond 3-11-2016'!D273)),IF(OR(ISBLANK('Drummond 3-11-2016'!E273),'Drummond 3-11-2016'!E273="N/A"),"no acb code",CONCATENATE(B$2,'Drummond 3-11-2016'!D273,C$2,'Drummond 3-11-2016'!E273,D$2,B$5,E$2)),"no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'01302015-3099-5' and cb."name" = 'Drummond Group Inc.' and cp.product_version_id = pv.product_version_id and pv.product_id = p.product_id and p.vendor_id = vend.vendor_id;</v>
      </c>
      <c r="B279" s="13" t="str">
        <f>IF(NOT(ISBLANK('Drummond 3-11-2016'!F273)),IF('Drummond 3-11-2016'!A273&lt;&gt;'Drummond 3-11-2016'!A272,CONCATENATE(B$3,'Drummond 3-11-2016'!F273,C$3,'Drummond 3-11-2016'!E273,D$3,B$5,E$3),CONCATENATE(B$4,'Drummond 3-11-2016'!F273,C$4,'Drummond 3-11-2016'!E273,D$4)),"no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'01302015-3099-5') as subquery where cp.certified_product_id = subquery.certified_product_id;</v>
      </c>
    </row>
    <row r="280" spans="1:2" x14ac:dyDescent="0.25">
      <c r="A280" s="13" t="str">
        <f>IF(NOT(ISBLANK('Drummond 3-11-2016'!D274)),IF(OR(ISBLANK('Drummond 3-11-2016'!E274),'Drummond 3-11-2016'!E274="N/A"),"no acb code",CONCATENATE(B$2,'Drummond 3-11-2016'!D274,C$2,'Drummond 3-11-2016'!E274,D$2,B$5,E$2)),"no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'01302015-3100-5' and cb."name" = 'Drummond Group Inc.' and cp.product_version_id = pv.product_version_id and pv.product_id = p.product_id and p.vendor_id = vend.vendor_id;</v>
      </c>
      <c r="B280" s="13" t="str">
        <f>IF(NOT(ISBLANK('Drummond 3-11-2016'!F274)),IF('Drummond 3-11-2016'!A274&lt;&gt;'Drummond 3-11-2016'!A273,CONCATENATE(B$3,'Drummond 3-11-2016'!F274,C$3,'Drummond 3-11-2016'!E274,D$3,B$5,E$3),CONCATENATE(B$4,'Drummond 3-11-2016'!F274,C$4,'Drummond 3-11-2016'!E274,D$4)),"no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'01302015-3100-5') as subquery where cp.certified_product_id = subquery.certified_product_id;</v>
      </c>
    </row>
    <row r="281" spans="1:2" x14ac:dyDescent="0.25">
      <c r="A281" s="13" t="str">
        <f>IF(NOT(ISBLANK('Drummond 3-11-2016'!D275)),IF(OR(ISBLANK('Drummond 3-11-2016'!E275),'Drummond 3-11-2016'!E275="N/A"),"no acb code",CONCATENATE(B$2,'Drummond 3-11-2016'!D275,C$2,'Drummond 3-11-2016'!E275,D$2,B$5,E$2)),"no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'01302015-3101-5' and cb."name" = 'Drummond Group Inc.' and cp.product_version_id = pv.product_version_id and pv.product_id = p.product_id and p.vendor_id = vend.vendor_id;</v>
      </c>
      <c r="B281" s="13" t="str">
        <f>IF(NOT(ISBLANK('Drummond 3-11-2016'!F275)),IF('Drummond 3-11-2016'!A275&lt;&gt;'Drummond 3-11-2016'!A274,CONCATENATE(B$3,'Drummond 3-11-2016'!F275,C$3,'Drummond 3-11-2016'!E275,D$3,B$5,E$3),CONCATENATE(B$4,'Drummond 3-11-2016'!F275,C$4,'Drummond 3-11-2016'!E275,D$4)),"no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'01302015-3101-5') as subquery where cp.certified_product_id = subquery.certified_product_id;</v>
      </c>
    </row>
    <row r="282" spans="1:2" x14ac:dyDescent="0.25">
      <c r="A282" s="13" t="str">
        <f>IF(NOT(ISBLANK('Drummond 3-11-2016'!D276)),IF(OR(ISBLANK('Drummond 3-11-2016'!E276),'Drummond 3-11-2016'!E276="N/A"),"no acb code",CONCATENATE(B$2,'Drummond 3-11-2016'!D276,C$2,'Drummond 3-11-2016'!E276,D$2,B$5,E$2)),"no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'10232014-2953-5' and cb."name" = 'Drummond Group Inc.' and cp.product_version_id = pv.product_version_id and pv.product_id = p.product_id and p.vendor_id = vend.vendor_id;</v>
      </c>
      <c r="B282" s="13" t="str">
        <f>IF(NOT(ISBLANK('Drummond 3-11-2016'!F276)),IF('Drummond 3-11-2016'!A276&lt;&gt;'Drummond 3-11-2016'!A275,CONCATENATE(B$3,'Drummond 3-11-2016'!F276,C$3,'Drummond 3-11-2016'!E276,D$3,B$5,E$3),CONCATENATE(B$4,'Drummond 3-11-2016'!F276,C$4,'Drummond 3-11-2016'!E276,D$4)),"no url")</f>
        <v>update openchpl.certified_product as cp set transparency_attestation_url = 'http://www.medhost.com/about-us/meaningful-use-certification' from (select certified_product_id from openchpl.certified_product as cp where cp.acb_certification_id = '10232014-2953-5') as subquery where cp.certified_product_id = subquery.certified_product_id;</v>
      </c>
    </row>
    <row r="283" spans="1:2" x14ac:dyDescent="0.25">
      <c r="A283" s="13" t="str">
        <f>IF(NOT(ISBLANK('Drummond 3-11-2016'!D277)),IF(OR(ISBLANK('Drummond 3-11-2016'!E277),'Drummond 3-11-2016'!E277="N/A"),"no acb code",CONCATENATE(B$2,'Drummond 3-11-2016'!D277,C$2,'Drummond 3-11-2016'!E277,D$2,B$5,E$2)),"no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'09112014-1907-5' and cb."name" = 'Drummond Group Inc.' and cp.product_version_id = pv.product_version_id and pv.product_id = p.product_id and p.vendor_id = vend.vendor_id;</v>
      </c>
      <c r="B283" s="13" t="str">
        <f>IF(NOT(ISBLANK('Drummond 3-11-2016'!F277)),IF('Drummond 3-11-2016'!A277&lt;&gt;'Drummond 3-11-2016'!A276,CONCATENATE(B$3,'Drummond 3-11-2016'!F277,C$3,'Drummond 3-11-2016'!E277,D$3,B$5,E$3),CONCATENATE(B$4,'Drummond 3-11-2016'!F277,C$4,'Drummond 3-11-2016'!E277,D$4)),"no url")</f>
        <v>update openchpl.certified_product as cp set transparency_attestation_url = 'http://www.medhost.com/about-us/meaningful-use-certification' from (select certified_product_id from openchpl.certified_product as cp where cp.acb_certification_id = '09112014-1907-5') as subquery where cp.certified_product_id = subquery.certified_product_id;</v>
      </c>
    </row>
    <row r="284" spans="1:2" x14ac:dyDescent="0.25">
      <c r="A284" s="13" t="str">
        <f>IF(NOT(ISBLANK('Drummond 3-11-2016'!D278)),IF(OR(ISBLANK('Drummond 3-11-2016'!E278),'Drummond 3-11-2016'!E278="N/A"),"no acb code",CONCATENATE(B$2,'Drummond 3-11-2016'!D278,C$2,'Drummond 3-11-2016'!E278,D$2,B$5,E$2)),"no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'03052015-1102-5' and cb."name" = 'Drummond Group Inc.' and cp.product_version_id = pv.product_version_id and pv.product_id = p.product_id and p.vendor_id = vend.vendor_id;</v>
      </c>
      <c r="B284" s="13" t="str">
        <f>IF(NOT(ISBLANK('Drummond 3-11-2016'!F278)),IF('Drummond 3-11-2016'!A278&lt;&gt;'Drummond 3-11-2016'!A277,CONCATENATE(B$3,'Drummond 3-11-2016'!F278,C$3,'Drummond 3-11-2016'!E278,D$3,B$5,E$3),CONCATENATE(B$4,'Drummond 3-11-2016'!F278,C$4,'Drummond 3-11-2016'!E278,D$4)),"no url")</f>
        <v>update openchpl.certified_product as cp set transparency_attestation_url = 'http://www.medhost.com/about-us/meaningful-use-certification' from (select certified_product_id from openchpl.certified_product as cp where cp.acb_certification_id = '03052015-1102-5') as subquery where cp.certified_product_id = subquery.certified_product_id;</v>
      </c>
    </row>
    <row r="285" spans="1:2" x14ac:dyDescent="0.25">
      <c r="A285" s="13" t="str">
        <f>IF(NOT(ISBLANK('Drummond 3-11-2016'!D279)),IF(OR(ISBLANK('Drummond 3-11-2016'!E279),'Drummond 3-11-2016'!E279="N/A"),"no acb code",CONCATENATE(B$2,'Drummond 3-11-2016'!D279,C$2,'Drummond 3-11-2016'!E279,D$2,B$5,E$2)),"no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'08062015-0392-5' and cb."name" = 'Drummond Group Inc.' and cp.product_version_id = pv.product_version_id and pv.product_id = p.product_id and p.vendor_id = vend.vendor_id;</v>
      </c>
      <c r="B285" s="13" t="str">
        <f>IF(NOT(ISBLANK('Drummond 3-11-2016'!F279)),IF('Drummond 3-11-2016'!A279&lt;&gt;'Drummond 3-11-2016'!A278,CONCATENATE(B$3,'Drummond 3-11-2016'!F279,C$3,'Drummond 3-11-2016'!E279,D$3,B$5,E$3),CONCATENATE(B$4,'Drummond 3-11-2016'!F279,C$4,'Drummond 3-11-2016'!E279,D$4)),"no url")</f>
        <v>update openchpl.certified_product as cp set transparency_attestation_url = 'http://www.medhost.com/about-us/meaningful-use-certification' from (select certified_product_id from openchpl.certified_product as cp where cp.acb_certification_id = '08062015-0392-5') as subquery where cp.certified_product_id = subquery.certified_product_id;</v>
      </c>
    </row>
    <row r="286" spans="1:2" x14ac:dyDescent="0.25">
      <c r="A286" s="13" t="str">
        <f>IF(NOT(ISBLANK('Drummond 3-11-2016'!D280)),IF(OR(ISBLANK('Drummond 3-11-2016'!E280),'Drummond 3-11-2016'!E280="N/A"),"no acb code",CONCATENATE(B$2,'Drummond 3-11-2016'!D280,C$2,'Drummond 3-11-2016'!E280,D$2,B$5,E$2)),"no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'04232015-1905-1' and cb."name" = 'Drummond Group Inc.' and cp.product_version_id = pv.product_version_id and pv.product_id = p.product_id and p.vendor_id = vend.vendor_id;</v>
      </c>
      <c r="B286" s="13" t="str">
        <f>IF(NOT(ISBLANK('Drummond 3-11-2016'!F280)),IF('Drummond 3-11-2016'!A280&lt;&gt;'Drummond 3-11-2016'!A279,CONCATENATE(B$3,'Drummond 3-11-2016'!F280,C$3,'Drummond 3-11-2016'!E280,D$3,B$5,E$3),CONCATENATE(B$4,'Drummond 3-11-2016'!F280,C$4,'Drummond 3-11-2016'!E280,D$4)),"no url")</f>
        <v>update openchpl.certified_product as cp set transparency_attestation_url = 'http://www.medhost.com/about-us/meaningful-use-certification' from (select certified_product_id from openchpl.certified_product as cp where cp.acb_certification_id = '04232015-1905-1') as subquery where cp.certified_product_id = subquery.certified_product_id;</v>
      </c>
    </row>
    <row r="287" spans="1:2" x14ac:dyDescent="0.25">
      <c r="A287" s="13" t="str">
        <f>IF(NOT(ISBLANK('Drummond 3-11-2016'!D281)),IF(OR(ISBLANK('Drummond 3-11-2016'!E281),'Drummond 3-11-2016'!E281="N/A"),"no acb code",CONCATENATE(B$2,'Drummond 3-11-2016'!D281,C$2,'Drummond 3-11-2016'!E281,D$2,B$5,E$2)),"no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'02202014-2567-5' and cb."name" = 'Drummond Group Inc.' and cp.product_version_id = pv.product_version_id and pv.product_id = p.product_id and p.vendor_id = vend.vendor_id;</v>
      </c>
      <c r="B287" s="13" t="str">
        <f>IF(NOT(ISBLANK('Drummond 3-11-2016'!F281)),IF('Drummond 3-11-2016'!A281&lt;&gt;'Drummond 3-11-2016'!A280,CONCATENATE(B$3,'Drummond 3-11-2016'!F281,C$3,'Drummond 3-11-2016'!E281,D$3,B$5,E$3),CONCATENATE(B$4,'Drummond 3-11-2016'!F281,C$4,'Drummond 3-11-2016'!E281,D$4)),"no url")</f>
        <v>update openchpl.certified_product as cp set transparency_attestation_url = 'http://www.medhost.com/about-us/meaningful-use-certification' from (select certified_product_id from openchpl.certified_product as cp where cp.acb_certification_id = '02202014-2567-5') as subquery where cp.certified_product_id = subquery.certified_product_id;</v>
      </c>
    </row>
    <row r="288" spans="1:2" x14ac:dyDescent="0.25">
      <c r="A288" s="13" t="str">
        <f>IF(NOT(ISBLANK('Drummond 3-11-2016'!D282)),IF(OR(ISBLANK('Drummond 3-11-2016'!E282),'Drummond 3-11-2016'!E282="N/A"),"no acb code",CONCATENATE(B$2,'Drummond 3-11-2016'!D282,C$2,'Drummond 3-11-2016'!E282,D$2,B$5,E$2)),"no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'02262015-0108-5' and cb."name" = 'Drummond Group Inc.' and cp.product_version_id = pv.product_version_id and pv.product_id = p.product_id and p.vendor_id = vend.vendor_id;</v>
      </c>
      <c r="B288" s="13" t="str">
        <f>IF(NOT(ISBLANK('Drummond 3-11-2016'!F282)),IF('Drummond 3-11-2016'!A282&lt;&gt;'Drummond 3-11-2016'!A281,CONCATENATE(B$3,'Drummond 3-11-2016'!F282,C$3,'Drummond 3-11-2016'!E282,D$3,B$5,E$3),CONCATENATE(B$4,'Drummond 3-11-2016'!F282,C$4,'Drummond 3-11-2016'!E282,D$4)),"no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'02262015-0108-5') as subquery where cp.certified_product_id = subquery.certified_product_id;</v>
      </c>
    </row>
    <row r="289" spans="1:2" x14ac:dyDescent="0.25">
      <c r="A289" s="13" t="str">
        <f>IF(NOT(ISBLANK('Drummond 3-11-2016'!D283)),IF(OR(ISBLANK('Drummond 3-11-2016'!E283),'Drummond 3-11-2016'!E283="N/A"),"no acb code",CONCATENATE(B$2,'Drummond 3-11-2016'!D283,C$2,'Drummond 3-11-2016'!E283,D$2,B$5,E$2)),"no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'02262015-0109-5' and cb."name" = 'Drummond Group Inc.' and cp.product_version_id = pv.product_version_id and pv.product_id = p.product_id and p.vendor_id = vend.vendor_id;</v>
      </c>
      <c r="B289" s="13" t="str">
        <f>IF(NOT(ISBLANK('Drummond 3-11-2016'!F283)),IF('Drummond 3-11-2016'!A283&lt;&gt;'Drummond 3-11-2016'!A282,CONCATENATE(B$3,'Drummond 3-11-2016'!F283,C$3,'Drummond 3-11-2016'!E283,D$3,B$5,E$3),CONCATENATE(B$4,'Drummond 3-11-2016'!F283,C$4,'Drummond 3-11-2016'!E283,D$4)),"no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'02262015-0109-5') as subquery where cp.certified_product_id = subquery.certified_product_id;</v>
      </c>
    </row>
    <row r="290" spans="1:2" x14ac:dyDescent="0.25">
      <c r="A290" s="13" t="str">
        <f>IF(NOT(ISBLANK('Drummond 3-11-2016'!D284)),IF(OR(ISBLANK('Drummond 3-11-2016'!E284),'Drummond 3-11-2016'!E284="N/A"),"no acb code",CONCATENATE(B$2,'Drummond 3-11-2016'!D284,C$2,'Drummond 3-11-2016'!E284,D$2,B$5,E$2)),"no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'02262015-0110-5' and cb."name" = 'Drummond Group Inc.' and cp.product_version_id = pv.product_version_id and pv.product_id = p.product_id and p.vendor_id = vend.vendor_id;</v>
      </c>
      <c r="B290" s="13" t="str">
        <f>IF(NOT(ISBLANK('Drummond 3-11-2016'!F284)),IF('Drummond 3-11-2016'!A284&lt;&gt;'Drummond 3-11-2016'!A283,CONCATENATE(B$3,'Drummond 3-11-2016'!F284,C$3,'Drummond 3-11-2016'!E284,D$3,B$5,E$3),CONCATENATE(B$4,'Drummond 3-11-2016'!F284,C$4,'Drummond 3-11-2016'!E284,D$4)),"no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'02262015-0110-5') as subquery where cp.certified_product_id = subquery.certified_product_id;</v>
      </c>
    </row>
    <row r="291" spans="1:2" x14ac:dyDescent="0.25">
      <c r="A291" s="13" t="str">
        <f>IF(NOT(ISBLANK('Drummond 3-11-2016'!D285)),IF(OR(ISBLANK('Drummond 3-11-2016'!E285),'Drummond 3-11-2016'!E285="N/A"),"no acb code",CONCATENATE(B$2,'Drummond 3-11-2016'!D285,C$2,'Drummond 3-11-2016'!E285,D$2,B$5,E$2)),"no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'06252015-0259-5' and cb."name" = 'Drummond Group Inc.' and cp.product_version_id = pv.product_version_id and pv.product_id = p.product_id and p.vendor_id = vend.vendor_id;</v>
      </c>
      <c r="B291" s="13" t="str">
        <f>IF(NOT(ISBLANK('Drummond 3-11-2016'!F285)),IF('Drummond 3-11-2016'!A285&lt;&gt;'Drummond 3-11-2016'!A284,CONCATENATE(B$3,'Drummond 3-11-2016'!F285,C$3,'Drummond 3-11-2016'!E285,D$3,B$5,E$3),CONCATENATE(B$4,'Drummond 3-11-2016'!F285,C$4,'Drummond 3-11-2016'!E285,D$4)),"no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'06252015-0259-5') as subquery where cp.certified_product_id = subquery.certified_product_id;</v>
      </c>
    </row>
    <row r="292" spans="1:2" x14ac:dyDescent="0.25">
      <c r="A292" s="13" t="str">
        <f>IF(NOT(ISBLANK('Drummond 3-11-2016'!D286)),IF(OR(ISBLANK('Drummond 3-11-2016'!E286),'Drummond 3-11-2016'!E286="N/A"),"no acb code",CONCATENATE(B$2,'Drummond 3-11-2016'!D286,C$2,'Drummond 3-11-2016'!E286,D$2,B$5,E$2)),"no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'06252015-0260-5' and cb."name" = 'Drummond Group Inc.' and cp.product_version_id = pv.product_version_id and pv.product_id = p.product_id and p.vendor_id = vend.vendor_id;</v>
      </c>
      <c r="B292" s="13" t="str">
        <f>IF(NOT(ISBLANK('Drummond 3-11-2016'!F286)),IF('Drummond 3-11-2016'!A286&lt;&gt;'Drummond 3-11-2016'!A285,CONCATENATE(B$3,'Drummond 3-11-2016'!F286,C$3,'Drummond 3-11-2016'!E286,D$3,B$5,E$3),CONCATENATE(B$4,'Drummond 3-11-2016'!F286,C$4,'Drummond 3-11-2016'!E286,D$4)),"no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'06252015-0260-5') as subquery where cp.certified_product_id = subquery.certified_product_id;</v>
      </c>
    </row>
    <row r="293" spans="1:2" x14ac:dyDescent="0.25">
      <c r="A293" s="13" t="str">
        <f>IF(NOT(ISBLANK('Drummond 3-11-2016'!D287)),IF(OR(ISBLANK('Drummond 3-11-2016'!E287),'Drummond 3-11-2016'!E287="N/A"),"no acb code",CONCATENATE(B$2,'Drummond 3-11-2016'!D287,C$2,'Drummond 3-11-2016'!E287,D$2,B$5,E$2)),"no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'06252015-0261-5' and cb."name" = 'Drummond Group Inc.' and cp.product_version_id = pv.product_version_id and pv.product_id = p.product_id and p.vendor_id = vend.vendor_id;</v>
      </c>
      <c r="B293" s="13" t="str">
        <f>IF(NOT(ISBLANK('Drummond 3-11-2016'!F287)),IF('Drummond 3-11-2016'!A287&lt;&gt;'Drummond 3-11-2016'!A286,CONCATENATE(B$3,'Drummond 3-11-2016'!F287,C$3,'Drummond 3-11-2016'!E287,D$3,B$5,E$3),CONCATENATE(B$4,'Drummond 3-11-2016'!F287,C$4,'Drummond 3-11-2016'!E287,D$4)),"no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'06252015-0261-5') as subquery where cp.certified_product_id = subquery.certified_product_id;</v>
      </c>
    </row>
    <row r="294" spans="1:2" x14ac:dyDescent="0.25">
      <c r="A294" s="13" t="str">
        <f>IF(NOT(ISBLANK('Drummond 3-11-2016'!D288)),IF(OR(ISBLANK('Drummond 3-11-2016'!E288),'Drummond 3-11-2016'!E288="N/A"),"no acb code",CONCATENATE(B$2,'Drummond 3-11-2016'!D288,C$2,'Drummond 3-11-2016'!E288,D$2,B$5,E$2)),"no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'06052014-2246-5' and cb."name" = 'Drummond Group Inc.' and cp.product_version_id = pv.product_version_id and pv.product_id = p.product_id and p.vendor_id = vend.vendor_id;</v>
      </c>
      <c r="B294" s="13" t="str">
        <f>IF(NOT(ISBLANK('Drummond 3-11-2016'!F288)),IF('Drummond 3-11-2016'!A288&lt;&gt;'Drummond 3-11-2016'!A287,CONCATENATE(B$3,'Drummond 3-11-2016'!F288,C$3,'Drummond 3-11-2016'!E288,D$3,B$5,E$3),CONCATENATE(B$4,'Drummond 3-11-2016'!F288,C$4,'Drummond 3-11-2016'!E288,D$4)),"no url")</f>
        <v>update openchpl.certified_product as cp set transparency_attestation_url = 'http://www.medhost.com/about-us/yourcareuniverse-certification' from (select certified_product_id from openchpl.certified_product as cp where cp.acb_certification_id = '06052014-2246-5') as subquery where cp.certified_product_id = subquery.certified_product_id;</v>
      </c>
    </row>
    <row r="295" spans="1:2" x14ac:dyDescent="0.25">
      <c r="A295" s="13" t="str">
        <f>IF(NOT(ISBLANK('Drummond 3-11-2016'!D289)),IF(OR(ISBLANK('Drummond 3-11-2016'!E289),'Drummond 3-11-2016'!E289="N/A"),"no acb code",CONCATENATE(B$2,'Drummond 3-11-2016'!D289,C$2,'Drummond 3-11-2016'!E289,D$2,B$5,E$2)),"no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'06052014-2245-5' and cb."name" = 'Drummond Group Inc.' and cp.product_version_id = pv.product_version_id and pv.product_id = p.product_id and p.vendor_id = vend.vendor_id;</v>
      </c>
      <c r="B295" s="13" t="str">
        <f>IF(NOT(ISBLANK('Drummond 3-11-2016'!F289)),IF('Drummond 3-11-2016'!A289&lt;&gt;'Drummond 3-11-2016'!A288,CONCATENATE(B$3,'Drummond 3-11-2016'!F289,C$3,'Drummond 3-11-2016'!E289,D$3,B$5,E$3),CONCATENATE(B$4,'Drummond 3-11-2016'!F289,C$4,'Drummond 3-11-2016'!E289,D$4)),"no url")</f>
        <v>update openchpl.certified_product as cp set transparency_attestation_url = 'http://www.medhost.com/about-us/yourcareuniverse-certification' from (select certified_product_id from openchpl.certified_product as cp where cp.acb_certification_id = '06052014-2245-5') as subquery where cp.certified_product_id = subquery.certified_product_id;</v>
      </c>
    </row>
    <row r="296" spans="1:2" x14ac:dyDescent="0.25">
      <c r="A296" s="13" t="str">
        <f>IF(NOT(ISBLANK('Drummond 3-11-2016'!D290)),IF(OR(ISBLANK('Drummond 3-11-2016'!E290),'Drummond 3-11-2016'!E290="N/A"),"no acb code",CONCATENATE(B$2,'Drummond 3-11-2016'!D290,C$2,'Drummond 3-11-2016'!E290,D$2,B$5,E$2)),"no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'09252014-2966-1' and cb."name" = 'Drummond Group Inc.' and cp.product_version_id = pv.product_version_id and pv.product_id = p.product_id and p.vendor_id = vend.vendor_id;</v>
      </c>
      <c r="B296" s="13" t="str">
        <f>IF(NOT(ISBLANK('Drummond 3-11-2016'!F290)),IF('Drummond 3-11-2016'!A290&lt;&gt;'Drummond 3-11-2016'!A289,CONCATENATE(B$3,'Drummond 3-11-2016'!F290,C$3,'Drummond 3-11-2016'!E290,D$3,B$5,E$3),CONCATENATE(B$4,'Drummond 3-11-2016'!F290,C$4,'Drummond 3-11-2016'!E290,D$4)),"no url")</f>
        <v>update openchpl.certified_product as cp set transparency_attestation_url = 'http://www.medhost.com/about-us/yourcareuniverse-certification' from (select certified_product_id from openchpl.certified_product as cp where cp.acb_certification_id = '09252014-2966-1') as subquery where cp.certified_product_id = subquery.certified_product_id;</v>
      </c>
    </row>
    <row r="297" spans="1:2" x14ac:dyDescent="0.25">
      <c r="A297" s="13" t="str">
        <f>IF(NOT(ISBLANK('Drummond 3-11-2016'!D291)),IF(OR(ISBLANK('Drummond 3-11-2016'!E291),'Drummond 3-11-2016'!E291="N/A"),"no acb code",CONCATENATE(B$2,'Drummond 3-11-2016'!D291,C$2,'Drummond 3-11-2016'!E291,D$2,B$5,E$2)),"no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'09252014-2967-1' and cb."name" = 'Drummond Group Inc.' and cp.product_version_id = pv.product_version_id and pv.product_id = p.product_id and p.vendor_id = vend.vendor_id;</v>
      </c>
      <c r="B297" s="13" t="str">
        <f>IF(NOT(ISBLANK('Drummond 3-11-2016'!F291)),IF('Drummond 3-11-2016'!A291&lt;&gt;'Drummond 3-11-2016'!A290,CONCATENATE(B$3,'Drummond 3-11-2016'!F291,C$3,'Drummond 3-11-2016'!E291,D$3,B$5,E$3),CONCATENATE(B$4,'Drummond 3-11-2016'!F291,C$4,'Drummond 3-11-2016'!E291,D$4)),"no url")</f>
        <v>update openchpl.certified_product as cp set transparency_attestation_url = 'http://www.medhost.com/about-us/yourcareuniverse-certification' from (select certified_product_id from openchpl.certified_product as cp where cp.acb_certification_id = '09252014-2967-1') as subquery where cp.certified_product_id = subquery.certified_product_id;</v>
      </c>
    </row>
    <row r="298" spans="1:2" x14ac:dyDescent="0.25">
      <c r="A298" s="13" t="str">
        <f>IF(NOT(ISBLANK('Drummond 3-11-2016'!D292)),IF(OR(ISBLANK('Drummond 3-11-2016'!E292),'Drummond 3-11-2016'!E292="N/A"),"no acb code",CONCATENATE(B$2,'Drummond 3-11-2016'!D292,C$2,'Drummond 3-11-2016'!E292,D$2,B$5,E$2)),"no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'12182014-2970-1' and cb."name" = 'Drummond Group Inc.' and cp.product_version_id = pv.product_version_id and pv.product_id = p.product_id and p.vendor_id = vend.vendor_id;</v>
      </c>
      <c r="B298" s="13" t="str">
        <f>IF(NOT(ISBLANK('Drummond 3-11-2016'!F292)),IF('Drummond 3-11-2016'!A292&lt;&gt;'Drummond 3-11-2016'!A291,CONCATENATE(B$3,'Drummond 3-11-2016'!F292,C$3,'Drummond 3-11-2016'!E292,D$3,B$5,E$3),CONCATENATE(B$4,'Drummond 3-11-2016'!F292,C$4,'Drummond 3-11-2016'!E292,D$4)),"no url")</f>
        <v>update openchpl.certified_product as cp set transparency_attestation_url = 'http://www.medhost.com/about-us/yourcareuniverse-certification' from (select certified_product_id from openchpl.certified_product as cp where cp.acb_certification_id = '12182014-2970-1') as subquery where cp.certified_product_id = subquery.certified_product_id;</v>
      </c>
    </row>
    <row r="299" spans="1:2" x14ac:dyDescent="0.25">
      <c r="A299" s="13" t="str">
        <f>IF(NOT(ISBLANK('Drummond 3-11-2016'!D293)),IF(OR(ISBLANK('Drummond 3-11-2016'!E293),'Drummond 3-11-2016'!E293="N/A"),"no acb code",CONCATENATE(B$2,'Drummond 3-11-2016'!D293,C$2,'Drummond 3-11-2016'!E293,D$2,B$5,E$2)),"no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'12182014-2971-1' and cb."name" = 'Drummond Group Inc.' and cp.product_version_id = pv.product_version_id and pv.product_id = p.product_id and p.vendor_id = vend.vendor_id;</v>
      </c>
      <c r="B299" s="13" t="str">
        <f>IF(NOT(ISBLANK('Drummond 3-11-2016'!F293)),IF('Drummond 3-11-2016'!A293&lt;&gt;'Drummond 3-11-2016'!A292,CONCATENATE(B$3,'Drummond 3-11-2016'!F293,C$3,'Drummond 3-11-2016'!E293,D$3,B$5,E$3),CONCATENATE(B$4,'Drummond 3-11-2016'!F293,C$4,'Drummond 3-11-2016'!E293,D$4)),"no url")</f>
        <v>update openchpl.certified_product as cp set transparency_attestation_url = 'http://www.medhost.com/about-us/yourcareuniverse-certification' from (select certified_product_id from openchpl.certified_product as cp where cp.acb_certification_id = '12182014-2971-1') as subquery where cp.certified_product_id = subquery.certified_product_id;</v>
      </c>
    </row>
    <row r="300" spans="1:2" x14ac:dyDescent="0.25">
      <c r="A300" s="13" t="str">
        <f>IF(NOT(ISBLANK('Drummond 3-11-2016'!D294)),IF(OR(ISBLANK('Drummond 3-11-2016'!E294),'Drummond 3-11-2016'!E294="N/A"),"no acb code",CONCATENATE(B$2,'Drummond 3-11-2016'!D294,C$2,'Drummond 3-11-2016'!E294,D$2,B$5,E$2)),"no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'02162015-2968-5' and cb."name" = 'Drummond Group Inc.' and cp.product_version_id = pv.product_version_id and pv.product_id = p.product_id and p.vendor_id = vend.vendor_id;</v>
      </c>
      <c r="B300" s="13" t="str">
        <f>IF(NOT(ISBLANK('Drummond 3-11-2016'!F294)),IF('Drummond 3-11-2016'!A294&lt;&gt;'Drummond 3-11-2016'!A293,CONCATENATE(B$3,'Drummond 3-11-2016'!F294,C$3,'Drummond 3-11-2016'!E294,D$3,B$5,E$3),CONCATENATE(B$4,'Drummond 3-11-2016'!F294,C$4,'Drummond 3-11-2016'!E294,D$4)),"no url")</f>
        <v>update openchpl.certified_product as cp set transparency_attestation_url = 'http://www.medhost.com/about-us/yourcareuniverse-certification' from (select certified_product_id from openchpl.certified_product as cp where cp.acb_certification_id = '02162015-2968-5') as subquery where cp.certified_product_id = subquery.certified_product_id;</v>
      </c>
    </row>
    <row r="301" spans="1:2" x14ac:dyDescent="0.25">
      <c r="A301" s="13" t="str">
        <f>IF(NOT(ISBLANK('Drummond 3-11-2016'!D295)),IF(OR(ISBLANK('Drummond 3-11-2016'!E295),'Drummond 3-11-2016'!E295="N/A"),"no acb code",CONCATENATE(B$2,'Drummond 3-11-2016'!D295,C$2,'Drummond 3-11-2016'!E295,D$2,B$5,E$2)),"no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'02162015-2969-5' and cb."name" = 'Drummond Group Inc.' and cp.product_version_id = pv.product_version_id and pv.product_id = p.product_id and p.vendor_id = vend.vendor_id;</v>
      </c>
      <c r="B301" s="13" t="str">
        <f>IF(NOT(ISBLANK('Drummond 3-11-2016'!F295)),IF('Drummond 3-11-2016'!A295&lt;&gt;'Drummond 3-11-2016'!A294,CONCATENATE(B$3,'Drummond 3-11-2016'!F295,C$3,'Drummond 3-11-2016'!E295,D$3,B$5,E$3),CONCATENATE(B$4,'Drummond 3-11-2016'!F295,C$4,'Drummond 3-11-2016'!E295,D$4)),"no url")</f>
        <v>update openchpl.certified_product as cp set transparency_attestation_url = 'http://www.medhost.com/about-us/yourcareuniverse-certification' from (select certified_product_id from openchpl.certified_product as cp where cp.acb_certification_id = '02162015-2969-5') as subquery where cp.certified_product_id = subquery.certified_product_id;</v>
      </c>
    </row>
    <row r="302" spans="1:2" x14ac:dyDescent="0.25">
      <c r="A302" s="13" t="str">
        <f>IF(NOT(ISBLANK('Drummond 3-11-2016'!D296)),IF(OR(ISBLANK('Drummond 3-11-2016'!E296),'Drummond 3-11-2016'!E296="N/A"),"no acb code",CONCATENATE(B$2,'Drummond 3-11-2016'!D296,C$2,'Drummond 3-11-2016'!E296,D$2,B$5,E$2)),"no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'09232013-2244-5' and cb."name" = 'Drummond Group Inc.' and cp.product_version_id = pv.product_version_id and pv.product_id = p.product_id and p.vendor_id = vend.vendor_id;</v>
      </c>
      <c r="B302" s="13" t="str">
        <f>IF(NOT(ISBLANK('Drummond 3-11-2016'!F296)),IF('Drummond 3-11-2016'!A296&lt;&gt;'Drummond 3-11-2016'!A295,CONCATENATE(B$3,'Drummond 3-11-2016'!F296,C$3,'Drummond 3-11-2016'!E296,D$3,B$5,E$3),CONCATENATE(B$4,'Drummond 3-11-2016'!F296,C$4,'Drummond 3-11-2016'!E296,D$4)),"no url")</f>
        <v>update openchpl.certified_product as cp set transparency_attestation_url = 'http://www.medhost.com/about-us/yourcareuniverse-certification' from (select certified_product_id from openchpl.certified_product as cp where cp.acb_certification_id = '09232013-2244-5') as subquery where cp.certified_product_id = subquery.certified_product_id;</v>
      </c>
    </row>
    <row r="303" spans="1:2" x14ac:dyDescent="0.25">
      <c r="A303" s="13" t="str">
        <f>IF(NOT(ISBLANK('Drummond 3-11-2016'!D297)),IF(OR(ISBLANK('Drummond 3-11-2016'!E297),'Drummond 3-11-2016'!E297="N/A"),"no acb code",CONCATENATE(B$2,'Drummond 3-11-2016'!D297,C$2,'Drummond 3-11-2016'!E297,D$2,B$5,E$2)),"no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'09232013-2243-5' and cb."name" = 'Drummond Group Inc.' and cp.product_version_id = pv.product_version_id and pv.product_id = p.product_id and p.vendor_id = vend.vendor_id;</v>
      </c>
      <c r="B303" s="13" t="str">
        <f>IF(NOT(ISBLANK('Drummond 3-11-2016'!F297)),IF('Drummond 3-11-2016'!A297&lt;&gt;'Drummond 3-11-2016'!A296,CONCATENATE(B$3,'Drummond 3-11-2016'!F297,C$3,'Drummond 3-11-2016'!E297,D$3,B$5,E$3),CONCATENATE(B$4,'Drummond 3-11-2016'!F297,C$4,'Drummond 3-11-2016'!E297,D$4)),"no url")</f>
        <v>update openchpl.certified_product as cp set transparency_attestation_url = 'http://www.medhost.com/about-us/yourcareuniverse-certification' from (select certified_product_id from openchpl.certified_product as cp where cp.acb_certification_id = '09232013-2243-5') as subquery where cp.certified_product_id = subquery.certified_product_id;</v>
      </c>
    </row>
    <row r="304" spans="1:2" x14ac:dyDescent="0.25">
      <c r="A304" s="13" t="str">
        <f>IF(NOT(ISBLANK('Drummond 3-11-2016'!D298)),IF(OR(ISBLANK('Drummond 3-11-2016'!E298),'Drummond 3-11-2016'!E298="N/A"),"no acb code",CONCATENATE(B$2,'Drummond 3-11-2016'!D298,C$2,'Drummond 3-11-2016'!E298,D$2,B$5,E$2)),"no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'07022015-0256-5' and cb."name" = 'Drummond Group Inc.' and cp.product_version_id = pv.product_version_id and pv.product_id = p.product_id and p.vendor_id = vend.vendor_id;</v>
      </c>
      <c r="B304" s="13" t="str">
        <f>IF(NOT(ISBLANK('Drummond 3-11-2016'!F298)),IF('Drummond 3-11-2016'!A298&lt;&gt;'Drummond 3-11-2016'!A297,CONCATENATE(B$3,'Drummond 3-11-2016'!F298,C$3,'Drummond 3-11-2016'!E298,D$3,B$5,E$3),CONCATENATE(B$4,'Drummond 3-11-2016'!F298,C$4,'Drummond 3-11-2016'!E298,D$4)),"no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'07022015-0256-5') as subquery where cp.certified_product_id = subquery.certified_product_id;</v>
      </c>
    </row>
    <row r="305" spans="1:2" x14ac:dyDescent="0.25">
      <c r="A305" s="13" t="str">
        <f>IF(NOT(ISBLANK('Drummond 3-11-2016'!D299)),IF(OR(ISBLANK('Drummond 3-11-2016'!E299),'Drummond 3-11-2016'!E299="N/A"),"no acb code",CONCATENATE(B$2,'Drummond 3-11-2016'!D299,C$2,'Drummond 3-11-2016'!E299,D$2,B$5,E$2)),"no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'07022015-0255-5' and cb."name" = 'Drummond Group Inc.' and cp.product_version_id = pv.product_version_id and pv.product_id = p.product_id and p.vendor_id = vend.vendor_id;</v>
      </c>
      <c r="B305" s="13" t="str">
        <f>IF(NOT(ISBLANK('Drummond 3-11-2016'!F299)),IF('Drummond 3-11-2016'!A299&lt;&gt;'Drummond 3-11-2016'!A298,CONCATENATE(B$3,'Drummond 3-11-2016'!F299,C$3,'Drummond 3-11-2016'!E299,D$3,B$5,E$3),CONCATENATE(B$4,'Drummond 3-11-2016'!F299,C$4,'Drummond 3-11-2016'!E299,D$4)),"no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'07022015-0255-5') as subquery where cp.certified_product_id = subquery.certified_product_id;</v>
      </c>
    </row>
    <row r="306" spans="1:2" x14ac:dyDescent="0.25">
      <c r="A306" s="13" t="str">
        <f>IF(NOT(ISBLANK('Drummond 3-11-2016'!D300)),IF(OR(ISBLANK('Drummond 3-11-2016'!E300),'Drummond 3-11-2016'!E300="N/A"),"no acb code",CONCATENATE(B$2,'Drummond 3-11-2016'!D300,C$2,'Drummond 3-11-2016'!E300,D$2,B$5,E$2)),"no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'07022015-0258-5' and cb."name" = 'Drummond Group Inc.' and cp.product_version_id = pv.product_version_id and pv.product_id = p.product_id and p.vendor_id = vend.vendor_id;</v>
      </c>
      <c r="B306" s="13" t="str">
        <f>IF(NOT(ISBLANK('Drummond 3-11-2016'!F300)),IF('Drummond 3-11-2016'!A300&lt;&gt;'Drummond 3-11-2016'!A299,CONCATENATE(B$3,'Drummond 3-11-2016'!F300,C$3,'Drummond 3-11-2016'!E300,D$3,B$5,E$3),CONCATENATE(B$4,'Drummond 3-11-2016'!F300,C$4,'Drummond 3-11-2016'!E300,D$4)),"no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'07022015-0258-5') as subquery where cp.certified_product_id = subquery.certified_product_id;</v>
      </c>
    </row>
    <row r="307" spans="1:2" x14ac:dyDescent="0.25">
      <c r="A307" s="13" t="str">
        <f>IF(NOT(ISBLANK('Drummond 3-11-2016'!D301)),IF(OR(ISBLANK('Drummond 3-11-2016'!E301),'Drummond 3-11-2016'!E301="N/A"),"no acb code",CONCATENATE(B$2,'Drummond 3-11-2016'!D301,C$2,'Drummond 3-11-2016'!E301,D$2,B$5,E$2)),"no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'07022015-0257-5' and cb."name" = 'Drummond Group Inc.' and cp.product_version_id = pv.product_version_id and pv.product_id = p.product_id and p.vendor_id = vend.vendor_id;</v>
      </c>
      <c r="B307" s="13" t="str">
        <f>IF(NOT(ISBLANK('Drummond 3-11-2016'!F301)),IF('Drummond 3-11-2016'!A301&lt;&gt;'Drummond 3-11-2016'!A300,CONCATENATE(B$3,'Drummond 3-11-2016'!F301,C$3,'Drummond 3-11-2016'!E301,D$3,B$5,E$3),CONCATENATE(B$4,'Drummond 3-11-2016'!F301,C$4,'Drummond 3-11-2016'!E301,D$4)),"no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'07022015-0257-5') as subquery where cp.certified_product_id = subquery.certified_product_id;</v>
      </c>
    </row>
    <row r="308" spans="1:2" x14ac:dyDescent="0.25">
      <c r="A308" s="13" t="str">
        <f>IF(NOT(ISBLANK('Drummond 3-11-2016'!D302)),IF(OR(ISBLANK('Drummond 3-11-2016'!E302),'Drummond 3-11-2016'!E302="N/A"),"no acb code",CONCATENATE(B$2,'Drummond 3-11-2016'!D302,C$2,'Drummond 3-11-2016'!E302,D$2,B$5,E$2)),"no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'05192014-2570-5' and cb."name" = 'Drummond Group Inc.' and cp.product_version_id = pv.product_version_id and pv.product_id = p.product_id and p.vendor_id = vend.vendor_id;</v>
      </c>
      <c r="B308" s="13" t="str">
        <f>IF(NOT(ISBLANK('Drummond 3-11-2016'!F302)),IF('Drummond 3-11-2016'!A302&lt;&gt;'Drummond 3-11-2016'!A301,CONCATENATE(B$3,'Drummond 3-11-2016'!F302,C$3,'Drummond 3-11-2016'!E302,D$3,B$5,E$3),CONCATENATE(B$4,'Drummond 3-11-2016'!F302,C$4,'Drummond 3-11-2016'!E302,D$4)),"no url")</f>
        <v>update openchpl.certified_product as cp set transparency_attestation_url = 'http://www.medhost.com/about-us/meaningful-use-certification' from (select certified_product_id from openchpl.certified_product as cp where cp.acb_certification_id = '05192014-2570-5') as subquery where cp.certified_product_id = subquery.certified_product_id;</v>
      </c>
    </row>
    <row r="309" spans="1:2" x14ac:dyDescent="0.25">
      <c r="A309" s="13" t="str">
        <f>IF(NOT(ISBLANK('Drummond 3-11-2016'!D303)),IF(OR(ISBLANK('Drummond 3-11-2016'!E303),'Drummond 3-11-2016'!E303="N/A"),"no acb code",CONCATENATE(B$2,'Drummond 3-11-2016'!D303,C$2,'Drummond 3-11-2016'!E303,D$2,B$5,E$2)),"no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'05192014-2569-5' and cb."name" = 'Drummond Group Inc.' and cp.product_version_id = pv.product_version_id and pv.product_id = p.product_id and p.vendor_id = vend.vendor_id;</v>
      </c>
      <c r="B309" s="13" t="str">
        <f>IF(NOT(ISBLANK('Drummond 3-11-2016'!F303)),IF('Drummond 3-11-2016'!A303&lt;&gt;'Drummond 3-11-2016'!A302,CONCATENATE(B$3,'Drummond 3-11-2016'!F303,C$3,'Drummond 3-11-2016'!E303,D$3,B$5,E$3),CONCATENATE(B$4,'Drummond 3-11-2016'!F303,C$4,'Drummond 3-11-2016'!E303,D$4)),"no url")</f>
        <v>update openchpl.certified_product as cp set transparency_attestation_url = 'http://www.medhost.com/about-us/meaningful-use-certification' from (select certified_product_id from openchpl.certified_product as cp where cp.acb_certification_id = '05192014-2569-5') as subquery where cp.certified_product_id = subquery.certified_product_id;</v>
      </c>
    </row>
    <row r="310" spans="1:2" x14ac:dyDescent="0.25">
      <c r="A310" s="13" t="str">
        <f>IF(NOT(ISBLANK('Drummond 3-11-2016'!D304)),IF(OR(ISBLANK('Drummond 3-11-2016'!E304),'Drummond 3-11-2016'!E304="N/A"),"no acb code",CONCATENATE(B$2,'Drummond 3-11-2016'!D304,C$2,'Drummond 3-11-2016'!E304,D$2,B$5,E$2)),"no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'02202014-2568-5' and cb."name" = 'Drummond Group Inc.' and cp.product_version_id = pv.product_version_id and pv.product_id = p.product_id and p.vendor_id = vend.vendor_id;</v>
      </c>
      <c r="B310" s="13" t="str">
        <f>IF(NOT(ISBLANK('Drummond 3-11-2016'!F304)),IF('Drummond 3-11-2016'!A304&lt;&gt;'Drummond 3-11-2016'!A303,CONCATENATE(B$3,'Drummond 3-11-2016'!F304,C$3,'Drummond 3-11-2016'!E304,D$3,B$5,E$3),CONCATENATE(B$4,'Drummond 3-11-2016'!F304,C$4,'Drummond 3-11-2016'!E304,D$4)),"no url")</f>
        <v>update openchpl.certified_product as cp set transparency_attestation_url = 'http://www.medhost.com/about-us/meaningful-use-certification' from (select certified_product_id from openchpl.certified_product as cp where cp.acb_certification_id = '02202014-2568-5') as subquery where cp.certified_product_id = subquery.certified_product_id;</v>
      </c>
    </row>
    <row r="311" spans="1:2" x14ac:dyDescent="0.25">
      <c r="A311" s="13" t="str">
        <f>IF(NOT(ISBLANK('Drummond 3-11-2016'!D305)),IF(OR(ISBLANK('Drummond 3-11-2016'!E305),'Drummond 3-11-2016'!E305="N/A"),"no acb code",CONCATENATE(B$2,'Drummond 3-11-2016'!D305,C$2,'Drummond 3-11-2016'!E305,D$2,B$5,E$2)),"no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'06192014-2142-5' and cb."name" = 'Drummond Group Inc.' and cp.product_version_id = pv.product_version_id and pv.product_id = p.product_id and p.vendor_id = vend.vendor_id;</v>
      </c>
      <c r="B311" s="13" t="str">
        <f>IF(NOT(ISBLANK('Drummond 3-11-2016'!F305)),IF('Drummond 3-11-2016'!A305&lt;&gt;'Drummond 3-11-2016'!A304,CONCATENATE(B$3,'Drummond 3-11-2016'!F305,C$3,'Drummond 3-11-2016'!E305,D$3,B$5,E$3),CONCATENATE(B$4,'Drummond 3-11-2016'!F305,C$4,'Drummond 3-11-2016'!E305,D$4)),"no url")</f>
        <v>update openchpl.certified_product as cp set transparency_attestation_url = 'http://www.medhost.com/offerings/business-intelligence/business-intelligence-certification'from (select certified_product_id from (select vend.vendor_code from openchpl.certified_product as cp, openchpl.product_version as pv, openchpl.product as p, openchpl.vendor as vend where cp.acb_certification_id = '06192014-2142-5'and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312" spans="1:2" x14ac:dyDescent="0.25">
      <c r="A312" s="13" t="str">
        <f>IF(NOT(ISBLANK('Drummond 3-11-2016'!D306)),IF(OR(ISBLANK('Drummond 3-11-2016'!E306),'Drummond 3-11-2016'!E306="N/A"),"no acb code",CONCATENATE(B$2,'Drummond 3-11-2016'!D306,C$2,'Drummond 3-11-2016'!E306,D$2,B$5,E$2)),"no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'02052015-2143-5' and cb."name" = 'Drummond Group Inc.' and cp.product_version_id = pv.product_version_id and pv.product_id = p.product_id and p.vendor_id = vend.vendor_id;</v>
      </c>
      <c r="B312" s="13" t="str">
        <f>IF(NOT(ISBLANK('Drummond 3-11-2016'!F306)),IF('Drummond 3-11-2016'!A306&lt;&gt;'Drummond 3-11-2016'!A305,CONCATENATE(B$3,'Drummond 3-11-2016'!F306,C$3,'Drummond 3-11-2016'!E306,D$3,B$5,E$3),CONCATENATE(B$4,'Drummond 3-11-2016'!F306,C$4,'Drummond 3-11-2016'!E306,D$4)),"no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'02052015-2143-5') as subquery where cp.certified_product_id = subquery.certified_product_id;</v>
      </c>
    </row>
    <row r="313" spans="1:2" x14ac:dyDescent="0.25">
      <c r="A313" s="13" t="str">
        <f>IF(NOT(ISBLANK('Drummond 3-11-2016'!D307)),IF(OR(ISBLANK('Drummond 3-11-2016'!E307),'Drummond 3-11-2016'!E307="N/A"),"no acb code",CONCATENATE(B$2,'Drummond 3-11-2016'!D307,C$2,'Drummond 3-11-2016'!E307,D$2,B$5,E$2)),"no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'07162015-2145-5' and cb."name" = 'Drummond Group Inc.' and cp.product_version_id = pv.product_version_id and pv.product_id = p.product_id and p.vendor_id = vend.vendor_id;</v>
      </c>
      <c r="B313" s="13" t="str">
        <f>IF(NOT(ISBLANK('Drummond 3-11-2016'!F307)),IF('Drummond 3-11-2016'!A307&lt;&gt;'Drummond 3-11-2016'!A306,CONCATENATE(B$3,'Drummond 3-11-2016'!F307,C$3,'Drummond 3-11-2016'!E307,D$3,B$5,E$3),CONCATENATE(B$4,'Drummond 3-11-2016'!F307,C$4,'Drummond 3-11-2016'!E307,D$4)),"no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'07162015-2145-5') as subquery where cp.certified_product_id = subquery.certified_product_id;</v>
      </c>
    </row>
    <row r="314" spans="1:2" x14ac:dyDescent="0.25">
      <c r="A314" s="13" t="str">
        <f>IF(NOT(ISBLANK('Drummond 3-11-2016'!D308)),IF(OR(ISBLANK('Drummond 3-11-2016'!E308),'Drummond 3-11-2016'!E308="N/A"),"no acb code",CONCATENATE(B$2,'Drummond 3-11-2016'!D308,C$2,'Drummond 3-11-2016'!E308,D$2,B$5,E$2)),"no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'11122015-0434-5' and cb."name" = 'Drummond Group Inc.' and cp.product_version_id = pv.product_version_id and pv.product_id = p.product_id and p.vendor_id = vend.vendor_id;</v>
      </c>
      <c r="B314" s="13" t="str">
        <f>IF(NOT(ISBLANK('Drummond 3-11-2016'!F308)),IF('Drummond 3-11-2016'!A308&lt;&gt;'Drummond 3-11-2016'!A307,CONCATENATE(B$3,'Drummond 3-11-2016'!F308,C$3,'Drummond 3-11-2016'!E308,D$3,B$5,E$3),CONCATENATE(B$4,'Drummond 3-11-2016'!F308,C$4,'Drummond 3-11-2016'!E308,D$4)),"no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'11122015-0434-5') as subquery where cp.certified_product_id = subquery.certified_product_id;</v>
      </c>
    </row>
    <row r="315" spans="1:2" x14ac:dyDescent="0.25">
      <c r="A315" s="13" t="str">
        <f>IF(NOT(ISBLANK('Drummond 3-11-2016'!D309)),IF(OR(ISBLANK('Drummond 3-11-2016'!E309),'Drummond 3-11-2016'!E309="N/A"),"no acb code",CONCATENATE(B$2,'Drummond 3-11-2016'!D309,C$2,'Drummond 3-11-2016'!E309,D$2,B$5,E$2)),"no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'08282014-1838-5' and cb."name" = 'Drummond Group Inc.' and cp.product_version_id = pv.product_version_id and pv.product_id = p.product_id and p.vendor_id = vend.vendor_id;</v>
      </c>
      <c r="B315" s="13" t="str">
        <f>IF(NOT(ISBLANK('Drummond 3-11-2016'!F309)),IF('Drummond 3-11-2016'!A309&lt;&gt;'Drummond 3-11-2016'!A308,CONCATENATE(B$3,'Drummond 3-11-2016'!F309,C$3,'Drummond 3-11-2016'!E309,D$3,B$5,E$3),CONCATENATE(B$4,'Drummond 3-11-2016'!F309,C$4,'Drummond 3-11-2016'!E309,D$4)),"no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'08282014-1838-5') as subquery where cp.certified_product_id = subquery.certified_product_id;</v>
      </c>
    </row>
    <row r="316" spans="1:2" x14ac:dyDescent="0.25">
      <c r="A316" s="13" t="str">
        <f>IF(NOT(ISBLANK('Drummond 3-11-2016'!D310)),IF(OR(ISBLANK('Drummond 3-11-2016'!E310),'Drummond 3-11-2016'!E310="N/A"),"no acb code",CONCATENATE(B$2,'Drummond 3-11-2016'!D310,C$2,'Drummond 3-11-2016'!E310,D$2,B$5,E$2)),"no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'08282014-1839-5' and cb."name" = 'Drummond Group Inc.' and cp.product_version_id = pv.product_version_id and pv.product_id = p.product_id and p.vendor_id = vend.vendor_id;</v>
      </c>
      <c r="B316" s="13" t="str">
        <f>IF(NOT(ISBLANK('Drummond 3-11-2016'!F310)),IF('Drummond 3-11-2016'!A310&lt;&gt;'Drummond 3-11-2016'!A309,CONCATENATE(B$3,'Drummond 3-11-2016'!F310,C$3,'Drummond 3-11-2016'!E310,D$3,B$5,E$3),CONCATENATE(B$4,'Drummond 3-11-2016'!F310,C$4,'Drummond 3-11-2016'!E310,D$4)),"no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'08282014-1839-5') as subquery where cp.certified_product_id = subquery.certified_product_id;</v>
      </c>
    </row>
    <row r="317" spans="1:2" x14ac:dyDescent="0.25">
      <c r="A317" s="13" t="str">
        <f>IF(NOT(ISBLANK('Drummond 3-11-2016'!D311)),IF(OR(ISBLANK('Drummond 3-11-2016'!E311),'Drummond 3-11-2016'!E311="N/A"),"no acb code",CONCATENATE(B$2,'Drummond 3-11-2016'!D311,C$2,'Drummond 3-11-2016'!E311,D$2,B$5,E$2)),"no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'09042014-1843-5' and cb."name" = 'Drummond Group Inc.' and cp.product_version_id = pv.product_version_id and pv.product_id = p.product_id and p.vendor_id = vend.vendor_id;</v>
      </c>
      <c r="B317" s="13" t="str">
        <f>IF(NOT(ISBLANK('Drummond 3-11-2016'!F311)),IF('Drummond 3-11-2016'!A311&lt;&gt;'Drummond 3-11-2016'!A310,CONCATENATE(B$3,'Drummond 3-11-2016'!F311,C$3,'Drummond 3-11-2016'!E311,D$3,B$5,E$3),CONCATENATE(B$4,'Drummond 3-11-2016'!F311,C$4,'Drummond 3-11-2016'!E311,D$4)),"no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'09042014-1843-5') as subquery where cp.certified_product_id = subquery.certified_product_id;</v>
      </c>
    </row>
    <row r="318" spans="1:2" x14ac:dyDescent="0.25">
      <c r="A318" s="13" t="str">
        <f>IF(NOT(ISBLANK('Drummond 3-11-2016'!D312)),IF(OR(ISBLANK('Drummond 3-11-2016'!E312),'Drummond 3-11-2016'!E312="N/A"),"no acb code",CONCATENATE(B$2,'Drummond 3-11-2016'!D312,C$2,'Drummond 3-11-2016'!E312,D$2,B$5,E$2)),"no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'08282014-1836-5' and cb."name" = 'Drummond Group Inc.' and cp.product_version_id = pv.product_version_id and pv.product_id = p.product_id and p.vendor_id = vend.vendor_id;</v>
      </c>
      <c r="B318" s="13" t="str">
        <f>IF(NOT(ISBLANK('Drummond 3-11-2016'!F312)),IF('Drummond 3-11-2016'!A312&lt;&gt;'Drummond 3-11-2016'!A311,CONCATENATE(B$3,'Drummond 3-11-2016'!F312,C$3,'Drummond 3-11-2016'!E312,D$3,B$5,E$3),CONCATENATE(B$4,'Drummond 3-11-2016'!F312,C$4,'Drummond 3-11-2016'!E312,D$4)),"no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'08282014-1836-5') as subquery where cp.certified_product_id = subquery.certified_product_id;</v>
      </c>
    </row>
    <row r="319" spans="1:2" x14ac:dyDescent="0.25">
      <c r="A319" s="13" t="str">
        <f>IF(NOT(ISBLANK('Drummond 3-11-2016'!D313)),IF(OR(ISBLANK('Drummond 3-11-2016'!E313),'Drummond 3-11-2016'!E313="N/A"),"no acb code",CONCATENATE(B$2,'Drummond 3-11-2016'!D313,C$2,'Drummond 3-11-2016'!E313,D$2,B$5,E$2)),"no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'08282014-1837-5' and cb."name" = 'Drummond Group Inc.' and cp.product_version_id = pv.product_version_id and pv.product_id = p.product_id and p.vendor_id = vend.vendor_id;</v>
      </c>
      <c r="B319" s="13" t="str">
        <f>IF(NOT(ISBLANK('Drummond 3-11-2016'!F313)),IF('Drummond 3-11-2016'!A313&lt;&gt;'Drummond 3-11-2016'!A312,CONCATENATE(B$3,'Drummond 3-11-2016'!F313,C$3,'Drummond 3-11-2016'!E313,D$3,B$5,E$3),CONCATENATE(B$4,'Drummond 3-11-2016'!F313,C$4,'Drummond 3-11-2016'!E313,D$4)),"no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'08282014-1837-5') as subquery where cp.certified_product_id = subquery.certified_product_id;</v>
      </c>
    </row>
    <row r="320" spans="1:2" x14ac:dyDescent="0.25">
      <c r="A320" s="13" t="str">
        <f>IF(NOT(ISBLANK('Drummond 3-11-2016'!D314)),IF(OR(ISBLANK('Drummond 3-11-2016'!E314),'Drummond 3-11-2016'!E314="N/A"),"no acb code",CONCATENATE(B$2,'Drummond 3-11-2016'!D314,C$2,'Drummond 3-11-2016'!E314,D$2,B$5,E$2)),"no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'09042014-1842-5' and cb."name" = 'Drummond Group Inc.' and cp.product_version_id = pv.product_version_id and pv.product_id = p.product_id and p.vendor_id = vend.vendor_id;</v>
      </c>
      <c r="B320" s="13" t="str">
        <f>IF(NOT(ISBLANK('Drummond 3-11-2016'!F314)),IF('Drummond 3-11-2016'!A314&lt;&gt;'Drummond 3-11-2016'!A313,CONCATENATE(B$3,'Drummond 3-11-2016'!F314,C$3,'Drummond 3-11-2016'!E314,D$3,B$5,E$3),CONCATENATE(B$4,'Drummond 3-11-2016'!F314,C$4,'Drummond 3-11-2016'!E314,D$4)),"no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'09042014-1842-5') as subquery where cp.certified_product_id = subquery.certified_product_id;</v>
      </c>
    </row>
    <row r="321" spans="1:2" x14ac:dyDescent="0.25">
      <c r="A321" s="13" t="str">
        <f>IF(NOT(ISBLANK('Drummond 3-11-2016'!D315)),IF(OR(ISBLANK('Drummond 3-11-2016'!E315),'Drummond 3-11-2016'!E315="N/A"),"no acb code",CONCATENATE(B$2,'Drummond 3-11-2016'!D315,C$2,'Drummond 3-11-2016'!E315,D$2,B$5,E$2)),"no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'01302015-3104-5' and cb."name" = 'Drummond Group Inc.' and cp.product_version_id = pv.product_version_id and pv.product_id = p.product_id and p.vendor_id = vend.vendor_id;</v>
      </c>
      <c r="B321" s="13" t="str">
        <f>IF(NOT(ISBLANK('Drummond 3-11-2016'!F315)),IF('Drummond 3-11-2016'!A315&lt;&gt;'Drummond 3-11-2016'!A314,CONCATENATE(B$3,'Drummond 3-11-2016'!F315,C$3,'Drummond 3-11-2016'!E315,D$3,B$5,E$3),CONCATENATE(B$4,'Drummond 3-11-2016'!F315,C$4,'Drummond 3-11-2016'!E315,D$4)),"no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'01302015-3104-5') as subquery where cp.certified_product_id = subquery.certified_product_id;</v>
      </c>
    </row>
    <row r="322" spans="1:2" x14ac:dyDescent="0.25">
      <c r="A322" s="13" t="str">
        <f>IF(NOT(ISBLANK('Drummond 3-11-2016'!D316)),IF(OR(ISBLANK('Drummond 3-11-2016'!E316),'Drummond 3-11-2016'!E316="N/A"),"no acb code",CONCATENATE(B$2,'Drummond 3-11-2016'!D316,C$2,'Drummond 3-11-2016'!E316,D$2,B$5,E$2)),"no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'01302015-3103-5' and cb."name" = 'Drummond Group Inc.' and cp.product_version_id = pv.product_version_id and pv.product_id = p.product_id and p.vendor_id = vend.vendor_id;</v>
      </c>
      <c r="B322" s="13" t="str">
        <f>IF(NOT(ISBLANK('Drummond 3-11-2016'!F316)),IF('Drummond 3-11-2016'!A316&lt;&gt;'Drummond 3-11-2016'!A315,CONCATENATE(B$3,'Drummond 3-11-2016'!F316,C$3,'Drummond 3-11-2016'!E316,D$3,B$5,E$3),CONCATENATE(B$4,'Drummond 3-11-2016'!F316,C$4,'Drummond 3-11-2016'!E316,D$4)),"no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'01302015-3103-5') as subquery where cp.certified_product_id = subquery.certified_product_id;</v>
      </c>
    </row>
    <row r="323" spans="1:2" x14ac:dyDescent="0.25">
      <c r="A323" s="13" t="str">
        <f>IF(NOT(ISBLANK('Drummond 3-11-2016'!D317)),IF(OR(ISBLANK('Drummond 3-11-2016'!E317),'Drummond 3-11-2016'!E317="N/A"),"no acb code",CONCATENATE(B$2,'Drummond 3-11-2016'!D317,C$2,'Drummond 3-11-2016'!E317,D$2,B$5,E$2)),"no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'01302015-3102-5' and cb."name" = 'Drummond Group Inc.' and cp.product_version_id = pv.product_version_id and pv.product_id = p.product_id and p.vendor_id = vend.vendor_id;</v>
      </c>
      <c r="B323" s="13" t="str">
        <f>IF(NOT(ISBLANK('Drummond 3-11-2016'!F317)),IF('Drummond 3-11-2016'!A317&lt;&gt;'Drummond 3-11-2016'!A316,CONCATENATE(B$3,'Drummond 3-11-2016'!F317,C$3,'Drummond 3-11-2016'!E317,D$3,B$5,E$3),CONCATENATE(B$4,'Drummond 3-11-2016'!F317,C$4,'Drummond 3-11-2016'!E317,D$4)),"no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'01302015-3102-5') as subquery where cp.certified_product_id = subquery.certified_product_id;</v>
      </c>
    </row>
    <row r="324" spans="1:2" x14ac:dyDescent="0.25">
      <c r="A324" s="13" t="str">
        <f>IF(NOT(ISBLANK('Drummond 3-11-2016'!D318)),IF(OR(ISBLANK('Drummond 3-11-2016'!E318),'Drummond 3-11-2016'!E318="N/A"),"no acb code",CONCATENATE(B$2,'Drummond 3-11-2016'!D318,C$2,'Drummond 3-11-2016'!E318,D$2,B$5,E$2)),"no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'06052014-1906-5' and cb."name" = 'Drummond Group Inc.' and cp.product_version_id = pv.product_version_id and pv.product_id = p.product_id and p.vendor_id = vend.vendor_id;</v>
      </c>
      <c r="B324" s="13" t="str">
        <f>IF(NOT(ISBLANK('Drummond 3-11-2016'!F318)),IF('Drummond 3-11-2016'!A318&lt;&gt;'Drummond 3-11-2016'!A317,CONCATENATE(B$3,'Drummond 3-11-2016'!F318,C$3,'Drummond 3-11-2016'!E318,D$3,B$5,E$3),CONCATENATE(B$4,'Drummond 3-11-2016'!F318,C$4,'Drummond 3-11-2016'!E318,D$4)),"no url")</f>
        <v>update openchpl.certified_product as cp set transparency_attestation_url = 'http://www.medhost.com/offerings/edis/edis-certification' from (select certified_product_id from openchpl.certified_product as cp where cp.acb_certification_id = '06052014-1906-5') as subquery where cp.certified_product_id = subquery.certified_product_id;</v>
      </c>
    </row>
    <row r="325" spans="1:2" x14ac:dyDescent="0.25">
      <c r="A325" s="13" t="str">
        <f>IF(NOT(ISBLANK('Drummond 3-11-2016'!D319)),IF(OR(ISBLANK('Drummond 3-11-2016'!E319),'Drummond 3-11-2016'!E319="N/A"),"no acb code",CONCATENATE(B$2,'Drummond 3-11-2016'!D319,C$2,'Drummond 3-11-2016'!E319,D$2,B$5,E$2)),"no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'03202014-1906-5' and cb."name" = 'Drummond Group Inc.' and cp.product_version_id = pv.product_version_id and pv.product_id = p.product_id and p.vendor_id = vend.vendor_id;</v>
      </c>
      <c r="B325" s="13" t="str">
        <f>IF(NOT(ISBLANK('Drummond 3-11-2016'!F319)),IF('Drummond 3-11-2016'!A319&lt;&gt;'Drummond 3-11-2016'!A318,CONCATENATE(B$3,'Drummond 3-11-2016'!F319,C$3,'Drummond 3-11-2016'!E319,D$3,B$5,E$3),CONCATENATE(B$4,'Drummond 3-11-2016'!F319,C$4,'Drummond 3-11-2016'!E319,D$4)),"no url")</f>
        <v>update openchpl.certified_product as cp set transparency_attestation_url = 'http://www.medhost.com/offerings/edis/edis-certification' from (select certified_product_id from openchpl.certified_product as cp where cp.acb_certification_id = '03202014-1906-5') as subquery where cp.certified_product_id = subquery.certified_product_id;</v>
      </c>
    </row>
    <row r="326" spans="1:2" x14ac:dyDescent="0.25">
      <c r="A326" s="13" t="str">
        <f>IF(NOT(ISBLANK('Drummond 3-11-2016'!D320)),IF(OR(ISBLANK('Drummond 3-11-2016'!E320),'Drummond 3-11-2016'!E320="N/A"),"no acb code",CONCATENATE(B$2,'Drummond 3-11-2016'!D320,C$2,'Drummond 3-11-2016'!E320,D$2,B$5,E$2)),"no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'03202014-1905-5' and cb."name" = 'Drummond Group Inc.' and cp.product_version_id = pv.product_version_id and pv.product_id = p.product_id and p.vendor_id = vend.vendor_id;</v>
      </c>
      <c r="B326" s="13" t="str">
        <f>IF(NOT(ISBLANK('Drummond 3-11-2016'!F320)),IF('Drummond 3-11-2016'!A320&lt;&gt;'Drummond 3-11-2016'!A319,CONCATENATE(B$3,'Drummond 3-11-2016'!F320,C$3,'Drummond 3-11-2016'!E320,D$3,B$5,E$3),CONCATENATE(B$4,'Drummond 3-11-2016'!F320,C$4,'Drummond 3-11-2016'!E320,D$4)),"no url")</f>
        <v>update openchpl.certified_product as cp set transparency_attestation_url = 'http://www.medhost.com/offerings/edis/edis-certification' from (select certified_product_id from openchpl.certified_product as cp where cp.acb_certification_id = '03202014-1905-5') as subquery where cp.certified_product_id = subquery.certified_product_id;</v>
      </c>
    </row>
    <row r="327" spans="1:2" x14ac:dyDescent="0.25">
      <c r="A327" s="13" t="str">
        <f>IF(NOT(ISBLANK('Drummond 3-11-2016'!D321)),IF(OR(ISBLANK('Drummond 3-11-2016'!E321),'Drummond 3-11-2016'!E321="N/A"),"no acb code",CONCATENATE(B$2,'Drummond 3-11-2016'!D321,C$2,'Drummond 3-11-2016'!E321,D$2,B$5,E$2)),"no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'09112014-1907-5' and cb."name" = 'Drummond Group Inc.' and cp.product_version_id = pv.product_version_id and pv.product_id = p.product_id and p.vendor_id = vend.vendor_id;</v>
      </c>
      <c r="B327" s="13" t="str">
        <f>IF(NOT(ISBLANK('Drummond 3-11-2016'!F321)),IF('Drummond 3-11-2016'!A321&lt;&gt;'Drummond 3-11-2016'!A320,CONCATENATE(B$3,'Drummond 3-11-2016'!F321,C$3,'Drummond 3-11-2016'!E321,D$3,B$5,E$3),CONCATENATE(B$4,'Drummond 3-11-2016'!F321,C$4,'Drummond 3-11-2016'!E321,D$4)),"no url")</f>
        <v>update openchpl.certified_product as cp set transparency_attestation_url = 'http://www.medhost.com/offerings/edis/edis-certification' from (select certified_product_id from openchpl.certified_product as cp where cp.acb_certification_id = '09112014-1907-5') as subquery where cp.certified_product_id = subquery.certified_product_id;</v>
      </c>
    </row>
    <row r="328" spans="1:2" x14ac:dyDescent="0.25">
      <c r="A328" s="13" t="str">
        <f>IF(NOT(ISBLANK('Drummond 3-11-2016'!D322)),IF(OR(ISBLANK('Drummond 3-11-2016'!E322),'Drummond 3-11-2016'!E322="N/A"),"no acb code",CONCATENATE(B$2,'Drummond 3-11-2016'!D322,C$2,'Drummond 3-11-2016'!E322,D$2,B$5,E$2)),"no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'03052015-1102-5' and cb."name" = 'Drummond Group Inc.' and cp.product_version_id = pv.product_version_id and pv.product_id = p.product_id and p.vendor_id = vend.vendor_id;</v>
      </c>
      <c r="B328" s="13" t="str">
        <f>IF(NOT(ISBLANK('Drummond 3-11-2016'!F322)),IF('Drummond 3-11-2016'!A322&lt;&gt;'Drummond 3-11-2016'!A321,CONCATENATE(B$3,'Drummond 3-11-2016'!F322,C$3,'Drummond 3-11-2016'!E322,D$3,B$5,E$3),CONCATENATE(B$4,'Drummond 3-11-2016'!F322,C$4,'Drummond 3-11-2016'!E322,D$4)),"no url")</f>
        <v>update openchpl.certified_product as cp set transparency_attestation_url = 'http://www.medhost.com/offerings/edis/edis-certification' from (select certified_product_id from openchpl.certified_product as cp where cp.acb_certification_id = '03052015-1102-5') as subquery where cp.certified_product_id = subquery.certified_product_id;</v>
      </c>
    </row>
    <row r="329" spans="1:2" x14ac:dyDescent="0.25">
      <c r="A329" s="13" t="str">
        <f>IF(NOT(ISBLANK('Drummond 3-11-2016'!D323)),IF(OR(ISBLANK('Drummond 3-11-2016'!E323),'Drummond 3-11-2016'!E323="N/A"),"no acb code",CONCATENATE(B$2,'Drummond 3-11-2016'!D323,C$2,'Drummond 3-11-2016'!E323,D$2,B$5,E$2)),"no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'08062015-0392-5' and cb."name" = 'Drummond Group Inc.' and cp.product_version_id = pv.product_version_id and pv.product_id = p.product_id and p.vendor_id = vend.vendor_id;</v>
      </c>
      <c r="B329" s="13" t="str">
        <f>IF(NOT(ISBLANK('Drummond 3-11-2016'!F323)),IF('Drummond 3-11-2016'!A323&lt;&gt;'Drummond 3-11-2016'!A322,CONCATENATE(B$3,'Drummond 3-11-2016'!F323,C$3,'Drummond 3-11-2016'!E323,D$3,B$5,E$3),CONCATENATE(B$4,'Drummond 3-11-2016'!F323,C$4,'Drummond 3-11-2016'!E323,D$4)),"no url")</f>
        <v>update openchpl.certified_product as cp set transparency_attestation_url = 'http://www.medhost.com/offerings/edis/edis-certification' from (select certified_product_id from openchpl.certified_product as cp where cp.acb_certification_id = '08062015-0392-5') as subquery where cp.certified_product_id = subquery.certified_product_id;</v>
      </c>
    </row>
    <row r="330" spans="1:2" x14ac:dyDescent="0.25">
      <c r="A330" s="13" t="str">
        <f>IF(NOT(ISBLANK('Drummond 3-11-2016'!D324)),IF(OR(ISBLANK('Drummond 3-11-2016'!E324),'Drummond 3-11-2016'!E324="N/A"),"no acb code",CONCATENATE(B$2,'Drummond 3-11-2016'!D324,C$2,'Drummond 3-11-2016'!E324,D$2,B$5,E$2)),"no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'04232015-1905-1' and cb."name" = 'Drummond Group Inc.' and cp.product_version_id = pv.product_version_id and pv.product_id = p.product_id and p.vendor_id = vend.vendor_id;</v>
      </c>
      <c r="B330" s="13" t="str">
        <f>IF(NOT(ISBLANK('Drummond 3-11-2016'!F324)),IF('Drummond 3-11-2016'!A324&lt;&gt;'Drummond 3-11-2016'!A323,CONCATENATE(B$3,'Drummond 3-11-2016'!F324,C$3,'Drummond 3-11-2016'!E324,D$3,B$5,E$3),CONCATENATE(B$4,'Drummond 3-11-2016'!F324,C$4,'Drummond 3-11-2016'!E324,D$4)),"no url")</f>
        <v>update openchpl.certified_product as cp set transparency_attestation_url = 'http://www.medhost.com/offerings/edis/edis-certification' from (select certified_product_id from openchpl.certified_product as cp where cp.acb_certification_id = '04232015-1905-1') as subquery where cp.certified_product_id = subquery.certified_product_id;</v>
      </c>
    </row>
    <row r="331" spans="1:2" x14ac:dyDescent="0.25">
      <c r="A331" s="13" t="str">
        <f>IF(NOT(ISBLANK('Drummond 3-11-2016'!D325)),IF(OR(ISBLANK('Drummond 3-11-2016'!E325),'Drummond 3-11-2016'!E325="N/A"),"no acb code",CONCATENATE(B$2,'Drummond 3-11-2016'!D325,C$2,'Drummond 3-11-2016'!E325,D$2,B$5,E$2)),"no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'04182013-1900-6' and cb."name" = 'Drummond Group Inc.' and cp.product_version_id = pv.product_version_id and pv.product_id = p.product_id and p.vendor_id = vend.vendor_id;</v>
      </c>
      <c r="B331" s="13" t="str">
        <f>IF(NOT(ISBLANK('Drummond 3-11-2016'!F325)),IF('Drummond 3-11-2016'!A325&lt;&gt;'Drummond 3-11-2016'!A324,CONCATENATE(B$3,'Drummond 3-11-2016'!F325,C$3,'Drummond 3-11-2016'!E325,D$3,B$5,E$3),CONCATENATE(B$4,'Drummond 3-11-2016'!F325,C$4,'Drummond 3-11-2016'!E325,D$4)),"no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'04182013-1900-6') as subquery where cp.certified_product_id = subquery.certified_product_id;</v>
      </c>
    </row>
    <row r="332" spans="1:2" x14ac:dyDescent="0.25">
      <c r="A332" s="13" t="str">
        <f>IF(NOT(ISBLANK('Drummond 3-11-2016'!D326)),IF(OR(ISBLANK('Drummond 3-11-2016'!E326),'Drummond 3-11-2016'!E326="N/A"),"no acb code",CONCATENATE(B$2,'Drummond 3-11-2016'!D326,C$2,'Drummond 3-11-2016'!E326,D$2,B$5,E$2)),"no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'04182013-1901-6' and cb."name" = 'Drummond Group Inc.' and cp.product_version_id = pv.product_version_id and pv.product_id = p.product_id and p.vendor_id = vend.vendor_id;</v>
      </c>
      <c r="B332" s="13" t="str">
        <f>IF(NOT(ISBLANK('Drummond 3-11-2016'!F326)),IF('Drummond 3-11-2016'!A326&lt;&gt;'Drummond 3-11-2016'!A325,CONCATENATE(B$3,'Drummond 3-11-2016'!F326,C$3,'Drummond 3-11-2016'!E326,D$3,B$5,E$3),CONCATENATE(B$4,'Drummond 3-11-2016'!F326,C$4,'Drummond 3-11-2016'!E326,D$4)),"no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'04182013-1901-6') as subquery where cp.certified_product_id = subquery.certified_product_id;</v>
      </c>
    </row>
    <row r="333" spans="1:2" x14ac:dyDescent="0.25">
      <c r="A333" s="13" t="str">
        <f>IF(NOT(ISBLANK('Drummond 3-11-2016'!D327)),IF(OR(ISBLANK('Drummond 3-11-2016'!E327),'Drummond 3-11-2016'!E327="N/A"),"no acb code",CONCATENATE(B$2,'Drummond 3-11-2016'!D327,C$2,'Drummond 3-11-2016'!E327,D$2,B$5,E$2)),"no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'04182013-1902-6' and cb."name" = 'Drummond Group Inc.' and cp.product_version_id = pv.product_version_id and pv.product_id = p.product_id and p.vendor_id = vend.vendor_id;</v>
      </c>
      <c r="B333" s="13" t="str">
        <f>IF(NOT(ISBLANK('Drummond 3-11-2016'!F327)),IF('Drummond 3-11-2016'!A327&lt;&gt;'Drummond 3-11-2016'!A326,CONCATENATE(B$3,'Drummond 3-11-2016'!F327,C$3,'Drummond 3-11-2016'!E327,D$3,B$5,E$3),CONCATENATE(B$4,'Drummond 3-11-2016'!F327,C$4,'Drummond 3-11-2016'!E327,D$4)),"no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'04182013-1902-6') as subquery where cp.certified_product_id = subquery.certified_product_id;</v>
      </c>
    </row>
    <row r="334" spans="1:2" x14ac:dyDescent="0.25">
      <c r="A334" s="13" t="str">
        <f>IF(NOT(ISBLANK('Drummond 3-11-2016'!D328)),IF(OR(ISBLANK('Drummond 3-11-2016'!E328),'Drummond 3-11-2016'!E328="N/A"),"no acb code",CONCATENATE(B$2,'Drummond 3-11-2016'!D328,C$2,'Drummond 3-11-2016'!E328,D$2,B$5,E$2)),"no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'10102013-1903-1' and cb."name" = 'Drummond Group Inc.' and cp.product_version_id = pv.product_version_id and pv.product_id = p.product_id and p.vendor_id = vend.vendor_id;</v>
      </c>
      <c r="B334" s="13" t="str">
        <f>IF(NOT(ISBLANK('Drummond 3-11-2016'!F328)),IF('Drummond 3-11-2016'!A328&lt;&gt;'Drummond 3-11-2016'!A327,CONCATENATE(B$3,'Drummond 3-11-2016'!F328,C$3,'Drummond 3-11-2016'!E328,D$3,B$5,E$3),CONCATENATE(B$4,'Drummond 3-11-2016'!F328,C$4,'Drummond 3-11-2016'!E328,D$4)),"no url")</f>
        <v>update openchpl.certified_product as cp set transparency_attestation_url = 'http://www.medhost.com/offerings/edis/edis-certification' from (select certified_product_id from openchpl.certified_product as cp where cp.acb_certification_id = '10102013-1903-1') as subquery where cp.certified_product_id = subquery.certified_product_id;</v>
      </c>
    </row>
    <row r="335" spans="1:2" x14ac:dyDescent="0.25">
      <c r="A335" s="13" t="str">
        <f>IF(NOT(ISBLANK('Drummond 3-11-2016'!D329)),IF(OR(ISBLANK('Drummond 3-11-2016'!E329),'Drummond 3-11-2016'!E329="N/A"),"no acb code",CONCATENATE(B$2,'Drummond 3-11-2016'!D329,C$2,'Drummond 3-11-2016'!E329,D$2,B$5,E$2)),"no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'12192013-1904-1' and cb."name" = 'Drummond Group Inc.' and cp.product_version_id = pv.product_version_id and pv.product_id = p.product_id and p.vendor_id = vend.vendor_id;</v>
      </c>
      <c r="B335" s="13" t="str">
        <f>IF(NOT(ISBLANK('Drummond 3-11-2016'!F329)),IF('Drummond 3-11-2016'!A329&lt;&gt;'Drummond 3-11-2016'!A328,CONCATENATE(B$3,'Drummond 3-11-2016'!F329,C$3,'Drummond 3-11-2016'!E329,D$3,B$5,E$3),CONCATENATE(B$4,'Drummond 3-11-2016'!F329,C$4,'Drummond 3-11-2016'!E329,D$4)),"no url")</f>
        <v>update openchpl.certified_product as cp set transparency_attestation_url = 'http://www.medhost.com/offerings/edis/edis-certification' from (select certified_product_id from openchpl.certified_product as cp where cp.acb_certification_id = '12192013-1904-1') as subquery where cp.certified_product_id = subquery.certified_product_id;</v>
      </c>
    </row>
    <row r="336" spans="1:2" x14ac:dyDescent="0.25">
      <c r="A336" s="13" t="str">
        <f>IF(NOT(ISBLANK('Drummond 3-11-2016'!D330)),IF(OR(ISBLANK('Drummond 3-11-2016'!E330),'Drummond 3-11-2016'!E330="N/A"),"no acb code",CONCATENATE(B$2,'Drummond 3-11-2016'!D330,C$2,'Drummond 3-11-2016'!E330,D$2,B$5,E$2)),"no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'08282014-1834-5' and cb."name" = 'Drummond Group Inc.' and cp.product_version_id = pv.product_version_id and pv.product_id = p.product_id and p.vendor_id = vend.vendor_id;</v>
      </c>
      <c r="B336" s="13" t="str">
        <f>IF(NOT(ISBLANK('Drummond 3-11-2016'!F330)),IF('Drummond 3-11-2016'!A330&lt;&gt;'Drummond 3-11-2016'!A329,CONCATENATE(B$3,'Drummond 3-11-2016'!F330,C$3,'Drummond 3-11-2016'!E330,D$3,B$5,E$3),CONCATENATE(B$4,'Drummond 3-11-2016'!F330,C$4,'Drummond 3-11-2016'!E330,D$4)),"no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'08282014-1834-5') as subquery where cp.certified_product_id = subquery.certified_product_id;</v>
      </c>
    </row>
    <row r="337" spans="1:2" x14ac:dyDescent="0.25">
      <c r="A337" s="13" t="str">
        <f>IF(NOT(ISBLANK('Drummond 3-11-2016'!D331)),IF(OR(ISBLANK('Drummond 3-11-2016'!E331),'Drummond 3-11-2016'!E331="N/A"),"no acb code",CONCATENATE(B$2,'Drummond 3-11-2016'!D331,C$2,'Drummond 3-11-2016'!E331,D$2,B$5,E$2)),"no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'08282014-1835-5' and cb."name" = 'Drummond Group Inc.' and cp.product_version_id = pv.product_version_id and pv.product_id = p.product_id and p.vendor_id = vend.vendor_id;</v>
      </c>
      <c r="B337" s="13" t="str">
        <f>IF(NOT(ISBLANK('Drummond 3-11-2016'!F331)),IF('Drummond 3-11-2016'!A331&lt;&gt;'Drummond 3-11-2016'!A330,CONCATENATE(B$3,'Drummond 3-11-2016'!F331,C$3,'Drummond 3-11-2016'!E331,D$3,B$5,E$3),CONCATENATE(B$4,'Drummond 3-11-2016'!F331,C$4,'Drummond 3-11-2016'!E331,D$4)),"no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'08282014-1835-5') as subquery where cp.certified_product_id = subquery.certified_product_id;</v>
      </c>
    </row>
    <row r="338" spans="1:2" x14ac:dyDescent="0.25">
      <c r="A338" s="13" t="str">
        <f>IF(NOT(ISBLANK('Drummond 3-11-2016'!D332)),IF(OR(ISBLANK('Drummond 3-11-2016'!E332),'Drummond 3-11-2016'!E332="N/A"),"no acb code",CONCATENATE(B$2,'Drummond 3-11-2016'!D332,C$2,'Drummond 3-11-2016'!E332,D$2,B$5,E$2)),"no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'09042014-1841-5' and cb."name" = 'Drummond Group Inc.' and cp.product_version_id = pv.product_version_id and pv.product_id = p.product_id and p.vendor_id = vend.vendor_id;</v>
      </c>
      <c r="B338" s="13" t="str">
        <f>IF(NOT(ISBLANK('Drummond 3-11-2016'!F332)),IF('Drummond 3-11-2016'!A332&lt;&gt;'Drummond 3-11-2016'!A331,CONCATENATE(B$3,'Drummond 3-11-2016'!F332,C$3,'Drummond 3-11-2016'!E332,D$3,B$5,E$3),CONCATENATE(B$4,'Drummond 3-11-2016'!F332,C$4,'Drummond 3-11-2016'!E332,D$4)),"no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'09042014-1841-5') as subquery where cp.certified_product_id = subquery.certified_product_id;</v>
      </c>
    </row>
    <row r="339" spans="1:2" x14ac:dyDescent="0.25">
      <c r="A339" s="13" t="str">
        <f>IF(NOT(ISBLANK('Drummond 3-11-2016'!D333)),IF(OR(ISBLANK('Drummond 3-11-2016'!E333),'Drummond 3-11-2016'!E333="N/A"),"no acb code",CONCATENATE(B$2,'Drummond 3-11-2016'!D333,C$2,'Drummond 3-11-2016'!E333,D$2,B$5,E$2)),"no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'08282014-1832-5' and cb."name" = 'Drummond Group Inc.' and cp.product_version_id = pv.product_version_id and pv.product_id = p.product_id and p.vendor_id = vend.vendor_id;</v>
      </c>
      <c r="B339" s="13" t="str">
        <f>IF(NOT(ISBLANK('Drummond 3-11-2016'!F333)),IF('Drummond 3-11-2016'!A333&lt;&gt;'Drummond 3-11-2016'!A332,CONCATENATE(B$3,'Drummond 3-11-2016'!F333,C$3,'Drummond 3-11-2016'!E333,D$3,B$5,E$3),CONCATENATE(B$4,'Drummond 3-11-2016'!F333,C$4,'Drummond 3-11-2016'!E333,D$4)),"no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'08282014-1832-5') as subquery where cp.certified_product_id = subquery.certified_product_id;</v>
      </c>
    </row>
    <row r="340" spans="1:2" x14ac:dyDescent="0.25">
      <c r="A340" s="13" t="str">
        <f>IF(NOT(ISBLANK('Drummond 3-11-2016'!D334)),IF(OR(ISBLANK('Drummond 3-11-2016'!E334),'Drummond 3-11-2016'!E334="N/A"),"no acb code",CONCATENATE(B$2,'Drummond 3-11-2016'!D334,C$2,'Drummond 3-11-2016'!E334,D$2,B$5,E$2)),"no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'08282014-1833-5' and cb."name" = 'Drummond Group Inc.' and cp.product_version_id = pv.product_version_id and pv.product_id = p.product_id and p.vendor_id = vend.vendor_id;</v>
      </c>
      <c r="B340" s="13" t="str">
        <f>IF(NOT(ISBLANK('Drummond 3-11-2016'!F334)),IF('Drummond 3-11-2016'!A334&lt;&gt;'Drummond 3-11-2016'!A333,CONCATENATE(B$3,'Drummond 3-11-2016'!F334,C$3,'Drummond 3-11-2016'!E334,D$3,B$5,E$3),CONCATENATE(B$4,'Drummond 3-11-2016'!F334,C$4,'Drummond 3-11-2016'!E334,D$4)),"no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'08282014-1833-5') as subquery where cp.certified_product_id = subquery.certified_product_id;</v>
      </c>
    </row>
    <row r="341" spans="1:2" x14ac:dyDescent="0.25">
      <c r="A341" s="13" t="str">
        <f>IF(NOT(ISBLANK('Drummond 3-11-2016'!D335)),IF(OR(ISBLANK('Drummond 3-11-2016'!E335),'Drummond 3-11-2016'!E335="N/A"),"no acb code",CONCATENATE(B$2,'Drummond 3-11-2016'!D335,C$2,'Drummond 3-11-2016'!E335,D$2,B$5,E$2)),"no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'09042014-1840-5' and cb."name" = 'Drummond Group Inc.' and cp.product_version_id = pv.product_version_id and pv.product_id = p.product_id and p.vendor_id = vend.vendor_id;</v>
      </c>
      <c r="B341" s="13" t="str">
        <f>IF(NOT(ISBLANK('Drummond 3-11-2016'!F335)),IF('Drummond 3-11-2016'!A335&lt;&gt;'Drummond 3-11-2016'!A334,CONCATENATE(B$3,'Drummond 3-11-2016'!F335,C$3,'Drummond 3-11-2016'!E335,D$3,B$5,E$3),CONCATENATE(B$4,'Drummond 3-11-2016'!F335,C$4,'Drummond 3-11-2016'!E335,D$4)),"no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'09042014-1840-5') as subquery where cp.certified_product_id = subquery.certified_product_id;</v>
      </c>
    </row>
    <row r="342" spans="1:2" x14ac:dyDescent="0.25">
      <c r="A342" s="13" t="str">
        <f>IF(NOT(ISBLANK('Drummond 3-11-2016'!D336)),IF(OR(ISBLANK('Drummond 3-11-2016'!E336),'Drummond 3-11-2016'!E336="N/A"),"no acb code",CONCATENATE(B$2,'Drummond 3-11-2016'!D336,C$2,'Drummond 3-11-2016'!E336,D$2,B$5,E$2)),"no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'10232014-2952-5' and cb."name" = 'Drummond Group Inc.' and cp.product_version_id = pv.product_version_id and pv.product_id = p.product_id and p.vendor_id = vend.vendor_id;</v>
      </c>
      <c r="B342" s="13" t="str">
        <f>IF(NOT(ISBLANK('Drummond 3-11-2016'!F336)),IF('Drummond 3-11-2016'!A336&lt;&gt;'Drummond 3-11-2016'!A335,CONCATENATE(B$3,'Drummond 3-11-2016'!F336,C$3,'Drummond 3-11-2016'!E336,D$3,B$5,E$3),CONCATENATE(B$4,'Drummond 3-11-2016'!F336,C$4,'Drummond 3-11-2016'!E336,D$4)),"no url")</f>
        <v>update openchpl.certified_product as cp set transparency_attestation_url = 'http://www.medhost.com/about-us/meaningful-use-certification' from (select certified_product_id from openchpl.certified_product as cp where cp.acb_certification_id = '10232014-2952-5') as subquery where cp.certified_product_id = subquery.certified_product_id;</v>
      </c>
    </row>
    <row r="343" spans="1:2" x14ac:dyDescent="0.25">
      <c r="A343" s="13" t="str">
        <f>IF(NOT(ISBLANK('Drummond 3-11-2016'!D337)),IF(OR(ISBLANK('Drummond 3-11-2016'!E337),'Drummond 3-11-2016'!E337="N/A"),"no acb code",CONCATENATE(B$2,'Drummond 3-11-2016'!D337,C$2,'Drummond 3-11-2016'!E337,D$2,B$5,E$2)),"no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'01302015-3099-5' and cb."name" = 'Drummond Group Inc.' and cp.product_version_id = pv.product_version_id and pv.product_id = p.product_id and p.vendor_id = vend.vendor_id;</v>
      </c>
      <c r="B343" s="13" t="str">
        <f>IF(NOT(ISBLANK('Drummond 3-11-2016'!F337)),IF('Drummond 3-11-2016'!A337&lt;&gt;'Drummond 3-11-2016'!A336,CONCATENATE(B$3,'Drummond 3-11-2016'!F337,C$3,'Drummond 3-11-2016'!E337,D$3,B$5,E$3),CONCATENATE(B$4,'Drummond 3-11-2016'!F337,C$4,'Drummond 3-11-2016'!E337,D$4)),"no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'01302015-3099-5') as subquery where cp.certified_product_id = subquery.certified_product_id;</v>
      </c>
    </row>
    <row r="344" spans="1:2" x14ac:dyDescent="0.25">
      <c r="A344" s="13" t="str">
        <f>IF(NOT(ISBLANK('Drummond 3-11-2016'!D338)),IF(OR(ISBLANK('Drummond 3-11-2016'!E338),'Drummond 3-11-2016'!E338="N/A"),"no acb code",CONCATENATE(B$2,'Drummond 3-11-2016'!D338,C$2,'Drummond 3-11-2016'!E338,D$2,B$5,E$2)),"no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'01302015-3100-5' and cb."name" = 'Drummond Group Inc.' and cp.product_version_id = pv.product_version_id and pv.product_id = p.product_id and p.vendor_id = vend.vendor_id;</v>
      </c>
      <c r="B344" s="13" t="str">
        <f>IF(NOT(ISBLANK('Drummond 3-11-2016'!F338)),IF('Drummond 3-11-2016'!A338&lt;&gt;'Drummond 3-11-2016'!A337,CONCATENATE(B$3,'Drummond 3-11-2016'!F338,C$3,'Drummond 3-11-2016'!E338,D$3,B$5,E$3),CONCATENATE(B$4,'Drummond 3-11-2016'!F338,C$4,'Drummond 3-11-2016'!E338,D$4)),"no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'01302015-3100-5') as subquery where cp.certified_product_id = subquery.certified_product_id;</v>
      </c>
    </row>
    <row r="345" spans="1:2" x14ac:dyDescent="0.25">
      <c r="A345" s="13" t="str">
        <f>IF(NOT(ISBLANK('Drummond 3-11-2016'!D339)),IF(OR(ISBLANK('Drummond 3-11-2016'!E339),'Drummond 3-11-2016'!E339="N/A"),"no acb code",CONCATENATE(B$2,'Drummond 3-11-2016'!D339,C$2,'Drummond 3-11-2016'!E339,D$2,B$5,E$2)),"no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'01302015-3101-5' and cb."name" = 'Drummond Group Inc.' and cp.product_version_id = pv.product_version_id and pv.product_id = p.product_id and p.vendor_id = vend.vendor_id;</v>
      </c>
      <c r="B345" s="13" t="str">
        <f>IF(NOT(ISBLANK('Drummond 3-11-2016'!F339)),IF('Drummond 3-11-2016'!A339&lt;&gt;'Drummond 3-11-2016'!A338,CONCATENATE(B$3,'Drummond 3-11-2016'!F339,C$3,'Drummond 3-11-2016'!E339,D$3,B$5,E$3),CONCATENATE(B$4,'Drummond 3-11-2016'!F339,C$4,'Drummond 3-11-2016'!E339,D$4)),"no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'01302015-3101-5') as subquery where cp.certified_product_id = subquery.certified_product_id;</v>
      </c>
    </row>
    <row r="346" spans="1:2" x14ac:dyDescent="0.25">
      <c r="A346" s="13" t="str">
        <f>IF(NOT(ISBLANK('Drummond 3-11-2016'!D340)),IF(OR(ISBLANK('Drummond 3-11-2016'!E340),'Drummond 3-11-2016'!E340="N/A"),"no acb code",CONCATENATE(B$2,'Drummond 3-11-2016'!D340,C$2,'Drummond 3-11-2016'!E340,D$2,B$5,E$2)),"no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'10232014-2953-5' and cb."name" = 'Drummond Group Inc.' and cp.product_version_id = pv.product_version_id and pv.product_id = p.product_id and p.vendor_id = vend.vendor_id;</v>
      </c>
      <c r="B346" s="13" t="str">
        <f>IF(NOT(ISBLANK('Drummond 3-11-2016'!F340)),IF('Drummond 3-11-2016'!A340&lt;&gt;'Drummond 3-11-2016'!A339,CONCATENATE(B$3,'Drummond 3-11-2016'!F340,C$3,'Drummond 3-11-2016'!E340,D$3,B$5,E$3),CONCATENATE(B$4,'Drummond 3-11-2016'!F340,C$4,'Drummond 3-11-2016'!E340,D$4)),"no url")</f>
        <v>update openchpl.certified_product as cp set transparency_attestation_url = 'http://www.medhost.com/about-us/meaningful-use-certification' from (select certified_product_id from openchpl.certified_product as cp where cp.acb_certification_id = '10232014-2953-5') as subquery where cp.certified_product_id = subquery.certified_product_id;</v>
      </c>
    </row>
    <row r="347" spans="1:2" x14ac:dyDescent="0.25">
      <c r="A347" s="13" t="str">
        <f>IF(NOT(ISBLANK('Drummond 3-11-2016'!D341)),IF(OR(ISBLANK('Drummond 3-11-2016'!E341),'Drummond 3-11-2016'!E341="N/A"),"no acb code",CONCATENATE(B$2,'Drummond 3-11-2016'!D341,C$2,'Drummond 3-11-2016'!E341,D$2,B$5,E$2)),"no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'09112014-1907-5' and cb."name" = 'Drummond Group Inc.' and cp.product_version_id = pv.product_version_id and pv.product_id = p.product_id and p.vendor_id = vend.vendor_id;</v>
      </c>
      <c r="B347" s="13" t="str">
        <f>IF(NOT(ISBLANK('Drummond 3-11-2016'!F341)),IF('Drummond 3-11-2016'!A341&lt;&gt;'Drummond 3-11-2016'!A340,CONCATENATE(B$3,'Drummond 3-11-2016'!F341,C$3,'Drummond 3-11-2016'!E341,D$3,B$5,E$3),CONCATENATE(B$4,'Drummond 3-11-2016'!F341,C$4,'Drummond 3-11-2016'!E341,D$4)),"no url")</f>
        <v>update openchpl.certified_product as cp set transparency_attestation_url = 'http://www.medhost.com/about-us/meaningful-use-certification' from (select certified_product_id from openchpl.certified_product as cp where cp.acb_certification_id = '09112014-1907-5') as subquery where cp.certified_product_id = subquery.certified_product_id;</v>
      </c>
    </row>
    <row r="348" spans="1:2" x14ac:dyDescent="0.25">
      <c r="A348" s="13" t="str">
        <f>IF(NOT(ISBLANK('Drummond 3-11-2016'!D342)),IF(OR(ISBLANK('Drummond 3-11-2016'!E342),'Drummond 3-11-2016'!E342="N/A"),"no acb code",CONCATENATE(B$2,'Drummond 3-11-2016'!D342,C$2,'Drummond 3-11-2016'!E342,D$2,B$5,E$2)),"no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'03052015-1102-5' and cb."name" = 'Drummond Group Inc.' and cp.product_version_id = pv.product_version_id and pv.product_id = p.product_id and p.vendor_id = vend.vendor_id;</v>
      </c>
      <c r="B348" s="13" t="str">
        <f>IF(NOT(ISBLANK('Drummond 3-11-2016'!F342)),IF('Drummond 3-11-2016'!A342&lt;&gt;'Drummond 3-11-2016'!A341,CONCATENATE(B$3,'Drummond 3-11-2016'!F342,C$3,'Drummond 3-11-2016'!E342,D$3,B$5,E$3),CONCATENATE(B$4,'Drummond 3-11-2016'!F342,C$4,'Drummond 3-11-2016'!E342,D$4)),"no url")</f>
        <v>update openchpl.certified_product as cp set transparency_attestation_url = 'http://www.medhost.com/about-us/meaningful-use-certification' from (select certified_product_id from openchpl.certified_product as cp where cp.acb_certification_id = '03052015-1102-5') as subquery where cp.certified_product_id = subquery.certified_product_id;</v>
      </c>
    </row>
    <row r="349" spans="1:2" x14ac:dyDescent="0.25">
      <c r="A349" s="13" t="str">
        <f>IF(NOT(ISBLANK('Drummond 3-11-2016'!D343)),IF(OR(ISBLANK('Drummond 3-11-2016'!E343),'Drummond 3-11-2016'!E343="N/A"),"no acb code",CONCATENATE(B$2,'Drummond 3-11-2016'!D343,C$2,'Drummond 3-11-2016'!E343,D$2,B$5,E$2)),"no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'08062015-0392-5' and cb."name" = 'Drummond Group Inc.' and cp.product_version_id = pv.product_version_id and pv.product_id = p.product_id and p.vendor_id = vend.vendor_id;</v>
      </c>
      <c r="B349" s="13" t="str">
        <f>IF(NOT(ISBLANK('Drummond 3-11-2016'!F343)),IF('Drummond 3-11-2016'!A343&lt;&gt;'Drummond 3-11-2016'!A342,CONCATENATE(B$3,'Drummond 3-11-2016'!F343,C$3,'Drummond 3-11-2016'!E343,D$3,B$5,E$3),CONCATENATE(B$4,'Drummond 3-11-2016'!F343,C$4,'Drummond 3-11-2016'!E343,D$4)),"no url")</f>
        <v>update openchpl.certified_product as cp set transparency_attestation_url = 'http://www.medhost.com/about-us/meaningful-use-certification' from (select certified_product_id from openchpl.certified_product as cp where cp.acb_certification_id = '08062015-0392-5') as subquery where cp.certified_product_id = subquery.certified_product_id;</v>
      </c>
    </row>
    <row r="350" spans="1:2" x14ac:dyDescent="0.25">
      <c r="A350" s="13" t="str">
        <f>IF(NOT(ISBLANK('Drummond 3-11-2016'!D344)),IF(OR(ISBLANK('Drummond 3-11-2016'!E344),'Drummond 3-11-2016'!E344="N/A"),"no acb code",CONCATENATE(B$2,'Drummond 3-11-2016'!D344,C$2,'Drummond 3-11-2016'!E344,D$2,B$5,E$2)),"no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'04232015-1905-1' and cb."name" = 'Drummond Group Inc.' and cp.product_version_id = pv.product_version_id and pv.product_id = p.product_id and p.vendor_id = vend.vendor_id;</v>
      </c>
      <c r="B350" s="13" t="str">
        <f>IF(NOT(ISBLANK('Drummond 3-11-2016'!F344)),IF('Drummond 3-11-2016'!A344&lt;&gt;'Drummond 3-11-2016'!A343,CONCATENATE(B$3,'Drummond 3-11-2016'!F344,C$3,'Drummond 3-11-2016'!E344,D$3,B$5,E$3),CONCATENATE(B$4,'Drummond 3-11-2016'!F344,C$4,'Drummond 3-11-2016'!E344,D$4)),"no url")</f>
        <v>update openchpl.certified_product as cp set transparency_attestation_url = 'http://www.medhost.com/about-us/meaningful-use-certification' from (select certified_product_id from openchpl.certified_product as cp where cp.acb_certification_id = '04232015-1905-1') as subquery where cp.certified_product_id = subquery.certified_product_id;</v>
      </c>
    </row>
    <row r="351" spans="1:2" x14ac:dyDescent="0.25">
      <c r="A351" s="13" t="str">
        <f>IF(NOT(ISBLANK('Drummond 3-11-2016'!D345)),IF(OR(ISBLANK('Drummond 3-11-2016'!E345),'Drummond 3-11-2016'!E345="N/A"),"no acb code",CONCATENATE(B$2,'Drummond 3-11-2016'!D345,C$2,'Drummond 3-11-2016'!E345,D$2,B$5,E$2)),"no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'02202014-2567-5' and cb."name" = 'Drummond Group Inc.' and cp.product_version_id = pv.product_version_id and pv.product_id = p.product_id and p.vendor_id = vend.vendor_id;</v>
      </c>
      <c r="B351" s="13" t="str">
        <f>IF(NOT(ISBLANK('Drummond 3-11-2016'!F345)),IF('Drummond 3-11-2016'!A345&lt;&gt;'Drummond 3-11-2016'!A344,CONCATENATE(B$3,'Drummond 3-11-2016'!F345,C$3,'Drummond 3-11-2016'!E345,D$3,B$5,E$3),CONCATENATE(B$4,'Drummond 3-11-2016'!F345,C$4,'Drummond 3-11-2016'!E345,D$4)),"no url")</f>
        <v>update openchpl.certified_product as cp set transparency_attestation_url = 'http://www.medhost.com/about-us/meaningful-use-certification' from (select certified_product_id from openchpl.certified_product as cp where cp.acb_certification_id = '02202014-2567-5') as subquery where cp.certified_product_id = subquery.certified_product_id;</v>
      </c>
    </row>
    <row r="352" spans="1:2" x14ac:dyDescent="0.25">
      <c r="A352" s="13" t="str">
        <f>IF(NOT(ISBLANK('Drummond 3-11-2016'!D346)),IF(OR(ISBLANK('Drummond 3-11-2016'!E346),'Drummond 3-11-2016'!E346="N/A"),"no acb code",CONCATENATE(B$2,'Drummond 3-11-2016'!D346,C$2,'Drummond 3-11-2016'!E346,D$2,B$5,E$2)),"no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'02262015-0108-5' and cb."name" = 'Drummond Group Inc.' and cp.product_version_id = pv.product_version_id and pv.product_id = p.product_id and p.vendor_id = vend.vendor_id;</v>
      </c>
      <c r="B352" s="13" t="str">
        <f>IF(NOT(ISBLANK('Drummond 3-11-2016'!F346)),IF('Drummond 3-11-2016'!A346&lt;&gt;'Drummond 3-11-2016'!A345,CONCATENATE(B$3,'Drummond 3-11-2016'!F346,C$3,'Drummond 3-11-2016'!E346,D$3,B$5,E$3),CONCATENATE(B$4,'Drummond 3-11-2016'!F346,C$4,'Drummond 3-11-2016'!E346,D$4)),"no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'02262015-0108-5') as subquery where cp.certified_product_id = subquery.certified_product_id;</v>
      </c>
    </row>
    <row r="353" spans="1:2" x14ac:dyDescent="0.25">
      <c r="A353" s="13" t="str">
        <f>IF(NOT(ISBLANK('Drummond 3-11-2016'!D347)),IF(OR(ISBLANK('Drummond 3-11-2016'!E347),'Drummond 3-11-2016'!E347="N/A"),"no acb code",CONCATENATE(B$2,'Drummond 3-11-2016'!D347,C$2,'Drummond 3-11-2016'!E347,D$2,B$5,E$2)),"no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'02262015-0109-5' and cb."name" = 'Drummond Group Inc.' and cp.product_version_id = pv.product_version_id and pv.product_id = p.product_id and p.vendor_id = vend.vendor_id;</v>
      </c>
      <c r="B353" s="13" t="str">
        <f>IF(NOT(ISBLANK('Drummond 3-11-2016'!F347)),IF('Drummond 3-11-2016'!A347&lt;&gt;'Drummond 3-11-2016'!A346,CONCATENATE(B$3,'Drummond 3-11-2016'!F347,C$3,'Drummond 3-11-2016'!E347,D$3,B$5,E$3),CONCATENATE(B$4,'Drummond 3-11-2016'!F347,C$4,'Drummond 3-11-2016'!E347,D$4)),"no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'02262015-0109-5') as subquery where cp.certified_product_id = subquery.certified_product_id;</v>
      </c>
    </row>
    <row r="354" spans="1:2" x14ac:dyDescent="0.25">
      <c r="A354" s="13" t="str">
        <f>IF(NOT(ISBLANK('Drummond 3-11-2016'!D348)),IF(OR(ISBLANK('Drummond 3-11-2016'!E348),'Drummond 3-11-2016'!E348="N/A"),"no acb code",CONCATENATE(B$2,'Drummond 3-11-2016'!D348,C$2,'Drummond 3-11-2016'!E348,D$2,B$5,E$2)),"no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'02262015-0110-5' and cb."name" = 'Drummond Group Inc.' and cp.product_version_id = pv.product_version_id and pv.product_id = p.product_id and p.vendor_id = vend.vendor_id;</v>
      </c>
      <c r="B354" s="13" t="str">
        <f>IF(NOT(ISBLANK('Drummond 3-11-2016'!F348)),IF('Drummond 3-11-2016'!A348&lt;&gt;'Drummond 3-11-2016'!A347,CONCATENATE(B$3,'Drummond 3-11-2016'!F348,C$3,'Drummond 3-11-2016'!E348,D$3,B$5,E$3),CONCATENATE(B$4,'Drummond 3-11-2016'!F348,C$4,'Drummond 3-11-2016'!E348,D$4)),"no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'02262015-0110-5') as subquery where cp.certified_product_id = subquery.certified_product_id;</v>
      </c>
    </row>
    <row r="355" spans="1:2" x14ac:dyDescent="0.25">
      <c r="A355" s="13" t="str">
        <f>IF(NOT(ISBLANK('Drummond 3-11-2016'!D349)),IF(OR(ISBLANK('Drummond 3-11-2016'!E349),'Drummond 3-11-2016'!E349="N/A"),"no acb code",CONCATENATE(B$2,'Drummond 3-11-2016'!D349,C$2,'Drummond 3-11-2016'!E349,D$2,B$5,E$2)),"no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'06252015-0259-5' and cb."name" = 'Drummond Group Inc.' and cp.product_version_id = pv.product_version_id and pv.product_id = p.product_id and p.vendor_id = vend.vendor_id;</v>
      </c>
      <c r="B355" s="13" t="str">
        <f>IF(NOT(ISBLANK('Drummond 3-11-2016'!F349)),IF('Drummond 3-11-2016'!A349&lt;&gt;'Drummond 3-11-2016'!A348,CONCATENATE(B$3,'Drummond 3-11-2016'!F349,C$3,'Drummond 3-11-2016'!E349,D$3,B$5,E$3),CONCATENATE(B$4,'Drummond 3-11-2016'!F349,C$4,'Drummond 3-11-2016'!E349,D$4)),"no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'06252015-0259-5') as subquery where cp.certified_product_id = subquery.certified_product_id;</v>
      </c>
    </row>
    <row r="356" spans="1:2" x14ac:dyDescent="0.25">
      <c r="A356" s="13" t="str">
        <f>IF(NOT(ISBLANK('Drummond 3-11-2016'!D350)),IF(OR(ISBLANK('Drummond 3-11-2016'!E350),'Drummond 3-11-2016'!E350="N/A"),"no acb code",CONCATENATE(B$2,'Drummond 3-11-2016'!D350,C$2,'Drummond 3-11-2016'!E350,D$2,B$5,E$2)),"no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'06252015-0260-5' and cb."name" = 'Drummond Group Inc.' and cp.product_version_id = pv.product_version_id and pv.product_id = p.product_id and p.vendor_id = vend.vendor_id;</v>
      </c>
      <c r="B356" s="13" t="str">
        <f>IF(NOT(ISBLANK('Drummond 3-11-2016'!F350)),IF('Drummond 3-11-2016'!A350&lt;&gt;'Drummond 3-11-2016'!A349,CONCATENATE(B$3,'Drummond 3-11-2016'!F350,C$3,'Drummond 3-11-2016'!E350,D$3,B$5,E$3),CONCATENATE(B$4,'Drummond 3-11-2016'!F350,C$4,'Drummond 3-11-2016'!E350,D$4)),"no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'06252015-0260-5') as subquery where cp.certified_product_id = subquery.certified_product_id;</v>
      </c>
    </row>
    <row r="357" spans="1:2" x14ac:dyDescent="0.25">
      <c r="A357" s="13" t="str">
        <f>IF(NOT(ISBLANK('Drummond 3-11-2016'!D351)),IF(OR(ISBLANK('Drummond 3-11-2016'!E351),'Drummond 3-11-2016'!E351="N/A"),"no acb code",CONCATENATE(B$2,'Drummond 3-11-2016'!D351,C$2,'Drummond 3-11-2016'!E351,D$2,B$5,E$2)),"no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'06252015-0261-5' and cb."name" = 'Drummond Group Inc.' and cp.product_version_id = pv.product_version_id and pv.product_id = p.product_id and p.vendor_id = vend.vendor_id;</v>
      </c>
      <c r="B357" s="13" t="str">
        <f>IF(NOT(ISBLANK('Drummond 3-11-2016'!F351)),IF('Drummond 3-11-2016'!A351&lt;&gt;'Drummond 3-11-2016'!A350,CONCATENATE(B$3,'Drummond 3-11-2016'!F351,C$3,'Drummond 3-11-2016'!E351,D$3,B$5,E$3),CONCATENATE(B$4,'Drummond 3-11-2016'!F351,C$4,'Drummond 3-11-2016'!E351,D$4)),"no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'06252015-0261-5') as subquery where cp.certified_product_id = subquery.certified_product_id;</v>
      </c>
    </row>
    <row r="358" spans="1:2" x14ac:dyDescent="0.25">
      <c r="A358" s="13" t="str">
        <f>IF(NOT(ISBLANK('Drummond 3-11-2016'!D352)),IF(OR(ISBLANK('Drummond 3-11-2016'!E352),'Drummond 3-11-2016'!E352="N/A"),"no acb code",CONCATENATE(B$2,'Drummond 3-11-2016'!D352,C$2,'Drummond 3-11-2016'!E352,D$2,B$5,E$2)),"no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'06052014-2246-5' and cb."name" = 'Drummond Group Inc.' and cp.product_version_id = pv.product_version_id and pv.product_id = p.product_id and p.vendor_id = vend.vendor_id;</v>
      </c>
      <c r="B358" s="13" t="str">
        <f>IF(NOT(ISBLANK('Drummond 3-11-2016'!F352)),IF('Drummond 3-11-2016'!A352&lt;&gt;'Drummond 3-11-2016'!A351,CONCATENATE(B$3,'Drummond 3-11-2016'!F352,C$3,'Drummond 3-11-2016'!E352,D$3,B$5,E$3),CONCATENATE(B$4,'Drummond 3-11-2016'!F352,C$4,'Drummond 3-11-2016'!E352,D$4)),"no url")</f>
        <v>update openchpl.certified_product as cp set transparency_attestation_url = 'http://www.medhost.com/about-us/yourcareuniverse-certification' from (select certified_product_id from openchpl.certified_product as cp where cp.acb_certification_id = '06052014-2246-5') as subquery where cp.certified_product_id = subquery.certified_product_id;</v>
      </c>
    </row>
    <row r="359" spans="1:2" x14ac:dyDescent="0.25">
      <c r="A359" s="13" t="str">
        <f>IF(NOT(ISBLANK('Drummond 3-11-2016'!D353)),IF(OR(ISBLANK('Drummond 3-11-2016'!E353),'Drummond 3-11-2016'!E353="N/A"),"no acb code",CONCATENATE(B$2,'Drummond 3-11-2016'!D353,C$2,'Drummond 3-11-2016'!E353,D$2,B$5,E$2)),"no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'06052014-2245-5' and cb."name" = 'Drummond Group Inc.' and cp.product_version_id = pv.product_version_id and pv.product_id = p.product_id and p.vendor_id = vend.vendor_id;</v>
      </c>
      <c r="B359" s="13" t="str">
        <f>IF(NOT(ISBLANK('Drummond 3-11-2016'!F353)),IF('Drummond 3-11-2016'!A353&lt;&gt;'Drummond 3-11-2016'!A352,CONCATENATE(B$3,'Drummond 3-11-2016'!F353,C$3,'Drummond 3-11-2016'!E353,D$3,B$5,E$3),CONCATENATE(B$4,'Drummond 3-11-2016'!F353,C$4,'Drummond 3-11-2016'!E353,D$4)),"no url")</f>
        <v>update openchpl.certified_product as cp set transparency_attestation_url = 'http://www.medhost.com/about-us/yourcareuniverse-certification' from (select certified_product_id from openchpl.certified_product as cp where cp.acb_certification_id = '06052014-2245-5') as subquery where cp.certified_product_id = subquery.certified_product_id;</v>
      </c>
    </row>
    <row r="360" spans="1:2" x14ac:dyDescent="0.25">
      <c r="A360" s="13" t="str">
        <f>IF(NOT(ISBLANK('Drummond 3-11-2016'!D354)),IF(OR(ISBLANK('Drummond 3-11-2016'!E354),'Drummond 3-11-2016'!E354="N/A"),"no acb code",CONCATENATE(B$2,'Drummond 3-11-2016'!D354,C$2,'Drummond 3-11-2016'!E354,D$2,B$5,E$2)),"no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'09252014-2966-1' and cb."name" = 'Drummond Group Inc.' and cp.product_version_id = pv.product_version_id and pv.product_id = p.product_id and p.vendor_id = vend.vendor_id;</v>
      </c>
      <c r="B360" s="13" t="str">
        <f>IF(NOT(ISBLANK('Drummond 3-11-2016'!F354)),IF('Drummond 3-11-2016'!A354&lt;&gt;'Drummond 3-11-2016'!A353,CONCATENATE(B$3,'Drummond 3-11-2016'!F354,C$3,'Drummond 3-11-2016'!E354,D$3,B$5,E$3),CONCATENATE(B$4,'Drummond 3-11-2016'!F354,C$4,'Drummond 3-11-2016'!E354,D$4)),"no url")</f>
        <v>update openchpl.certified_product as cp set transparency_attestation_url = 'http://www.medhost.com/about-us/yourcareuniverse-certification' from (select certified_product_id from openchpl.certified_product as cp where cp.acb_certification_id = '09252014-2966-1') as subquery where cp.certified_product_id = subquery.certified_product_id;</v>
      </c>
    </row>
    <row r="361" spans="1:2" x14ac:dyDescent="0.25">
      <c r="A361" s="13" t="str">
        <f>IF(NOT(ISBLANK('Drummond 3-11-2016'!D355)),IF(OR(ISBLANK('Drummond 3-11-2016'!E355),'Drummond 3-11-2016'!E355="N/A"),"no acb code",CONCATENATE(B$2,'Drummond 3-11-2016'!D355,C$2,'Drummond 3-11-2016'!E355,D$2,B$5,E$2)),"no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'09252014-2967-1' and cb."name" = 'Drummond Group Inc.' and cp.product_version_id = pv.product_version_id and pv.product_id = p.product_id and p.vendor_id = vend.vendor_id;</v>
      </c>
      <c r="B361" s="13" t="str">
        <f>IF(NOT(ISBLANK('Drummond 3-11-2016'!F355)),IF('Drummond 3-11-2016'!A355&lt;&gt;'Drummond 3-11-2016'!A354,CONCATENATE(B$3,'Drummond 3-11-2016'!F355,C$3,'Drummond 3-11-2016'!E355,D$3,B$5,E$3),CONCATENATE(B$4,'Drummond 3-11-2016'!F355,C$4,'Drummond 3-11-2016'!E355,D$4)),"no url")</f>
        <v>update openchpl.certified_product as cp set transparency_attestation_url = 'http://www.medhost.com/about-us/yourcareuniverse-certification' from (select certified_product_id from openchpl.certified_product as cp where cp.acb_certification_id = '09252014-2967-1') as subquery where cp.certified_product_id = subquery.certified_product_id;</v>
      </c>
    </row>
    <row r="362" spans="1:2" x14ac:dyDescent="0.25">
      <c r="A362" s="13" t="str">
        <f>IF(NOT(ISBLANK('Drummond 3-11-2016'!D356)),IF(OR(ISBLANK('Drummond 3-11-2016'!E356),'Drummond 3-11-2016'!E356="N/A"),"no acb code",CONCATENATE(B$2,'Drummond 3-11-2016'!D356,C$2,'Drummond 3-11-2016'!E356,D$2,B$5,E$2)),"no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'12182014-2970-1' and cb."name" = 'Drummond Group Inc.' and cp.product_version_id = pv.product_version_id and pv.product_id = p.product_id and p.vendor_id = vend.vendor_id;</v>
      </c>
      <c r="B362" s="13" t="str">
        <f>IF(NOT(ISBLANK('Drummond 3-11-2016'!F356)),IF('Drummond 3-11-2016'!A356&lt;&gt;'Drummond 3-11-2016'!A355,CONCATENATE(B$3,'Drummond 3-11-2016'!F356,C$3,'Drummond 3-11-2016'!E356,D$3,B$5,E$3),CONCATENATE(B$4,'Drummond 3-11-2016'!F356,C$4,'Drummond 3-11-2016'!E356,D$4)),"no url")</f>
        <v>update openchpl.certified_product as cp set transparency_attestation_url = 'http://www.medhost.com/about-us/yourcareuniverse-certification' from (select certified_product_id from openchpl.certified_product as cp where cp.acb_certification_id = '12182014-2970-1') as subquery where cp.certified_product_id = subquery.certified_product_id;</v>
      </c>
    </row>
    <row r="363" spans="1:2" x14ac:dyDescent="0.25">
      <c r="A363" s="13" t="str">
        <f>IF(NOT(ISBLANK('Drummond 3-11-2016'!D357)),IF(OR(ISBLANK('Drummond 3-11-2016'!E357),'Drummond 3-11-2016'!E357="N/A"),"no acb code",CONCATENATE(B$2,'Drummond 3-11-2016'!D357,C$2,'Drummond 3-11-2016'!E357,D$2,B$5,E$2)),"no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'12182014-2971-1' and cb."name" = 'Drummond Group Inc.' and cp.product_version_id = pv.product_version_id and pv.product_id = p.product_id and p.vendor_id = vend.vendor_id;</v>
      </c>
      <c r="B363" s="13" t="str">
        <f>IF(NOT(ISBLANK('Drummond 3-11-2016'!F357)),IF('Drummond 3-11-2016'!A357&lt;&gt;'Drummond 3-11-2016'!A356,CONCATENATE(B$3,'Drummond 3-11-2016'!F357,C$3,'Drummond 3-11-2016'!E357,D$3,B$5,E$3),CONCATENATE(B$4,'Drummond 3-11-2016'!F357,C$4,'Drummond 3-11-2016'!E357,D$4)),"no url")</f>
        <v>update openchpl.certified_product as cp set transparency_attestation_url = 'http://www.medhost.com/about-us/yourcareuniverse-certification' from (select certified_product_id from openchpl.certified_product as cp where cp.acb_certification_id = '12182014-2971-1') as subquery where cp.certified_product_id = subquery.certified_product_id;</v>
      </c>
    </row>
    <row r="364" spans="1:2" x14ac:dyDescent="0.25">
      <c r="A364" s="13" t="str">
        <f>IF(NOT(ISBLANK('Drummond 3-11-2016'!D358)),IF(OR(ISBLANK('Drummond 3-11-2016'!E358),'Drummond 3-11-2016'!E358="N/A"),"no acb code",CONCATENATE(B$2,'Drummond 3-11-2016'!D358,C$2,'Drummond 3-11-2016'!E358,D$2,B$5,E$2)),"no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'02162015-2968-5' and cb."name" = 'Drummond Group Inc.' and cp.product_version_id = pv.product_version_id and pv.product_id = p.product_id and p.vendor_id = vend.vendor_id;</v>
      </c>
      <c r="B364" s="13" t="str">
        <f>IF(NOT(ISBLANK('Drummond 3-11-2016'!F358)),IF('Drummond 3-11-2016'!A358&lt;&gt;'Drummond 3-11-2016'!A357,CONCATENATE(B$3,'Drummond 3-11-2016'!F358,C$3,'Drummond 3-11-2016'!E358,D$3,B$5,E$3),CONCATENATE(B$4,'Drummond 3-11-2016'!F358,C$4,'Drummond 3-11-2016'!E358,D$4)),"no url")</f>
        <v>update openchpl.certified_product as cp set transparency_attestation_url = 'http://www.medhost.com/about-us/yourcareuniverse-certification' from (select certified_product_id from openchpl.certified_product as cp where cp.acb_certification_id = '02162015-2968-5') as subquery where cp.certified_product_id = subquery.certified_product_id;</v>
      </c>
    </row>
    <row r="365" spans="1:2" x14ac:dyDescent="0.25">
      <c r="A365" s="13" t="str">
        <f>IF(NOT(ISBLANK('Drummond 3-11-2016'!D359)),IF(OR(ISBLANK('Drummond 3-11-2016'!E359),'Drummond 3-11-2016'!E359="N/A"),"no acb code",CONCATENATE(B$2,'Drummond 3-11-2016'!D359,C$2,'Drummond 3-11-2016'!E359,D$2,B$5,E$2)),"no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'02162015-2969-5' and cb."name" = 'Drummond Group Inc.' and cp.product_version_id = pv.product_version_id and pv.product_id = p.product_id and p.vendor_id = vend.vendor_id;</v>
      </c>
      <c r="B365" s="13" t="str">
        <f>IF(NOT(ISBLANK('Drummond 3-11-2016'!F359)),IF('Drummond 3-11-2016'!A359&lt;&gt;'Drummond 3-11-2016'!A358,CONCATENATE(B$3,'Drummond 3-11-2016'!F359,C$3,'Drummond 3-11-2016'!E359,D$3,B$5,E$3),CONCATENATE(B$4,'Drummond 3-11-2016'!F359,C$4,'Drummond 3-11-2016'!E359,D$4)),"no url")</f>
        <v>update openchpl.certified_product as cp set transparency_attestation_url = 'http://www.medhost.com/about-us/yourcareuniverse-certification' from (select certified_product_id from openchpl.certified_product as cp where cp.acb_certification_id = '02162015-2969-5') as subquery where cp.certified_product_id = subquery.certified_product_id;</v>
      </c>
    </row>
    <row r="366" spans="1:2" x14ac:dyDescent="0.25">
      <c r="A366" s="13" t="str">
        <f>IF(NOT(ISBLANK('Drummond 3-11-2016'!D360)),IF(OR(ISBLANK('Drummond 3-11-2016'!E360),'Drummond 3-11-2016'!E360="N/A"),"no acb code",CONCATENATE(B$2,'Drummond 3-11-2016'!D360,C$2,'Drummond 3-11-2016'!E360,D$2,B$5,E$2)),"no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'09232013-2244-5' and cb."name" = 'Drummond Group Inc.' and cp.product_version_id = pv.product_version_id and pv.product_id = p.product_id and p.vendor_id = vend.vendor_id;</v>
      </c>
      <c r="B366" s="13" t="str">
        <f>IF(NOT(ISBLANK('Drummond 3-11-2016'!F360)),IF('Drummond 3-11-2016'!A360&lt;&gt;'Drummond 3-11-2016'!A359,CONCATENATE(B$3,'Drummond 3-11-2016'!F360,C$3,'Drummond 3-11-2016'!E360,D$3,B$5,E$3),CONCATENATE(B$4,'Drummond 3-11-2016'!F360,C$4,'Drummond 3-11-2016'!E360,D$4)),"no url")</f>
        <v>update openchpl.certified_product as cp set transparency_attestation_url = 'http://www.medhost.com/about-us/yourcareuniverse-certification' from (select certified_product_id from openchpl.certified_product as cp where cp.acb_certification_id = '09232013-2244-5') as subquery where cp.certified_product_id = subquery.certified_product_id;</v>
      </c>
    </row>
    <row r="367" spans="1:2" x14ac:dyDescent="0.25">
      <c r="A367" s="13" t="str">
        <f>IF(NOT(ISBLANK('Drummond 3-11-2016'!D361)),IF(OR(ISBLANK('Drummond 3-11-2016'!E361),'Drummond 3-11-2016'!E361="N/A"),"no acb code",CONCATENATE(B$2,'Drummond 3-11-2016'!D361,C$2,'Drummond 3-11-2016'!E361,D$2,B$5,E$2)),"no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'09232013-2243-5' and cb."name" = 'Drummond Group Inc.' and cp.product_version_id = pv.product_version_id and pv.product_id = p.product_id and p.vendor_id = vend.vendor_id;</v>
      </c>
      <c r="B367" s="13" t="str">
        <f>IF(NOT(ISBLANK('Drummond 3-11-2016'!F361)),IF('Drummond 3-11-2016'!A361&lt;&gt;'Drummond 3-11-2016'!A360,CONCATENATE(B$3,'Drummond 3-11-2016'!F361,C$3,'Drummond 3-11-2016'!E361,D$3,B$5,E$3),CONCATENATE(B$4,'Drummond 3-11-2016'!F361,C$4,'Drummond 3-11-2016'!E361,D$4)),"no url")</f>
        <v>update openchpl.certified_product as cp set transparency_attestation_url = 'http://www.medhost.com/about-us/yourcareuniverse-certification' from (select certified_product_id from openchpl.certified_product as cp where cp.acb_certification_id = '09232013-2243-5') as subquery where cp.certified_product_id = subquery.certified_product_id;</v>
      </c>
    </row>
    <row r="368" spans="1:2" x14ac:dyDescent="0.25">
      <c r="A368" s="13" t="str">
        <f>IF(NOT(ISBLANK('Drummond 3-11-2016'!D362)),IF(OR(ISBLANK('Drummond 3-11-2016'!E362),'Drummond 3-11-2016'!E362="N/A"),"no acb code",CONCATENATE(B$2,'Drummond 3-11-2016'!D362,C$2,'Drummond 3-11-2016'!E362,D$2,B$5,E$2)),"no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'07022015-0256-5' and cb."name" = 'Drummond Group Inc.' and cp.product_version_id = pv.product_version_id and pv.product_id = p.product_id and p.vendor_id = vend.vendor_id;</v>
      </c>
      <c r="B368" s="13" t="str">
        <f>IF(NOT(ISBLANK('Drummond 3-11-2016'!F362)),IF('Drummond 3-11-2016'!A362&lt;&gt;'Drummond 3-11-2016'!A361,CONCATENATE(B$3,'Drummond 3-11-2016'!F362,C$3,'Drummond 3-11-2016'!E362,D$3,B$5,E$3),CONCATENATE(B$4,'Drummond 3-11-2016'!F362,C$4,'Drummond 3-11-2016'!E362,D$4)),"no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'07022015-0256-5') as subquery where cp.certified_product_id = subquery.certified_product_id;</v>
      </c>
    </row>
    <row r="369" spans="1:2" x14ac:dyDescent="0.25">
      <c r="A369" s="13" t="str">
        <f>IF(NOT(ISBLANK('Drummond 3-11-2016'!D363)),IF(OR(ISBLANK('Drummond 3-11-2016'!E363),'Drummond 3-11-2016'!E363="N/A"),"no acb code",CONCATENATE(B$2,'Drummond 3-11-2016'!D363,C$2,'Drummond 3-11-2016'!E363,D$2,B$5,E$2)),"no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'07022015-0255-5' and cb."name" = 'Drummond Group Inc.' and cp.product_version_id = pv.product_version_id and pv.product_id = p.product_id and p.vendor_id = vend.vendor_id;</v>
      </c>
      <c r="B369" s="13" t="str">
        <f>IF(NOT(ISBLANK('Drummond 3-11-2016'!F363)),IF('Drummond 3-11-2016'!A363&lt;&gt;'Drummond 3-11-2016'!A362,CONCATENATE(B$3,'Drummond 3-11-2016'!F363,C$3,'Drummond 3-11-2016'!E363,D$3,B$5,E$3),CONCATENATE(B$4,'Drummond 3-11-2016'!F363,C$4,'Drummond 3-11-2016'!E363,D$4)),"no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'07022015-0255-5') as subquery where cp.certified_product_id = subquery.certified_product_id;</v>
      </c>
    </row>
    <row r="370" spans="1:2" x14ac:dyDescent="0.25">
      <c r="A370" s="13" t="str">
        <f>IF(NOT(ISBLANK('Drummond 3-11-2016'!D364)),IF(OR(ISBLANK('Drummond 3-11-2016'!E364),'Drummond 3-11-2016'!E364="N/A"),"no acb code",CONCATENATE(B$2,'Drummond 3-11-2016'!D364,C$2,'Drummond 3-11-2016'!E364,D$2,B$5,E$2)),"no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'07022015-0258-5' and cb."name" = 'Drummond Group Inc.' and cp.product_version_id = pv.product_version_id and pv.product_id = p.product_id and p.vendor_id = vend.vendor_id;</v>
      </c>
      <c r="B370" s="13" t="str">
        <f>IF(NOT(ISBLANK('Drummond 3-11-2016'!F364)),IF('Drummond 3-11-2016'!A364&lt;&gt;'Drummond 3-11-2016'!A363,CONCATENATE(B$3,'Drummond 3-11-2016'!F364,C$3,'Drummond 3-11-2016'!E364,D$3,B$5,E$3),CONCATENATE(B$4,'Drummond 3-11-2016'!F364,C$4,'Drummond 3-11-2016'!E364,D$4)),"no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'07022015-0258-5') as subquery where cp.certified_product_id = subquery.certified_product_id;</v>
      </c>
    </row>
    <row r="371" spans="1:2" x14ac:dyDescent="0.25">
      <c r="A371" s="13" t="str">
        <f>IF(NOT(ISBLANK('Drummond 3-11-2016'!D365)),IF(OR(ISBLANK('Drummond 3-11-2016'!E365),'Drummond 3-11-2016'!E365="N/A"),"no acb code",CONCATENATE(B$2,'Drummond 3-11-2016'!D365,C$2,'Drummond 3-11-2016'!E365,D$2,B$5,E$2)),"no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'07022015-0257-5' and cb."name" = 'Drummond Group Inc.' and cp.product_version_id = pv.product_version_id and pv.product_id = p.product_id and p.vendor_id = vend.vendor_id;</v>
      </c>
      <c r="B371" s="13" t="str">
        <f>IF(NOT(ISBLANK('Drummond 3-11-2016'!F365)),IF('Drummond 3-11-2016'!A365&lt;&gt;'Drummond 3-11-2016'!A364,CONCATENATE(B$3,'Drummond 3-11-2016'!F365,C$3,'Drummond 3-11-2016'!E365,D$3,B$5,E$3),CONCATENATE(B$4,'Drummond 3-11-2016'!F365,C$4,'Drummond 3-11-2016'!E365,D$4)),"no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'07022015-0257-5') as subquery where cp.certified_product_id = subquery.certified_product_id;</v>
      </c>
    </row>
    <row r="372" spans="1:2" x14ac:dyDescent="0.25">
      <c r="A372" s="13" t="str">
        <f>IF(NOT(ISBLANK('Drummond 3-11-2016'!D366)),IF(OR(ISBLANK('Drummond 3-11-2016'!E366),'Drummond 3-11-2016'!E366="N/A"),"no acb code",CONCATENATE(B$2,'Drummond 3-11-2016'!D366,C$2,'Drummond 3-11-2016'!E366,D$2,B$5,E$2)),"no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'05192014-2570-5' and cb."name" = 'Drummond Group Inc.' and cp.product_version_id = pv.product_version_id and pv.product_id = p.product_id and p.vendor_id = vend.vendor_id;</v>
      </c>
      <c r="B372" s="13" t="str">
        <f>IF(NOT(ISBLANK('Drummond 3-11-2016'!F366)),IF('Drummond 3-11-2016'!A366&lt;&gt;'Drummond 3-11-2016'!A365,CONCATENATE(B$3,'Drummond 3-11-2016'!F366,C$3,'Drummond 3-11-2016'!E366,D$3,B$5,E$3),CONCATENATE(B$4,'Drummond 3-11-2016'!F366,C$4,'Drummond 3-11-2016'!E366,D$4)),"no url")</f>
        <v>update openchpl.certified_product as cp set transparency_attestation_url = 'http://www.medhost.com/about-us/meaningful-use-certification' from (select certified_product_id from openchpl.certified_product as cp where cp.acb_certification_id = '05192014-2570-5') as subquery where cp.certified_product_id = subquery.certified_product_id;</v>
      </c>
    </row>
    <row r="373" spans="1:2" x14ac:dyDescent="0.25">
      <c r="A373" s="13" t="str">
        <f>IF(NOT(ISBLANK('Drummond 3-11-2016'!D367)),IF(OR(ISBLANK('Drummond 3-11-2016'!E367),'Drummond 3-11-2016'!E367="N/A"),"no acb code",CONCATENATE(B$2,'Drummond 3-11-2016'!D367,C$2,'Drummond 3-11-2016'!E367,D$2,B$5,E$2)),"no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'05192014-2569-5' and cb."name" = 'Drummond Group Inc.' and cp.product_version_id = pv.product_version_id and pv.product_id = p.product_id and p.vendor_id = vend.vendor_id;</v>
      </c>
      <c r="B373" s="13" t="str">
        <f>IF(NOT(ISBLANK('Drummond 3-11-2016'!F367)),IF('Drummond 3-11-2016'!A367&lt;&gt;'Drummond 3-11-2016'!A366,CONCATENATE(B$3,'Drummond 3-11-2016'!F367,C$3,'Drummond 3-11-2016'!E367,D$3,B$5,E$3),CONCATENATE(B$4,'Drummond 3-11-2016'!F367,C$4,'Drummond 3-11-2016'!E367,D$4)),"no url")</f>
        <v>update openchpl.certified_product as cp set transparency_attestation_url = 'http://www.medhost.com/about-us/meaningful-use-certification' from (select certified_product_id from openchpl.certified_product as cp where cp.acb_certification_id = '05192014-2569-5') as subquery where cp.certified_product_id = subquery.certified_product_id;</v>
      </c>
    </row>
    <row r="374" spans="1:2" x14ac:dyDescent="0.25">
      <c r="A374" s="13" t="str">
        <f>IF(NOT(ISBLANK('Drummond 3-11-2016'!D368)),IF(OR(ISBLANK('Drummond 3-11-2016'!E368),'Drummond 3-11-2016'!E368="N/A"),"no acb code",CONCATENATE(B$2,'Drummond 3-11-2016'!D368,C$2,'Drummond 3-11-2016'!E368,D$2,B$5,E$2)),"no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'02202014-2568-5' and cb."name" = 'Drummond Group Inc.' and cp.product_version_id = pv.product_version_id and pv.product_id = p.product_id and p.vendor_id = vend.vendor_id;</v>
      </c>
      <c r="B374" s="13" t="str">
        <f>IF(NOT(ISBLANK('Drummond 3-11-2016'!F368)),IF('Drummond 3-11-2016'!A368&lt;&gt;'Drummond 3-11-2016'!A367,CONCATENATE(B$3,'Drummond 3-11-2016'!F368,C$3,'Drummond 3-11-2016'!E368,D$3,B$5,E$3),CONCATENATE(B$4,'Drummond 3-11-2016'!F368,C$4,'Drummond 3-11-2016'!E368,D$4)),"no url")</f>
        <v>update openchpl.certified_product as cp set transparency_attestation_url = 'http://www.medhost.com/about-us/meaningful-use-certification' from (select certified_product_id from openchpl.certified_product as cp where cp.acb_certification_id = '02202014-2568-5') as subquery where cp.certified_product_id = subquery.certified_product_id;</v>
      </c>
    </row>
    <row r="375" spans="1:2" x14ac:dyDescent="0.25">
      <c r="A375" s="13" t="str">
        <f>IF(NOT(ISBLANK('Drummond 3-11-2016'!D369)),IF(OR(ISBLANK('Drummond 3-11-2016'!E369),'Drummond 3-11-2016'!E369="N/A"),"no acb code",CONCATENATE(B$2,'Drummond 3-11-2016'!D369,C$2,'Drummond 3-11-2016'!E369,D$2,B$5,E$2)),"no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'06192014-2142-5' and cb."name" = 'Drummond Group Inc.' and cp.product_version_id = pv.product_version_id and pv.product_id = p.product_id and p.vendor_id = vend.vendor_id;</v>
      </c>
      <c r="B375" s="13" t="str">
        <f>IF(NOT(ISBLANK('Drummond 3-11-2016'!F369)),IF('Drummond 3-11-2016'!A369&lt;&gt;'Drummond 3-11-2016'!A368,CONCATENATE(B$3,'Drummond 3-11-2016'!F369,C$3,'Drummond 3-11-2016'!E369,D$3,B$5,E$3),CONCATENATE(B$4,'Drummond 3-11-2016'!F369,C$4,'Drummond 3-11-2016'!E369,D$4)),"no url")</f>
        <v>update openchpl.certified_product as cp set transparency_attestation_url = 'http://www.medhost.com/offerings/business-intelligence/business-intelligence-certification'from (select certified_product_id from (select vend.vendor_code from openchpl.certified_product as cp, openchpl.product_version as pv, openchpl.product as p, openchpl.vendor as vend where cp.acb_certification_id = '06192014-2142-5'and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376" spans="1:2" x14ac:dyDescent="0.25">
      <c r="A376" s="13" t="str">
        <f>IF(NOT(ISBLANK('Drummond 3-11-2016'!D370)),IF(OR(ISBLANK('Drummond 3-11-2016'!E370),'Drummond 3-11-2016'!E370="N/A"),"no acb code",CONCATENATE(B$2,'Drummond 3-11-2016'!D370,C$2,'Drummond 3-11-2016'!E370,D$2,B$5,E$2)),"no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'02052015-2143-5' and cb."name" = 'Drummond Group Inc.' and cp.product_version_id = pv.product_version_id and pv.product_id = p.product_id and p.vendor_id = vend.vendor_id;</v>
      </c>
      <c r="B376" s="13" t="str">
        <f>IF(NOT(ISBLANK('Drummond 3-11-2016'!F370)),IF('Drummond 3-11-2016'!A370&lt;&gt;'Drummond 3-11-2016'!A369,CONCATENATE(B$3,'Drummond 3-11-2016'!F370,C$3,'Drummond 3-11-2016'!E370,D$3,B$5,E$3),CONCATENATE(B$4,'Drummond 3-11-2016'!F370,C$4,'Drummond 3-11-2016'!E370,D$4)),"no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'02052015-2143-5') as subquery where cp.certified_product_id = subquery.certified_product_id;</v>
      </c>
    </row>
    <row r="377" spans="1:2" x14ac:dyDescent="0.25">
      <c r="A377" s="13" t="str">
        <f>IF(NOT(ISBLANK('Drummond 3-11-2016'!D371)),IF(OR(ISBLANK('Drummond 3-11-2016'!E371),'Drummond 3-11-2016'!E371="N/A"),"no acb code",CONCATENATE(B$2,'Drummond 3-11-2016'!D371,C$2,'Drummond 3-11-2016'!E371,D$2,B$5,E$2)),"no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'07162015-2145-5' and cb."name" = 'Drummond Group Inc.' and cp.product_version_id = pv.product_version_id and pv.product_id = p.product_id and p.vendor_id = vend.vendor_id;</v>
      </c>
      <c r="B377" s="13" t="str">
        <f>IF(NOT(ISBLANK('Drummond 3-11-2016'!F371)),IF('Drummond 3-11-2016'!A371&lt;&gt;'Drummond 3-11-2016'!A370,CONCATENATE(B$3,'Drummond 3-11-2016'!F371,C$3,'Drummond 3-11-2016'!E371,D$3,B$5,E$3),CONCATENATE(B$4,'Drummond 3-11-2016'!F371,C$4,'Drummond 3-11-2016'!E371,D$4)),"no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'07162015-2145-5') as subquery where cp.certified_product_id = subquery.certified_product_id;</v>
      </c>
    </row>
    <row r="378" spans="1:2" x14ac:dyDescent="0.25">
      <c r="A378" s="13" t="str">
        <f>IF(NOT(ISBLANK('Drummond 3-11-2016'!D372)),IF(OR(ISBLANK('Drummond 3-11-2016'!E372),'Drummond 3-11-2016'!E372="N/A"),"no acb code",CONCATENATE(B$2,'Drummond 3-11-2016'!D372,C$2,'Drummond 3-11-2016'!E372,D$2,B$5,E$2)),"no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'11122015-0434-5' and cb."name" = 'Drummond Group Inc.' and cp.product_version_id = pv.product_version_id and pv.product_id = p.product_id and p.vendor_id = vend.vendor_id;</v>
      </c>
      <c r="B378" s="13" t="str">
        <f>IF(NOT(ISBLANK('Drummond 3-11-2016'!F372)),IF('Drummond 3-11-2016'!A372&lt;&gt;'Drummond 3-11-2016'!A371,CONCATENATE(B$3,'Drummond 3-11-2016'!F372,C$3,'Drummond 3-11-2016'!E372,D$3,B$5,E$3),CONCATENATE(B$4,'Drummond 3-11-2016'!F372,C$4,'Drummond 3-11-2016'!E372,D$4)),"no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'11122015-0434-5') as subquery where cp.certified_product_id = subquery.certified_product_id;</v>
      </c>
    </row>
    <row r="379" spans="1:2" x14ac:dyDescent="0.25">
      <c r="A379" s="13" t="str">
        <f>IF(NOT(ISBLANK('Drummond 3-11-2016'!D373)),IF(OR(ISBLANK('Drummond 3-11-2016'!E373),'Drummond 3-11-2016'!E373="N/A"),"no acb code",CONCATENATE(B$2,'Drummond 3-11-2016'!D373,C$2,'Drummond 3-11-2016'!E373,D$2,B$5,E$2)),"no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'08282014-1838-5' and cb."name" = 'Drummond Group Inc.' and cp.product_version_id = pv.product_version_id and pv.product_id = p.product_id and p.vendor_id = vend.vendor_id;</v>
      </c>
      <c r="B379" s="13" t="str">
        <f>IF(NOT(ISBLANK('Drummond 3-11-2016'!F373)),IF('Drummond 3-11-2016'!A373&lt;&gt;'Drummond 3-11-2016'!A372,CONCATENATE(B$3,'Drummond 3-11-2016'!F373,C$3,'Drummond 3-11-2016'!E373,D$3,B$5,E$3),CONCATENATE(B$4,'Drummond 3-11-2016'!F373,C$4,'Drummond 3-11-2016'!E373,D$4)),"no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'08282014-1838-5') as subquery where cp.certified_product_id = subquery.certified_product_id;</v>
      </c>
    </row>
    <row r="380" spans="1:2" x14ac:dyDescent="0.25">
      <c r="A380" s="13" t="str">
        <f>IF(NOT(ISBLANK('Drummond 3-11-2016'!D374)),IF(OR(ISBLANK('Drummond 3-11-2016'!E374),'Drummond 3-11-2016'!E374="N/A"),"no acb code",CONCATENATE(B$2,'Drummond 3-11-2016'!D374,C$2,'Drummond 3-11-2016'!E374,D$2,B$5,E$2)),"no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'08282014-1839-5' and cb."name" = 'Drummond Group Inc.' and cp.product_version_id = pv.product_version_id and pv.product_id = p.product_id and p.vendor_id = vend.vendor_id;</v>
      </c>
      <c r="B380" s="13" t="str">
        <f>IF(NOT(ISBLANK('Drummond 3-11-2016'!F374)),IF('Drummond 3-11-2016'!A374&lt;&gt;'Drummond 3-11-2016'!A373,CONCATENATE(B$3,'Drummond 3-11-2016'!F374,C$3,'Drummond 3-11-2016'!E374,D$3,B$5,E$3),CONCATENATE(B$4,'Drummond 3-11-2016'!F374,C$4,'Drummond 3-11-2016'!E374,D$4)),"no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'08282014-1839-5') as subquery where cp.certified_product_id = subquery.certified_product_id;</v>
      </c>
    </row>
    <row r="381" spans="1:2" x14ac:dyDescent="0.25">
      <c r="A381" s="13" t="str">
        <f>IF(NOT(ISBLANK('Drummond 3-11-2016'!D375)),IF(OR(ISBLANK('Drummond 3-11-2016'!E375),'Drummond 3-11-2016'!E375="N/A"),"no acb code",CONCATENATE(B$2,'Drummond 3-11-2016'!D375,C$2,'Drummond 3-11-2016'!E375,D$2,B$5,E$2)),"no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'09042014-1843-5' and cb."name" = 'Drummond Group Inc.' and cp.product_version_id = pv.product_version_id and pv.product_id = p.product_id and p.vendor_id = vend.vendor_id;</v>
      </c>
      <c r="B381" s="13" t="str">
        <f>IF(NOT(ISBLANK('Drummond 3-11-2016'!F375)),IF('Drummond 3-11-2016'!A375&lt;&gt;'Drummond 3-11-2016'!A374,CONCATENATE(B$3,'Drummond 3-11-2016'!F375,C$3,'Drummond 3-11-2016'!E375,D$3,B$5,E$3),CONCATENATE(B$4,'Drummond 3-11-2016'!F375,C$4,'Drummond 3-11-2016'!E375,D$4)),"no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'09042014-1843-5') as subquery where cp.certified_product_id = subquery.certified_product_id;</v>
      </c>
    </row>
    <row r="382" spans="1:2" x14ac:dyDescent="0.25">
      <c r="A382" s="13" t="str">
        <f>IF(NOT(ISBLANK('Drummond 3-11-2016'!D376)),IF(OR(ISBLANK('Drummond 3-11-2016'!E376),'Drummond 3-11-2016'!E376="N/A"),"no acb code",CONCATENATE(B$2,'Drummond 3-11-2016'!D376,C$2,'Drummond 3-11-2016'!E376,D$2,B$5,E$2)),"no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'08282014-1836-5' and cb."name" = 'Drummond Group Inc.' and cp.product_version_id = pv.product_version_id and pv.product_id = p.product_id and p.vendor_id = vend.vendor_id;</v>
      </c>
      <c r="B382" s="13" t="str">
        <f>IF(NOT(ISBLANK('Drummond 3-11-2016'!F376)),IF('Drummond 3-11-2016'!A376&lt;&gt;'Drummond 3-11-2016'!A375,CONCATENATE(B$3,'Drummond 3-11-2016'!F376,C$3,'Drummond 3-11-2016'!E376,D$3,B$5,E$3),CONCATENATE(B$4,'Drummond 3-11-2016'!F376,C$4,'Drummond 3-11-2016'!E376,D$4)),"no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'08282014-1836-5') as subquery where cp.certified_product_id = subquery.certified_product_id;</v>
      </c>
    </row>
    <row r="383" spans="1:2" x14ac:dyDescent="0.25">
      <c r="A383" s="13" t="str">
        <f>IF(NOT(ISBLANK('Drummond 3-11-2016'!D377)),IF(OR(ISBLANK('Drummond 3-11-2016'!E377),'Drummond 3-11-2016'!E377="N/A"),"no acb code",CONCATENATE(B$2,'Drummond 3-11-2016'!D377,C$2,'Drummond 3-11-2016'!E377,D$2,B$5,E$2)),"no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'08282014-1837-5' and cb."name" = 'Drummond Group Inc.' and cp.product_version_id = pv.product_version_id and pv.product_id = p.product_id and p.vendor_id = vend.vendor_id;</v>
      </c>
      <c r="B383" s="13" t="str">
        <f>IF(NOT(ISBLANK('Drummond 3-11-2016'!F377)),IF('Drummond 3-11-2016'!A377&lt;&gt;'Drummond 3-11-2016'!A376,CONCATENATE(B$3,'Drummond 3-11-2016'!F377,C$3,'Drummond 3-11-2016'!E377,D$3,B$5,E$3),CONCATENATE(B$4,'Drummond 3-11-2016'!F377,C$4,'Drummond 3-11-2016'!E377,D$4)),"no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'08282014-1837-5') as subquery where cp.certified_product_id = subquery.certified_product_id;</v>
      </c>
    </row>
    <row r="384" spans="1:2" x14ac:dyDescent="0.25">
      <c r="A384" s="13" t="str">
        <f>IF(NOT(ISBLANK('Drummond 3-11-2016'!D378)),IF(OR(ISBLANK('Drummond 3-11-2016'!E378),'Drummond 3-11-2016'!E378="N/A"),"no acb code",CONCATENATE(B$2,'Drummond 3-11-2016'!D378,C$2,'Drummond 3-11-2016'!E378,D$2,B$5,E$2)),"no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'09042014-1842-5' and cb."name" = 'Drummond Group Inc.' and cp.product_version_id = pv.product_version_id and pv.product_id = p.product_id and p.vendor_id = vend.vendor_id;</v>
      </c>
      <c r="B384" s="13" t="str">
        <f>IF(NOT(ISBLANK('Drummond 3-11-2016'!F378)),IF('Drummond 3-11-2016'!A378&lt;&gt;'Drummond 3-11-2016'!A377,CONCATENATE(B$3,'Drummond 3-11-2016'!F378,C$3,'Drummond 3-11-2016'!E378,D$3,B$5,E$3),CONCATENATE(B$4,'Drummond 3-11-2016'!F378,C$4,'Drummond 3-11-2016'!E378,D$4)),"no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'09042014-1842-5') as subquery where cp.certified_product_id = subquery.certified_product_id;</v>
      </c>
    </row>
    <row r="385" spans="1:2" x14ac:dyDescent="0.25">
      <c r="A385" s="13" t="str">
        <f>IF(NOT(ISBLANK('Drummond 3-11-2016'!D379)),IF(OR(ISBLANK('Drummond 3-11-2016'!E379),'Drummond 3-11-2016'!E379="N/A"),"no acb code",CONCATENATE(B$2,'Drummond 3-11-2016'!D379,C$2,'Drummond 3-11-2016'!E379,D$2,B$5,E$2)),"no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'01302015-3104-5' and cb."name" = 'Drummond Group Inc.' and cp.product_version_id = pv.product_version_id and pv.product_id = p.product_id and p.vendor_id = vend.vendor_id;</v>
      </c>
      <c r="B385" s="13" t="str">
        <f>IF(NOT(ISBLANK('Drummond 3-11-2016'!F379)),IF('Drummond 3-11-2016'!A379&lt;&gt;'Drummond 3-11-2016'!A378,CONCATENATE(B$3,'Drummond 3-11-2016'!F379,C$3,'Drummond 3-11-2016'!E379,D$3,B$5,E$3),CONCATENATE(B$4,'Drummond 3-11-2016'!F379,C$4,'Drummond 3-11-2016'!E379,D$4)),"no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'01302015-3104-5') as subquery where cp.certified_product_id = subquery.certified_product_id;</v>
      </c>
    </row>
    <row r="386" spans="1:2" x14ac:dyDescent="0.25">
      <c r="A386" s="13" t="str">
        <f>IF(NOT(ISBLANK('Drummond 3-11-2016'!D380)),IF(OR(ISBLANK('Drummond 3-11-2016'!E380),'Drummond 3-11-2016'!E380="N/A"),"no acb code",CONCATENATE(B$2,'Drummond 3-11-2016'!D380,C$2,'Drummond 3-11-2016'!E380,D$2,B$5,E$2)),"no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'01302015-3103-5' and cb."name" = 'Drummond Group Inc.' and cp.product_version_id = pv.product_version_id and pv.product_id = p.product_id and p.vendor_id = vend.vendor_id;</v>
      </c>
      <c r="B386" s="13" t="str">
        <f>IF(NOT(ISBLANK('Drummond 3-11-2016'!F380)),IF('Drummond 3-11-2016'!A380&lt;&gt;'Drummond 3-11-2016'!A379,CONCATENATE(B$3,'Drummond 3-11-2016'!F380,C$3,'Drummond 3-11-2016'!E380,D$3,B$5,E$3),CONCATENATE(B$4,'Drummond 3-11-2016'!F380,C$4,'Drummond 3-11-2016'!E380,D$4)),"no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'01302015-3103-5') as subquery where cp.certified_product_id = subquery.certified_product_id;</v>
      </c>
    </row>
    <row r="387" spans="1:2" x14ac:dyDescent="0.25">
      <c r="A387" s="13" t="str">
        <f>IF(NOT(ISBLANK('Drummond 3-11-2016'!D381)),IF(OR(ISBLANK('Drummond 3-11-2016'!E381),'Drummond 3-11-2016'!E381="N/A"),"no acb code",CONCATENATE(B$2,'Drummond 3-11-2016'!D381,C$2,'Drummond 3-11-2016'!E381,D$2,B$5,E$2)),"no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'01302015-3102-5' and cb."name" = 'Drummond Group Inc.' and cp.product_version_id = pv.product_version_id and pv.product_id = p.product_id and p.vendor_id = vend.vendor_id;</v>
      </c>
      <c r="B387" s="13" t="str">
        <f>IF(NOT(ISBLANK('Drummond 3-11-2016'!F381)),IF('Drummond 3-11-2016'!A381&lt;&gt;'Drummond 3-11-2016'!A380,CONCATENATE(B$3,'Drummond 3-11-2016'!F381,C$3,'Drummond 3-11-2016'!E381,D$3,B$5,E$3),CONCATENATE(B$4,'Drummond 3-11-2016'!F381,C$4,'Drummond 3-11-2016'!E381,D$4)),"no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'01302015-3102-5') as subquery where cp.certified_product_id = subquery.certified_product_id;</v>
      </c>
    </row>
    <row r="388" spans="1:2" x14ac:dyDescent="0.25">
      <c r="A388" s="13" t="str">
        <f>IF(NOT(ISBLANK('Drummond 3-11-2016'!D382)),IF(OR(ISBLANK('Drummond 3-11-2016'!E382),'Drummond 3-11-2016'!E382="N/A"),"no acb code",CONCATENATE(B$2,'Drummond 3-11-2016'!D382,C$2,'Drummond 3-11-2016'!E382,D$2,B$5,E$2)),"no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'06052014-1906-5' and cb."name" = 'Drummond Group Inc.' and cp.product_version_id = pv.product_version_id and pv.product_id = p.product_id and p.vendor_id = vend.vendor_id;</v>
      </c>
      <c r="B388" s="13" t="str">
        <f>IF(NOT(ISBLANK('Drummond 3-11-2016'!F382)),IF('Drummond 3-11-2016'!A382&lt;&gt;'Drummond 3-11-2016'!A381,CONCATENATE(B$3,'Drummond 3-11-2016'!F382,C$3,'Drummond 3-11-2016'!E382,D$3,B$5,E$3),CONCATENATE(B$4,'Drummond 3-11-2016'!F382,C$4,'Drummond 3-11-2016'!E382,D$4)),"no url")</f>
        <v>update openchpl.certified_product as cp set transparency_attestation_url = 'http://www.medhost.com/offerings/edis/edis-certification' from (select certified_product_id from openchpl.certified_product as cp where cp.acb_certification_id = '06052014-1906-5') as subquery where cp.certified_product_id = subquery.certified_product_id;</v>
      </c>
    </row>
    <row r="389" spans="1:2" x14ac:dyDescent="0.25">
      <c r="A389" s="13" t="str">
        <f>IF(NOT(ISBLANK('Drummond 3-11-2016'!D383)),IF(OR(ISBLANK('Drummond 3-11-2016'!E383),'Drummond 3-11-2016'!E383="N/A"),"no acb code",CONCATENATE(B$2,'Drummond 3-11-2016'!D383,C$2,'Drummond 3-11-2016'!E383,D$2,B$5,E$2)),"no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'03202014-1906-5' and cb."name" = 'Drummond Group Inc.' and cp.product_version_id = pv.product_version_id and pv.product_id = p.product_id and p.vendor_id = vend.vendor_id;</v>
      </c>
      <c r="B389" s="13" t="str">
        <f>IF(NOT(ISBLANK('Drummond 3-11-2016'!F383)),IF('Drummond 3-11-2016'!A383&lt;&gt;'Drummond 3-11-2016'!A382,CONCATENATE(B$3,'Drummond 3-11-2016'!F383,C$3,'Drummond 3-11-2016'!E383,D$3,B$5,E$3),CONCATENATE(B$4,'Drummond 3-11-2016'!F383,C$4,'Drummond 3-11-2016'!E383,D$4)),"no url")</f>
        <v>update openchpl.certified_product as cp set transparency_attestation_url = 'http://www.medhost.com/offerings/edis/edis-certification' from (select certified_product_id from openchpl.certified_product as cp where cp.acb_certification_id = '03202014-1906-5') as subquery where cp.certified_product_id = subquery.certified_product_id;</v>
      </c>
    </row>
    <row r="390" spans="1:2" x14ac:dyDescent="0.25">
      <c r="A390" s="13" t="str">
        <f>IF(NOT(ISBLANK('Drummond 3-11-2016'!D384)),IF(OR(ISBLANK('Drummond 3-11-2016'!E384),'Drummond 3-11-2016'!E384="N/A"),"no acb code",CONCATENATE(B$2,'Drummond 3-11-2016'!D384,C$2,'Drummond 3-11-2016'!E384,D$2,B$5,E$2)),"no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'03202014-1905-5' and cb."name" = 'Drummond Group Inc.' and cp.product_version_id = pv.product_version_id and pv.product_id = p.product_id and p.vendor_id = vend.vendor_id;</v>
      </c>
      <c r="B390" s="13" t="str">
        <f>IF(NOT(ISBLANK('Drummond 3-11-2016'!F384)),IF('Drummond 3-11-2016'!A384&lt;&gt;'Drummond 3-11-2016'!A383,CONCATENATE(B$3,'Drummond 3-11-2016'!F384,C$3,'Drummond 3-11-2016'!E384,D$3,B$5,E$3),CONCATENATE(B$4,'Drummond 3-11-2016'!F384,C$4,'Drummond 3-11-2016'!E384,D$4)),"no url")</f>
        <v>update openchpl.certified_product as cp set transparency_attestation_url = 'http://www.medhost.com/offerings/edis/edis-certification' from (select certified_product_id from openchpl.certified_product as cp where cp.acb_certification_id = '03202014-1905-5') as subquery where cp.certified_product_id = subquery.certified_product_id;</v>
      </c>
    </row>
    <row r="391" spans="1:2" x14ac:dyDescent="0.25">
      <c r="A391" s="13" t="str">
        <f>IF(NOT(ISBLANK('Drummond 3-11-2016'!D385)),IF(OR(ISBLANK('Drummond 3-11-2016'!E385),'Drummond 3-11-2016'!E385="N/A"),"no acb code",CONCATENATE(B$2,'Drummond 3-11-2016'!D385,C$2,'Drummond 3-11-2016'!E385,D$2,B$5,E$2)),"no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'09112014-1907-5' and cb."name" = 'Drummond Group Inc.' and cp.product_version_id = pv.product_version_id and pv.product_id = p.product_id and p.vendor_id = vend.vendor_id;</v>
      </c>
      <c r="B391" s="13" t="str">
        <f>IF(NOT(ISBLANK('Drummond 3-11-2016'!F385)),IF('Drummond 3-11-2016'!A385&lt;&gt;'Drummond 3-11-2016'!A384,CONCATENATE(B$3,'Drummond 3-11-2016'!F385,C$3,'Drummond 3-11-2016'!E385,D$3,B$5,E$3),CONCATENATE(B$4,'Drummond 3-11-2016'!F385,C$4,'Drummond 3-11-2016'!E385,D$4)),"no url")</f>
        <v>update openchpl.certified_product as cp set transparency_attestation_url = 'http://www.medhost.com/offerings/edis/edis-certification' from (select certified_product_id from openchpl.certified_product as cp where cp.acb_certification_id = '09112014-1907-5') as subquery where cp.certified_product_id = subquery.certified_product_id;</v>
      </c>
    </row>
    <row r="392" spans="1:2" x14ac:dyDescent="0.25">
      <c r="A392" s="13" t="str">
        <f>IF(NOT(ISBLANK('Drummond 3-11-2016'!D386)),IF(OR(ISBLANK('Drummond 3-11-2016'!E386),'Drummond 3-11-2016'!E386="N/A"),"no acb code",CONCATENATE(B$2,'Drummond 3-11-2016'!D386,C$2,'Drummond 3-11-2016'!E386,D$2,B$5,E$2)),"no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'03052015-1102-5' and cb."name" = 'Drummond Group Inc.' and cp.product_version_id = pv.product_version_id and pv.product_id = p.product_id and p.vendor_id = vend.vendor_id;</v>
      </c>
      <c r="B392" s="13" t="str">
        <f>IF(NOT(ISBLANK('Drummond 3-11-2016'!F386)),IF('Drummond 3-11-2016'!A386&lt;&gt;'Drummond 3-11-2016'!A385,CONCATENATE(B$3,'Drummond 3-11-2016'!F386,C$3,'Drummond 3-11-2016'!E386,D$3,B$5,E$3),CONCATENATE(B$4,'Drummond 3-11-2016'!F386,C$4,'Drummond 3-11-2016'!E386,D$4)),"no url")</f>
        <v>update openchpl.certified_product as cp set transparency_attestation_url = 'http://www.medhost.com/offerings/edis/edis-certification' from (select certified_product_id from openchpl.certified_product as cp where cp.acb_certification_id = '03052015-1102-5') as subquery where cp.certified_product_id = subquery.certified_product_id;</v>
      </c>
    </row>
    <row r="393" spans="1:2" x14ac:dyDescent="0.25">
      <c r="A393" s="13" t="str">
        <f>IF(NOT(ISBLANK('Drummond 3-11-2016'!D387)),IF(OR(ISBLANK('Drummond 3-11-2016'!E387),'Drummond 3-11-2016'!E387="N/A"),"no acb code",CONCATENATE(B$2,'Drummond 3-11-2016'!D387,C$2,'Drummond 3-11-2016'!E387,D$2,B$5,E$2)),"no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'08062015-0392-5' and cb."name" = 'Drummond Group Inc.' and cp.product_version_id = pv.product_version_id and pv.product_id = p.product_id and p.vendor_id = vend.vendor_id;</v>
      </c>
      <c r="B393" s="13" t="str">
        <f>IF(NOT(ISBLANK('Drummond 3-11-2016'!F387)),IF('Drummond 3-11-2016'!A387&lt;&gt;'Drummond 3-11-2016'!A386,CONCATENATE(B$3,'Drummond 3-11-2016'!F387,C$3,'Drummond 3-11-2016'!E387,D$3,B$5,E$3),CONCATENATE(B$4,'Drummond 3-11-2016'!F387,C$4,'Drummond 3-11-2016'!E387,D$4)),"no url")</f>
        <v>update openchpl.certified_product as cp set transparency_attestation_url = 'http://www.medhost.com/offerings/edis/edis-certification' from (select certified_product_id from openchpl.certified_product as cp where cp.acb_certification_id = '08062015-0392-5') as subquery where cp.certified_product_id = subquery.certified_product_id;</v>
      </c>
    </row>
    <row r="394" spans="1:2" x14ac:dyDescent="0.25">
      <c r="A394" s="13" t="str">
        <f>IF(NOT(ISBLANK('Drummond 3-11-2016'!D388)),IF(OR(ISBLANK('Drummond 3-11-2016'!E388),'Drummond 3-11-2016'!E388="N/A"),"no acb code",CONCATENATE(B$2,'Drummond 3-11-2016'!D388,C$2,'Drummond 3-11-2016'!E388,D$2,B$5,E$2)),"no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'04232015-1905-1' and cb."name" = 'Drummond Group Inc.' and cp.product_version_id = pv.product_version_id and pv.product_id = p.product_id and p.vendor_id = vend.vendor_id;</v>
      </c>
      <c r="B394" s="13" t="str">
        <f>IF(NOT(ISBLANK('Drummond 3-11-2016'!F388)),IF('Drummond 3-11-2016'!A388&lt;&gt;'Drummond 3-11-2016'!A387,CONCATENATE(B$3,'Drummond 3-11-2016'!F388,C$3,'Drummond 3-11-2016'!E388,D$3,B$5,E$3),CONCATENATE(B$4,'Drummond 3-11-2016'!F388,C$4,'Drummond 3-11-2016'!E388,D$4)),"no url")</f>
        <v>update openchpl.certified_product as cp set transparency_attestation_url = 'http://www.medhost.com/offerings/edis/edis-certification' from (select certified_product_id from openchpl.certified_product as cp where cp.acb_certification_id = '04232015-1905-1') as subquery where cp.certified_product_id = subquery.certified_product_id;</v>
      </c>
    </row>
    <row r="395" spans="1:2" x14ac:dyDescent="0.25">
      <c r="A395" s="13" t="str">
        <f>IF(NOT(ISBLANK('Drummond 3-11-2016'!D389)),IF(OR(ISBLANK('Drummond 3-11-2016'!E389),'Drummond 3-11-2016'!E389="N/A"),"no acb code",CONCATENATE(B$2,'Drummond 3-11-2016'!D389,C$2,'Drummond 3-11-2016'!E389,D$2,B$5,E$2)),"no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'04182013-1900-6' and cb."name" = 'Drummond Group Inc.' and cp.product_version_id = pv.product_version_id and pv.product_id = p.product_id and p.vendor_id = vend.vendor_id;</v>
      </c>
      <c r="B395" s="13" t="str">
        <f>IF(NOT(ISBLANK('Drummond 3-11-2016'!F389)),IF('Drummond 3-11-2016'!A389&lt;&gt;'Drummond 3-11-2016'!A388,CONCATENATE(B$3,'Drummond 3-11-2016'!F389,C$3,'Drummond 3-11-2016'!E389,D$3,B$5,E$3),CONCATENATE(B$4,'Drummond 3-11-2016'!F389,C$4,'Drummond 3-11-2016'!E389,D$4)),"no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'04182013-1900-6') as subquery where cp.certified_product_id = subquery.certified_product_id;</v>
      </c>
    </row>
    <row r="396" spans="1:2" x14ac:dyDescent="0.25">
      <c r="A396" s="13" t="str">
        <f>IF(NOT(ISBLANK('Drummond 3-11-2016'!D390)),IF(OR(ISBLANK('Drummond 3-11-2016'!E390),'Drummond 3-11-2016'!E390="N/A"),"no acb code",CONCATENATE(B$2,'Drummond 3-11-2016'!D390,C$2,'Drummond 3-11-2016'!E390,D$2,B$5,E$2)),"no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'04182013-1901-6' and cb."name" = 'Drummond Group Inc.' and cp.product_version_id = pv.product_version_id and pv.product_id = p.product_id and p.vendor_id = vend.vendor_id;</v>
      </c>
      <c r="B396" s="13" t="str">
        <f>IF(NOT(ISBLANK('Drummond 3-11-2016'!F390)),IF('Drummond 3-11-2016'!A390&lt;&gt;'Drummond 3-11-2016'!A389,CONCATENATE(B$3,'Drummond 3-11-2016'!F390,C$3,'Drummond 3-11-2016'!E390,D$3,B$5,E$3),CONCATENATE(B$4,'Drummond 3-11-2016'!F390,C$4,'Drummond 3-11-2016'!E390,D$4)),"no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'04182013-1901-6') as subquery where cp.certified_product_id = subquery.certified_product_id;</v>
      </c>
    </row>
    <row r="397" spans="1:2" x14ac:dyDescent="0.25">
      <c r="A397" s="13" t="str">
        <f>IF(NOT(ISBLANK('Drummond 3-11-2016'!D391)),IF(OR(ISBLANK('Drummond 3-11-2016'!E391),'Drummond 3-11-2016'!E391="N/A"),"no acb code",CONCATENATE(B$2,'Drummond 3-11-2016'!D391,C$2,'Drummond 3-11-2016'!E391,D$2,B$5,E$2)),"no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'04182013-1902-6' and cb."name" = 'Drummond Group Inc.' and cp.product_version_id = pv.product_version_id and pv.product_id = p.product_id and p.vendor_id = vend.vendor_id;</v>
      </c>
      <c r="B397" s="13" t="str">
        <f>IF(NOT(ISBLANK('Drummond 3-11-2016'!F391)),IF('Drummond 3-11-2016'!A391&lt;&gt;'Drummond 3-11-2016'!A390,CONCATENATE(B$3,'Drummond 3-11-2016'!F391,C$3,'Drummond 3-11-2016'!E391,D$3,B$5,E$3),CONCATENATE(B$4,'Drummond 3-11-2016'!F391,C$4,'Drummond 3-11-2016'!E391,D$4)),"no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'04182013-1902-6') as subquery where cp.certified_product_id = subquery.certified_product_id;</v>
      </c>
    </row>
    <row r="398" spans="1:2" x14ac:dyDescent="0.25">
      <c r="A398" s="13" t="str">
        <f>IF(NOT(ISBLANK('Drummond 3-11-2016'!D392)),IF(OR(ISBLANK('Drummond 3-11-2016'!E392),'Drummond 3-11-2016'!E392="N/A"),"no acb code",CONCATENATE(B$2,'Drummond 3-11-2016'!D392,C$2,'Drummond 3-11-2016'!E392,D$2,B$5,E$2)),"no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'10102013-1903-1' and cb."name" = 'Drummond Group Inc.' and cp.product_version_id = pv.product_version_id and pv.product_id = p.product_id and p.vendor_id = vend.vendor_id;</v>
      </c>
      <c r="B398" s="13" t="str">
        <f>IF(NOT(ISBLANK('Drummond 3-11-2016'!F392)),IF('Drummond 3-11-2016'!A392&lt;&gt;'Drummond 3-11-2016'!A391,CONCATENATE(B$3,'Drummond 3-11-2016'!F392,C$3,'Drummond 3-11-2016'!E392,D$3,B$5,E$3),CONCATENATE(B$4,'Drummond 3-11-2016'!F392,C$4,'Drummond 3-11-2016'!E392,D$4)),"no url")</f>
        <v>update openchpl.certified_product as cp set transparency_attestation_url = 'http://www.medhost.com/offerings/edis/edis-certification' from (select certified_product_id from openchpl.certified_product as cp where cp.acb_certification_id = '10102013-1903-1') as subquery where cp.certified_product_id = subquery.certified_product_id;</v>
      </c>
    </row>
    <row r="399" spans="1:2" x14ac:dyDescent="0.25">
      <c r="A399" s="13" t="str">
        <f>IF(NOT(ISBLANK('Drummond 3-11-2016'!D393)),IF(OR(ISBLANK('Drummond 3-11-2016'!E393),'Drummond 3-11-2016'!E393="N/A"),"no acb code",CONCATENATE(B$2,'Drummond 3-11-2016'!D393,C$2,'Drummond 3-11-2016'!E393,D$2,B$5,E$2)),"no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'12192013-1904-1' and cb."name" = 'Drummond Group Inc.' and cp.product_version_id = pv.product_version_id and pv.product_id = p.product_id and p.vendor_id = vend.vendor_id;</v>
      </c>
      <c r="B399" s="13" t="str">
        <f>IF(NOT(ISBLANK('Drummond 3-11-2016'!F393)),IF('Drummond 3-11-2016'!A393&lt;&gt;'Drummond 3-11-2016'!A392,CONCATENATE(B$3,'Drummond 3-11-2016'!F393,C$3,'Drummond 3-11-2016'!E393,D$3,B$5,E$3),CONCATENATE(B$4,'Drummond 3-11-2016'!F393,C$4,'Drummond 3-11-2016'!E393,D$4)),"no url")</f>
        <v>update openchpl.certified_product as cp set transparency_attestation_url = 'http://www.medhost.com/offerings/edis/edis-certification' from (select certified_product_id from openchpl.certified_product as cp where cp.acb_certification_id = '12192013-1904-1') as subquery where cp.certified_product_id = subquery.certified_product_id;</v>
      </c>
    </row>
    <row r="400" spans="1:2" x14ac:dyDescent="0.25">
      <c r="A400" s="13" t="str">
        <f>IF(NOT(ISBLANK('Drummond 3-11-2016'!D394)),IF(OR(ISBLANK('Drummond 3-11-2016'!E394),'Drummond 3-11-2016'!E394="N/A"),"no acb code",CONCATENATE(B$2,'Drummond 3-11-2016'!D394,C$2,'Drummond 3-11-2016'!E394,D$2,B$5,E$2)),"no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'08282014-1834-5' and cb."name" = 'Drummond Group Inc.' and cp.product_version_id = pv.product_version_id and pv.product_id = p.product_id and p.vendor_id = vend.vendor_id;</v>
      </c>
      <c r="B400" s="13" t="str">
        <f>IF(NOT(ISBLANK('Drummond 3-11-2016'!F394)),IF('Drummond 3-11-2016'!A394&lt;&gt;'Drummond 3-11-2016'!A393,CONCATENATE(B$3,'Drummond 3-11-2016'!F394,C$3,'Drummond 3-11-2016'!E394,D$3,B$5,E$3),CONCATENATE(B$4,'Drummond 3-11-2016'!F394,C$4,'Drummond 3-11-2016'!E394,D$4)),"no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'08282014-1834-5') as subquery where cp.certified_product_id = subquery.certified_product_id;</v>
      </c>
    </row>
    <row r="401" spans="1:2" x14ac:dyDescent="0.25">
      <c r="A401" s="13" t="str">
        <f>IF(NOT(ISBLANK('Drummond 3-11-2016'!D395)),IF(OR(ISBLANK('Drummond 3-11-2016'!E395),'Drummond 3-11-2016'!E395="N/A"),"no acb code",CONCATENATE(B$2,'Drummond 3-11-2016'!D395,C$2,'Drummond 3-11-2016'!E395,D$2,B$5,E$2)),"no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'08282014-1835-5' and cb."name" = 'Drummond Group Inc.' and cp.product_version_id = pv.product_version_id and pv.product_id = p.product_id and p.vendor_id = vend.vendor_id;</v>
      </c>
      <c r="B401" s="13" t="str">
        <f>IF(NOT(ISBLANK('Drummond 3-11-2016'!F395)),IF('Drummond 3-11-2016'!A395&lt;&gt;'Drummond 3-11-2016'!A394,CONCATENATE(B$3,'Drummond 3-11-2016'!F395,C$3,'Drummond 3-11-2016'!E395,D$3,B$5,E$3),CONCATENATE(B$4,'Drummond 3-11-2016'!F395,C$4,'Drummond 3-11-2016'!E395,D$4)),"no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'08282014-1835-5') as subquery where cp.certified_product_id = subquery.certified_product_id;</v>
      </c>
    </row>
    <row r="402" spans="1:2" x14ac:dyDescent="0.25">
      <c r="A402" s="13" t="str">
        <f>IF(NOT(ISBLANK('Drummond 3-11-2016'!D396)),IF(OR(ISBLANK('Drummond 3-11-2016'!E396),'Drummond 3-11-2016'!E396="N/A"),"no acb code",CONCATENATE(B$2,'Drummond 3-11-2016'!D396,C$2,'Drummond 3-11-2016'!E396,D$2,B$5,E$2)),"no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'09042014-1841-5' and cb."name" = 'Drummond Group Inc.' and cp.product_version_id = pv.product_version_id and pv.product_id = p.product_id and p.vendor_id = vend.vendor_id;</v>
      </c>
      <c r="B402" s="13" t="str">
        <f>IF(NOT(ISBLANK('Drummond 3-11-2016'!F396)),IF('Drummond 3-11-2016'!A396&lt;&gt;'Drummond 3-11-2016'!A395,CONCATENATE(B$3,'Drummond 3-11-2016'!F396,C$3,'Drummond 3-11-2016'!E396,D$3,B$5,E$3),CONCATENATE(B$4,'Drummond 3-11-2016'!F396,C$4,'Drummond 3-11-2016'!E396,D$4)),"no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'09042014-1841-5') as subquery where cp.certified_product_id = subquery.certified_product_id;</v>
      </c>
    </row>
    <row r="403" spans="1:2" x14ac:dyDescent="0.25">
      <c r="A403" s="13" t="str">
        <f>IF(NOT(ISBLANK('Drummond 3-11-2016'!D397)),IF(OR(ISBLANK('Drummond 3-11-2016'!E397),'Drummond 3-11-2016'!E397="N/A"),"no acb code",CONCATENATE(B$2,'Drummond 3-11-2016'!D397,C$2,'Drummond 3-11-2016'!E397,D$2,B$5,E$2)),"no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'08282014-1832-5' and cb."name" = 'Drummond Group Inc.' and cp.product_version_id = pv.product_version_id and pv.product_id = p.product_id and p.vendor_id = vend.vendor_id;</v>
      </c>
      <c r="B403" s="13" t="str">
        <f>IF(NOT(ISBLANK('Drummond 3-11-2016'!F397)),IF('Drummond 3-11-2016'!A397&lt;&gt;'Drummond 3-11-2016'!A396,CONCATENATE(B$3,'Drummond 3-11-2016'!F397,C$3,'Drummond 3-11-2016'!E397,D$3,B$5,E$3),CONCATENATE(B$4,'Drummond 3-11-2016'!F397,C$4,'Drummond 3-11-2016'!E397,D$4)),"no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'08282014-1832-5') as subquery where cp.certified_product_id = subquery.certified_product_id;</v>
      </c>
    </row>
    <row r="404" spans="1:2" x14ac:dyDescent="0.25">
      <c r="A404" s="13" t="str">
        <f>IF(NOT(ISBLANK('Drummond 3-11-2016'!D398)),IF(OR(ISBLANK('Drummond 3-11-2016'!E398),'Drummond 3-11-2016'!E398="N/A"),"no acb code",CONCATENATE(B$2,'Drummond 3-11-2016'!D398,C$2,'Drummond 3-11-2016'!E398,D$2,B$5,E$2)),"no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'08282014-1833-5' and cb."name" = 'Drummond Group Inc.' and cp.product_version_id = pv.product_version_id and pv.product_id = p.product_id and p.vendor_id = vend.vendor_id;</v>
      </c>
      <c r="B404" s="13" t="str">
        <f>IF(NOT(ISBLANK('Drummond 3-11-2016'!F398)),IF('Drummond 3-11-2016'!A398&lt;&gt;'Drummond 3-11-2016'!A397,CONCATENATE(B$3,'Drummond 3-11-2016'!F398,C$3,'Drummond 3-11-2016'!E398,D$3,B$5,E$3),CONCATENATE(B$4,'Drummond 3-11-2016'!F398,C$4,'Drummond 3-11-2016'!E398,D$4)),"no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'08282014-1833-5') as subquery where cp.certified_product_id = subquery.certified_product_id;</v>
      </c>
    </row>
    <row r="405" spans="1:2" x14ac:dyDescent="0.25">
      <c r="A405" s="13" t="str">
        <f>IF(NOT(ISBLANK('Drummond 3-11-2016'!D399)),IF(OR(ISBLANK('Drummond 3-11-2016'!E399),'Drummond 3-11-2016'!E399="N/A"),"no acb code",CONCATENATE(B$2,'Drummond 3-11-2016'!D399,C$2,'Drummond 3-11-2016'!E399,D$2,B$5,E$2)),"no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'09042014-1840-5' and cb."name" = 'Drummond Group Inc.' and cp.product_version_id = pv.product_version_id and pv.product_id = p.product_id and p.vendor_id = vend.vendor_id;</v>
      </c>
      <c r="B405" s="13" t="str">
        <f>IF(NOT(ISBLANK('Drummond 3-11-2016'!F399)),IF('Drummond 3-11-2016'!A399&lt;&gt;'Drummond 3-11-2016'!A398,CONCATENATE(B$3,'Drummond 3-11-2016'!F399,C$3,'Drummond 3-11-2016'!E399,D$3,B$5,E$3),CONCATENATE(B$4,'Drummond 3-11-2016'!F399,C$4,'Drummond 3-11-2016'!E399,D$4)),"no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'09042014-1840-5') as subquery where cp.certified_product_id = subquery.certified_product_id;</v>
      </c>
    </row>
    <row r="406" spans="1:2" x14ac:dyDescent="0.25">
      <c r="A406" s="13" t="str">
        <f>IF(NOT(ISBLANK('Drummond 3-11-2016'!D400)),IF(OR(ISBLANK('Drummond 3-11-2016'!E400),'Drummond 3-11-2016'!E400="N/A"),"no acb code",CONCATENATE(B$2,'Drummond 3-11-2016'!D400,C$2,'Drummond 3-11-2016'!E400,D$2,B$5,E$2)),"no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'10232014-2952-5' and cb."name" = 'Drummond Group Inc.' and cp.product_version_id = pv.product_version_id and pv.product_id = p.product_id and p.vendor_id = vend.vendor_id;</v>
      </c>
      <c r="B406" s="13" t="str">
        <f>IF(NOT(ISBLANK('Drummond 3-11-2016'!F400)),IF('Drummond 3-11-2016'!A400&lt;&gt;'Drummond 3-11-2016'!A399,CONCATENATE(B$3,'Drummond 3-11-2016'!F400,C$3,'Drummond 3-11-2016'!E400,D$3,B$5,E$3),CONCATENATE(B$4,'Drummond 3-11-2016'!F400,C$4,'Drummond 3-11-2016'!E400,D$4)),"no url")</f>
        <v>update openchpl.certified_product as cp set transparency_attestation_url = 'http://www.medhost.com/about-us/meaningful-use-certification' from (select certified_product_id from openchpl.certified_product as cp where cp.acb_certification_id = '10232014-2952-5') as subquery where cp.certified_product_id = subquery.certified_product_id;</v>
      </c>
    </row>
    <row r="407" spans="1:2" x14ac:dyDescent="0.25">
      <c r="A407" s="13" t="str">
        <f>IF(NOT(ISBLANK('Drummond 3-11-2016'!D401)),IF(OR(ISBLANK('Drummond 3-11-2016'!E401),'Drummond 3-11-2016'!E401="N/A"),"no acb code",CONCATENATE(B$2,'Drummond 3-11-2016'!D401,C$2,'Drummond 3-11-2016'!E401,D$2,B$5,E$2)),"no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'01302015-3099-5' and cb."name" = 'Drummond Group Inc.' and cp.product_version_id = pv.product_version_id and pv.product_id = p.product_id and p.vendor_id = vend.vendor_id;</v>
      </c>
      <c r="B407" s="13" t="str">
        <f>IF(NOT(ISBLANK('Drummond 3-11-2016'!F401)),IF('Drummond 3-11-2016'!A401&lt;&gt;'Drummond 3-11-2016'!A400,CONCATENATE(B$3,'Drummond 3-11-2016'!F401,C$3,'Drummond 3-11-2016'!E401,D$3,B$5,E$3),CONCATENATE(B$4,'Drummond 3-11-2016'!F401,C$4,'Drummond 3-11-2016'!E401,D$4)),"no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'01302015-3099-5') as subquery where cp.certified_product_id = subquery.certified_product_id;</v>
      </c>
    </row>
    <row r="408" spans="1:2" x14ac:dyDescent="0.25">
      <c r="A408" s="13" t="str">
        <f>IF(NOT(ISBLANK('Drummond 3-11-2016'!D402)),IF(OR(ISBLANK('Drummond 3-11-2016'!E402),'Drummond 3-11-2016'!E402="N/A"),"no acb code",CONCATENATE(B$2,'Drummond 3-11-2016'!D402,C$2,'Drummond 3-11-2016'!E402,D$2,B$5,E$2)),"no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'01302015-3100-5' and cb."name" = 'Drummond Group Inc.' and cp.product_version_id = pv.product_version_id and pv.product_id = p.product_id and p.vendor_id = vend.vendor_id;</v>
      </c>
      <c r="B408" s="13" t="str">
        <f>IF(NOT(ISBLANK('Drummond 3-11-2016'!F402)),IF('Drummond 3-11-2016'!A402&lt;&gt;'Drummond 3-11-2016'!A401,CONCATENATE(B$3,'Drummond 3-11-2016'!F402,C$3,'Drummond 3-11-2016'!E402,D$3,B$5,E$3),CONCATENATE(B$4,'Drummond 3-11-2016'!F402,C$4,'Drummond 3-11-2016'!E402,D$4)),"no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'01302015-3100-5') as subquery where cp.certified_product_id = subquery.certified_product_id;</v>
      </c>
    </row>
    <row r="409" spans="1:2" x14ac:dyDescent="0.25">
      <c r="A409" s="13" t="str">
        <f>IF(NOT(ISBLANK('Drummond 3-11-2016'!D403)),IF(OR(ISBLANK('Drummond 3-11-2016'!E403),'Drummond 3-11-2016'!E403="N/A"),"no acb code",CONCATENATE(B$2,'Drummond 3-11-2016'!D403,C$2,'Drummond 3-11-2016'!E403,D$2,B$5,E$2)),"no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'01302015-3101-5' and cb."name" = 'Drummond Group Inc.' and cp.product_version_id = pv.product_version_id and pv.product_id = p.product_id and p.vendor_id = vend.vendor_id;</v>
      </c>
      <c r="B409" s="13" t="str">
        <f>IF(NOT(ISBLANK('Drummond 3-11-2016'!F403)),IF('Drummond 3-11-2016'!A403&lt;&gt;'Drummond 3-11-2016'!A402,CONCATENATE(B$3,'Drummond 3-11-2016'!F403,C$3,'Drummond 3-11-2016'!E403,D$3,B$5,E$3),CONCATENATE(B$4,'Drummond 3-11-2016'!F403,C$4,'Drummond 3-11-2016'!E403,D$4)),"no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'01302015-3101-5') as subquery where cp.certified_product_id = subquery.certified_product_id;</v>
      </c>
    </row>
    <row r="410" spans="1:2" x14ac:dyDescent="0.25">
      <c r="A410" s="13" t="str">
        <f>IF(NOT(ISBLANK('Drummond 3-11-2016'!D404)),IF(OR(ISBLANK('Drummond 3-11-2016'!E404),'Drummond 3-11-2016'!E404="N/A"),"no acb code",CONCATENATE(B$2,'Drummond 3-11-2016'!D404,C$2,'Drummond 3-11-2016'!E404,D$2,B$5,E$2)),"no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'10232014-2953-5' and cb."name" = 'Drummond Group Inc.' and cp.product_version_id = pv.product_version_id and pv.product_id = p.product_id and p.vendor_id = vend.vendor_id;</v>
      </c>
      <c r="B410" s="13" t="str">
        <f>IF(NOT(ISBLANK('Drummond 3-11-2016'!F404)),IF('Drummond 3-11-2016'!A404&lt;&gt;'Drummond 3-11-2016'!A403,CONCATENATE(B$3,'Drummond 3-11-2016'!F404,C$3,'Drummond 3-11-2016'!E404,D$3,B$5,E$3),CONCATENATE(B$4,'Drummond 3-11-2016'!F404,C$4,'Drummond 3-11-2016'!E404,D$4)),"no url")</f>
        <v>update openchpl.certified_product as cp set transparency_attestation_url = 'http://www.medhost.com/about-us/meaningful-use-certification' from (select certified_product_id from openchpl.certified_product as cp where cp.acb_certification_id = '10232014-2953-5') as subquery where cp.certified_product_id = subquery.certified_product_id;</v>
      </c>
    </row>
    <row r="411" spans="1:2" x14ac:dyDescent="0.25">
      <c r="A411" s="13" t="str">
        <f>IF(NOT(ISBLANK('Drummond 3-11-2016'!D405)),IF(OR(ISBLANK('Drummond 3-11-2016'!E405),'Drummond 3-11-2016'!E405="N/A"),"no acb code",CONCATENATE(B$2,'Drummond 3-11-2016'!D405,C$2,'Drummond 3-11-2016'!E405,D$2,B$5,E$2)),"no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'09112014-1907-5' and cb."name" = 'Drummond Group Inc.' and cp.product_version_id = pv.product_version_id and pv.product_id = p.product_id and p.vendor_id = vend.vendor_id;</v>
      </c>
      <c r="B411" s="13" t="str">
        <f>IF(NOT(ISBLANK('Drummond 3-11-2016'!F405)),IF('Drummond 3-11-2016'!A405&lt;&gt;'Drummond 3-11-2016'!A404,CONCATENATE(B$3,'Drummond 3-11-2016'!F405,C$3,'Drummond 3-11-2016'!E405,D$3,B$5,E$3),CONCATENATE(B$4,'Drummond 3-11-2016'!F405,C$4,'Drummond 3-11-2016'!E405,D$4)),"no url")</f>
        <v>update openchpl.certified_product as cp set transparency_attestation_url = 'http://www.medhost.com/about-us/meaningful-use-certification' from (select certified_product_id from openchpl.certified_product as cp where cp.acb_certification_id = '09112014-1907-5') as subquery where cp.certified_product_id = subquery.certified_product_id;</v>
      </c>
    </row>
    <row r="412" spans="1:2" x14ac:dyDescent="0.25">
      <c r="A412" s="13" t="str">
        <f>IF(NOT(ISBLANK('Drummond 3-11-2016'!D406)),IF(OR(ISBLANK('Drummond 3-11-2016'!E406),'Drummond 3-11-2016'!E406="N/A"),"no acb code",CONCATENATE(B$2,'Drummond 3-11-2016'!D406,C$2,'Drummond 3-11-2016'!E406,D$2,B$5,E$2)),"no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'03052015-1102-5' and cb."name" = 'Drummond Group Inc.' and cp.product_version_id = pv.product_version_id and pv.product_id = p.product_id and p.vendor_id = vend.vendor_id;</v>
      </c>
      <c r="B412" s="13" t="str">
        <f>IF(NOT(ISBLANK('Drummond 3-11-2016'!F406)),IF('Drummond 3-11-2016'!A406&lt;&gt;'Drummond 3-11-2016'!A405,CONCATENATE(B$3,'Drummond 3-11-2016'!F406,C$3,'Drummond 3-11-2016'!E406,D$3,B$5,E$3),CONCATENATE(B$4,'Drummond 3-11-2016'!F406,C$4,'Drummond 3-11-2016'!E406,D$4)),"no url")</f>
        <v>update openchpl.certified_product as cp set transparency_attestation_url = 'http://www.medhost.com/about-us/meaningful-use-certification' from (select certified_product_id from openchpl.certified_product as cp where cp.acb_certification_id = '03052015-1102-5') as subquery where cp.certified_product_id = subquery.certified_product_id;</v>
      </c>
    </row>
    <row r="413" spans="1:2" x14ac:dyDescent="0.25">
      <c r="A413" s="13" t="str">
        <f>IF(NOT(ISBLANK('Drummond 3-11-2016'!D407)),IF(OR(ISBLANK('Drummond 3-11-2016'!E407),'Drummond 3-11-2016'!E407="N/A"),"no acb code",CONCATENATE(B$2,'Drummond 3-11-2016'!D407,C$2,'Drummond 3-11-2016'!E407,D$2,B$5,E$2)),"no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'08062015-0392-5' and cb."name" = 'Drummond Group Inc.' and cp.product_version_id = pv.product_version_id and pv.product_id = p.product_id and p.vendor_id = vend.vendor_id;</v>
      </c>
      <c r="B413" s="13" t="str">
        <f>IF(NOT(ISBLANK('Drummond 3-11-2016'!F407)),IF('Drummond 3-11-2016'!A407&lt;&gt;'Drummond 3-11-2016'!A406,CONCATENATE(B$3,'Drummond 3-11-2016'!F407,C$3,'Drummond 3-11-2016'!E407,D$3,B$5,E$3),CONCATENATE(B$4,'Drummond 3-11-2016'!F407,C$4,'Drummond 3-11-2016'!E407,D$4)),"no url")</f>
        <v>update openchpl.certified_product as cp set transparency_attestation_url = 'http://www.medhost.com/about-us/meaningful-use-certification' from (select certified_product_id from openchpl.certified_product as cp where cp.acb_certification_id = '08062015-0392-5') as subquery where cp.certified_product_id = subquery.certified_product_id;</v>
      </c>
    </row>
    <row r="414" spans="1:2" x14ac:dyDescent="0.25">
      <c r="A414" s="13" t="str">
        <f>IF(NOT(ISBLANK('Drummond 3-11-2016'!D408)),IF(OR(ISBLANK('Drummond 3-11-2016'!E408),'Drummond 3-11-2016'!E408="N/A"),"no acb code",CONCATENATE(B$2,'Drummond 3-11-2016'!D408,C$2,'Drummond 3-11-2016'!E408,D$2,B$5,E$2)),"no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'04232015-1905-1' and cb."name" = 'Drummond Group Inc.' and cp.product_version_id = pv.product_version_id and pv.product_id = p.product_id and p.vendor_id = vend.vendor_id;</v>
      </c>
      <c r="B414" s="13" t="str">
        <f>IF(NOT(ISBLANK('Drummond 3-11-2016'!F408)),IF('Drummond 3-11-2016'!A408&lt;&gt;'Drummond 3-11-2016'!A407,CONCATENATE(B$3,'Drummond 3-11-2016'!F408,C$3,'Drummond 3-11-2016'!E408,D$3,B$5,E$3),CONCATENATE(B$4,'Drummond 3-11-2016'!F408,C$4,'Drummond 3-11-2016'!E408,D$4)),"no url")</f>
        <v>update openchpl.certified_product as cp set transparency_attestation_url = 'http://www.medhost.com/about-us/meaningful-use-certification' from (select certified_product_id from openchpl.certified_product as cp where cp.acb_certification_id = '04232015-1905-1') as subquery where cp.certified_product_id = subquery.certified_product_id;</v>
      </c>
    </row>
    <row r="415" spans="1:2" x14ac:dyDescent="0.25">
      <c r="A415" s="13" t="str">
        <f>IF(NOT(ISBLANK('Drummond 3-11-2016'!D409)),IF(OR(ISBLANK('Drummond 3-11-2016'!E409),'Drummond 3-11-2016'!E409="N/A"),"no acb code",CONCATENATE(B$2,'Drummond 3-11-2016'!D409,C$2,'Drummond 3-11-2016'!E409,D$2,B$5,E$2)),"no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'02202014-2567-5' and cb."name" = 'Drummond Group Inc.' and cp.product_version_id = pv.product_version_id and pv.product_id = p.product_id and p.vendor_id = vend.vendor_id;</v>
      </c>
      <c r="B415" s="13" t="str">
        <f>IF(NOT(ISBLANK('Drummond 3-11-2016'!F409)),IF('Drummond 3-11-2016'!A409&lt;&gt;'Drummond 3-11-2016'!A408,CONCATENATE(B$3,'Drummond 3-11-2016'!F409,C$3,'Drummond 3-11-2016'!E409,D$3,B$5,E$3),CONCATENATE(B$4,'Drummond 3-11-2016'!F409,C$4,'Drummond 3-11-2016'!E409,D$4)),"no url")</f>
        <v>update openchpl.certified_product as cp set transparency_attestation_url = 'http://www.medhost.com/about-us/meaningful-use-certification' from (select certified_product_id from openchpl.certified_product as cp where cp.acb_certification_id = '02202014-2567-5') as subquery where cp.certified_product_id = subquery.certified_product_id;</v>
      </c>
    </row>
    <row r="416" spans="1:2" x14ac:dyDescent="0.25">
      <c r="A416" s="13" t="str">
        <f>IF(NOT(ISBLANK('Drummond 3-11-2016'!D410)),IF(OR(ISBLANK('Drummond 3-11-2016'!E410),'Drummond 3-11-2016'!E410="N/A"),"no acb code",CONCATENATE(B$2,'Drummond 3-11-2016'!D410,C$2,'Drummond 3-11-2016'!E410,D$2,B$5,E$2)),"no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'02262015-0108-5' and cb."name" = 'Drummond Group Inc.' and cp.product_version_id = pv.product_version_id and pv.product_id = p.product_id and p.vendor_id = vend.vendor_id;</v>
      </c>
      <c r="B416" s="13" t="str">
        <f>IF(NOT(ISBLANK('Drummond 3-11-2016'!F410)),IF('Drummond 3-11-2016'!A410&lt;&gt;'Drummond 3-11-2016'!A409,CONCATENATE(B$3,'Drummond 3-11-2016'!F410,C$3,'Drummond 3-11-2016'!E410,D$3,B$5,E$3),CONCATENATE(B$4,'Drummond 3-11-2016'!F410,C$4,'Drummond 3-11-2016'!E410,D$4)),"no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'02262015-0108-5') as subquery where cp.certified_product_id = subquery.certified_product_id;</v>
      </c>
    </row>
    <row r="417" spans="1:2" x14ac:dyDescent="0.25">
      <c r="A417" s="13" t="str">
        <f>IF(NOT(ISBLANK('Drummond 3-11-2016'!D411)),IF(OR(ISBLANK('Drummond 3-11-2016'!E411),'Drummond 3-11-2016'!E411="N/A"),"no acb code",CONCATENATE(B$2,'Drummond 3-11-2016'!D411,C$2,'Drummond 3-11-2016'!E411,D$2,B$5,E$2)),"no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'02262015-0109-5' and cb."name" = 'Drummond Group Inc.' and cp.product_version_id = pv.product_version_id and pv.product_id = p.product_id and p.vendor_id = vend.vendor_id;</v>
      </c>
      <c r="B417" s="13" t="str">
        <f>IF(NOT(ISBLANK('Drummond 3-11-2016'!F411)),IF('Drummond 3-11-2016'!A411&lt;&gt;'Drummond 3-11-2016'!A410,CONCATENATE(B$3,'Drummond 3-11-2016'!F411,C$3,'Drummond 3-11-2016'!E411,D$3,B$5,E$3),CONCATENATE(B$4,'Drummond 3-11-2016'!F411,C$4,'Drummond 3-11-2016'!E411,D$4)),"no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'02262015-0109-5') as subquery where cp.certified_product_id = subquery.certified_product_id;</v>
      </c>
    </row>
    <row r="418" spans="1:2" x14ac:dyDescent="0.25">
      <c r="A418" s="13" t="str">
        <f>IF(NOT(ISBLANK('Drummond 3-11-2016'!D412)),IF(OR(ISBLANK('Drummond 3-11-2016'!E412),'Drummond 3-11-2016'!E412="N/A"),"no acb code",CONCATENATE(B$2,'Drummond 3-11-2016'!D412,C$2,'Drummond 3-11-2016'!E412,D$2,B$5,E$2)),"no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'02262015-0110-5' and cb."name" = 'Drummond Group Inc.' and cp.product_version_id = pv.product_version_id and pv.product_id = p.product_id and p.vendor_id = vend.vendor_id;</v>
      </c>
      <c r="B418" s="13" t="str">
        <f>IF(NOT(ISBLANK('Drummond 3-11-2016'!F412)),IF('Drummond 3-11-2016'!A412&lt;&gt;'Drummond 3-11-2016'!A411,CONCATENATE(B$3,'Drummond 3-11-2016'!F412,C$3,'Drummond 3-11-2016'!E412,D$3,B$5,E$3),CONCATENATE(B$4,'Drummond 3-11-2016'!F412,C$4,'Drummond 3-11-2016'!E412,D$4)),"no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'02262015-0110-5') as subquery where cp.certified_product_id = subquery.certified_product_id;</v>
      </c>
    </row>
    <row r="419" spans="1:2" x14ac:dyDescent="0.25">
      <c r="A419" s="13" t="str">
        <f>IF(NOT(ISBLANK('Drummond 3-11-2016'!D413)),IF(OR(ISBLANK('Drummond 3-11-2016'!E413),'Drummond 3-11-2016'!E413="N/A"),"no acb code",CONCATENATE(B$2,'Drummond 3-11-2016'!D413,C$2,'Drummond 3-11-2016'!E413,D$2,B$5,E$2)),"no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'06252015-0259-5' and cb."name" = 'Drummond Group Inc.' and cp.product_version_id = pv.product_version_id and pv.product_id = p.product_id and p.vendor_id = vend.vendor_id;</v>
      </c>
      <c r="B419" s="13" t="str">
        <f>IF(NOT(ISBLANK('Drummond 3-11-2016'!F413)),IF('Drummond 3-11-2016'!A413&lt;&gt;'Drummond 3-11-2016'!A412,CONCATENATE(B$3,'Drummond 3-11-2016'!F413,C$3,'Drummond 3-11-2016'!E413,D$3,B$5,E$3),CONCATENATE(B$4,'Drummond 3-11-2016'!F413,C$4,'Drummond 3-11-2016'!E413,D$4)),"no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'06252015-0259-5') as subquery where cp.certified_product_id = subquery.certified_product_id;</v>
      </c>
    </row>
    <row r="420" spans="1:2" x14ac:dyDescent="0.25">
      <c r="A420" s="13" t="str">
        <f>IF(NOT(ISBLANK('Drummond 3-11-2016'!D414)),IF(OR(ISBLANK('Drummond 3-11-2016'!E414),'Drummond 3-11-2016'!E414="N/A"),"no acb code",CONCATENATE(B$2,'Drummond 3-11-2016'!D414,C$2,'Drummond 3-11-2016'!E414,D$2,B$5,E$2)),"no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'06252015-0260-5' and cb."name" = 'Drummond Group Inc.' and cp.product_version_id = pv.product_version_id and pv.product_id = p.product_id and p.vendor_id = vend.vendor_id;</v>
      </c>
      <c r="B420" s="13" t="str">
        <f>IF(NOT(ISBLANK('Drummond 3-11-2016'!F414)),IF('Drummond 3-11-2016'!A414&lt;&gt;'Drummond 3-11-2016'!A413,CONCATENATE(B$3,'Drummond 3-11-2016'!F414,C$3,'Drummond 3-11-2016'!E414,D$3,B$5,E$3),CONCATENATE(B$4,'Drummond 3-11-2016'!F414,C$4,'Drummond 3-11-2016'!E414,D$4)),"no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'06252015-0260-5') as subquery where cp.certified_product_id = subquery.certified_product_id;</v>
      </c>
    </row>
    <row r="421" spans="1:2" x14ac:dyDescent="0.25">
      <c r="A421" s="13" t="str">
        <f>IF(NOT(ISBLANK('Drummond 3-11-2016'!D415)),IF(OR(ISBLANK('Drummond 3-11-2016'!E415),'Drummond 3-11-2016'!E415="N/A"),"no acb code",CONCATENATE(B$2,'Drummond 3-11-2016'!D415,C$2,'Drummond 3-11-2016'!E415,D$2,B$5,E$2)),"no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'06252015-0261-5' and cb."name" = 'Drummond Group Inc.' and cp.product_version_id = pv.product_version_id and pv.product_id = p.product_id and p.vendor_id = vend.vendor_id;</v>
      </c>
      <c r="B421" s="13" t="str">
        <f>IF(NOT(ISBLANK('Drummond 3-11-2016'!F415)),IF('Drummond 3-11-2016'!A415&lt;&gt;'Drummond 3-11-2016'!A414,CONCATENATE(B$3,'Drummond 3-11-2016'!F415,C$3,'Drummond 3-11-2016'!E415,D$3,B$5,E$3),CONCATENATE(B$4,'Drummond 3-11-2016'!F415,C$4,'Drummond 3-11-2016'!E415,D$4)),"no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'06252015-0261-5') as subquery where cp.certified_product_id = subquery.certified_product_id;</v>
      </c>
    </row>
    <row r="422" spans="1:2" x14ac:dyDescent="0.25">
      <c r="A422" s="13" t="str">
        <f>IF(NOT(ISBLANK('Drummond 3-11-2016'!D416)),IF(OR(ISBLANK('Drummond 3-11-2016'!E416),'Drummond 3-11-2016'!E416="N/A"),"no acb code",CONCATENATE(B$2,'Drummond 3-11-2016'!D416,C$2,'Drummond 3-11-2016'!E416,D$2,B$5,E$2)),"no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'06052014-2246-5' and cb."name" = 'Drummond Group Inc.' and cp.product_version_id = pv.product_version_id and pv.product_id = p.product_id and p.vendor_id = vend.vendor_id;</v>
      </c>
      <c r="B422" s="13" t="str">
        <f>IF(NOT(ISBLANK('Drummond 3-11-2016'!F416)),IF('Drummond 3-11-2016'!A416&lt;&gt;'Drummond 3-11-2016'!A415,CONCATENATE(B$3,'Drummond 3-11-2016'!F416,C$3,'Drummond 3-11-2016'!E416,D$3,B$5,E$3),CONCATENATE(B$4,'Drummond 3-11-2016'!F416,C$4,'Drummond 3-11-2016'!E416,D$4)),"no url")</f>
        <v>update openchpl.certified_product as cp set transparency_attestation_url = 'http://www.medhost.com/about-us/yourcareuniverse-certification' from (select certified_product_id from openchpl.certified_product as cp where cp.acb_certification_id = '06052014-2246-5') as subquery where cp.certified_product_id = subquery.certified_product_id;</v>
      </c>
    </row>
    <row r="423" spans="1:2" x14ac:dyDescent="0.25">
      <c r="A423" s="13" t="str">
        <f>IF(NOT(ISBLANK('Drummond 3-11-2016'!D417)),IF(OR(ISBLANK('Drummond 3-11-2016'!E417),'Drummond 3-11-2016'!E417="N/A"),"no acb code",CONCATENATE(B$2,'Drummond 3-11-2016'!D417,C$2,'Drummond 3-11-2016'!E417,D$2,B$5,E$2)),"no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'06052014-2245-5' and cb."name" = 'Drummond Group Inc.' and cp.product_version_id = pv.product_version_id and pv.product_id = p.product_id and p.vendor_id = vend.vendor_id;</v>
      </c>
      <c r="B423" s="13" t="str">
        <f>IF(NOT(ISBLANK('Drummond 3-11-2016'!F417)),IF('Drummond 3-11-2016'!A417&lt;&gt;'Drummond 3-11-2016'!A416,CONCATENATE(B$3,'Drummond 3-11-2016'!F417,C$3,'Drummond 3-11-2016'!E417,D$3,B$5,E$3),CONCATENATE(B$4,'Drummond 3-11-2016'!F417,C$4,'Drummond 3-11-2016'!E417,D$4)),"no url")</f>
        <v>update openchpl.certified_product as cp set transparency_attestation_url = 'http://www.medhost.com/about-us/yourcareuniverse-certification' from (select certified_product_id from openchpl.certified_product as cp where cp.acb_certification_id = '06052014-2245-5') as subquery where cp.certified_product_id = subquery.certified_product_id;</v>
      </c>
    </row>
    <row r="424" spans="1:2" x14ac:dyDescent="0.25">
      <c r="A424" s="13" t="str">
        <f>IF(NOT(ISBLANK('Drummond 3-11-2016'!D418)),IF(OR(ISBLANK('Drummond 3-11-2016'!E418),'Drummond 3-11-2016'!E418="N/A"),"no acb code",CONCATENATE(B$2,'Drummond 3-11-2016'!D418,C$2,'Drummond 3-11-2016'!E418,D$2,B$5,E$2)),"no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'09252014-2966-1' and cb."name" = 'Drummond Group Inc.' and cp.product_version_id = pv.product_version_id and pv.product_id = p.product_id and p.vendor_id = vend.vendor_id;</v>
      </c>
      <c r="B424" s="13" t="str">
        <f>IF(NOT(ISBLANK('Drummond 3-11-2016'!F418)),IF('Drummond 3-11-2016'!A418&lt;&gt;'Drummond 3-11-2016'!A417,CONCATENATE(B$3,'Drummond 3-11-2016'!F418,C$3,'Drummond 3-11-2016'!E418,D$3,B$5,E$3),CONCATENATE(B$4,'Drummond 3-11-2016'!F418,C$4,'Drummond 3-11-2016'!E418,D$4)),"no url")</f>
        <v>update openchpl.certified_product as cp set transparency_attestation_url = 'http://www.medhost.com/about-us/yourcareuniverse-certification' from (select certified_product_id from openchpl.certified_product as cp where cp.acb_certification_id = '09252014-2966-1') as subquery where cp.certified_product_id = subquery.certified_product_id;</v>
      </c>
    </row>
    <row r="425" spans="1:2" x14ac:dyDescent="0.25">
      <c r="A425" s="13" t="str">
        <f>IF(NOT(ISBLANK('Drummond 3-11-2016'!D419)),IF(OR(ISBLANK('Drummond 3-11-2016'!E419),'Drummond 3-11-2016'!E419="N/A"),"no acb code",CONCATENATE(B$2,'Drummond 3-11-2016'!D419,C$2,'Drummond 3-11-2016'!E419,D$2,B$5,E$2)),"no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'09252014-2967-1' and cb."name" = 'Drummond Group Inc.' and cp.product_version_id = pv.product_version_id and pv.product_id = p.product_id and p.vendor_id = vend.vendor_id;</v>
      </c>
      <c r="B425" s="13" t="str">
        <f>IF(NOT(ISBLANK('Drummond 3-11-2016'!F419)),IF('Drummond 3-11-2016'!A419&lt;&gt;'Drummond 3-11-2016'!A418,CONCATENATE(B$3,'Drummond 3-11-2016'!F419,C$3,'Drummond 3-11-2016'!E419,D$3,B$5,E$3),CONCATENATE(B$4,'Drummond 3-11-2016'!F419,C$4,'Drummond 3-11-2016'!E419,D$4)),"no url")</f>
        <v>update openchpl.certified_product as cp set transparency_attestation_url = 'http://www.medhost.com/about-us/yourcareuniverse-certification' from (select certified_product_id from openchpl.certified_product as cp where cp.acb_certification_id = '09252014-2967-1') as subquery where cp.certified_product_id = subquery.certified_product_id;</v>
      </c>
    </row>
    <row r="426" spans="1:2" x14ac:dyDescent="0.25">
      <c r="A426" s="13" t="str">
        <f>IF(NOT(ISBLANK('Drummond 3-11-2016'!D420)),IF(OR(ISBLANK('Drummond 3-11-2016'!E420),'Drummond 3-11-2016'!E420="N/A"),"no acb code",CONCATENATE(B$2,'Drummond 3-11-2016'!D420,C$2,'Drummond 3-11-2016'!E420,D$2,B$5,E$2)),"no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'12182014-2970-1' and cb."name" = 'Drummond Group Inc.' and cp.product_version_id = pv.product_version_id and pv.product_id = p.product_id and p.vendor_id = vend.vendor_id;</v>
      </c>
      <c r="B426" s="13" t="str">
        <f>IF(NOT(ISBLANK('Drummond 3-11-2016'!F420)),IF('Drummond 3-11-2016'!A420&lt;&gt;'Drummond 3-11-2016'!A419,CONCATENATE(B$3,'Drummond 3-11-2016'!F420,C$3,'Drummond 3-11-2016'!E420,D$3,B$5,E$3),CONCATENATE(B$4,'Drummond 3-11-2016'!F420,C$4,'Drummond 3-11-2016'!E420,D$4)),"no url")</f>
        <v>update openchpl.certified_product as cp set transparency_attestation_url = 'http://www.medhost.com/about-us/yourcareuniverse-certification' from (select certified_product_id from openchpl.certified_product as cp where cp.acb_certification_id = '12182014-2970-1') as subquery where cp.certified_product_id = subquery.certified_product_id;</v>
      </c>
    </row>
    <row r="427" spans="1:2" x14ac:dyDescent="0.25">
      <c r="A427" s="13" t="str">
        <f>IF(NOT(ISBLANK('Drummond 3-11-2016'!D421)),IF(OR(ISBLANK('Drummond 3-11-2016'!E421),'Drummond 3-11-2016'!E421="N/A"),"no acb code",CONCATENATE(B$2,'Drummond 3-11-2016'!D421,C$2,'Drummond 3-11-2016'!E421,D$2,B$5,E$2)),"no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'12182014-2971-1' and cb."name" = 'Drummond Group Inc.' and cp.product_version_id = pv.product_version_id and pv.product_id = p.product_id and p.vendor_id = vend.vendor_id;</v>
      </c>
      <c r="B427" s="13" t="str">
        <f>IF(NOT(ISBLANK('Drummond 3-11-2016'!F421)),IF('Drummond 3-11-2016'!A421&lt;&gt;'Drummond 3-11-2016'!A420,CONCATENATE(B$3,'Drummond 3-11-2016'!F421,C$3,'Drummond 3-11-2016'!E421,D$3,B$5,E$3),CONCATENATE(B$4,'Drummond 3-11-2016'!F421,C$4,'Drummond 3-11-2016'!E421,D$4)),"no url")</f>
        <v>update openchpl.certified_product as cp set transparency_attestation_url = 'http://www.medhost.com/about-us/yourcareuniverse-certification' from (select certified_product_id from openchpl.certified_product as cp where cp.acb_certification_id = '12182014-2971-1') as subquery where cp.certified_product_id = subquery.certified_product_id;</v>
      </c>
    </row>
    <row r="428" spans="1:2" x14ac:dyDescent="0.25">
      <c r="A428" s="13" t="str">
        <f>IF(NOT(ISBLANK('Drummond 3-11-2016'!D422)),IF(OR(ISBLANK('Drummond 3-11-2016'!E422),'Drummond 3-11-2016'!E422="N/A"),"no acb code",CONCATENATE(B$2,'Drummond 3-11-2016'!D422,C$2,'Drummond 3-11-2016'!E422,D$2,B$5,E$2)),"no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'02162015-2968-5' and cb."name" = 'Drummond Group Inc.' and cp.product_version_id = pv.product_version_id and pv.product_id = p.product_id and p.vendor_id = vend.vendor_id;</v>
      </c>
      <c r="B428" s="13" t="str">
        <f>IF(NOT(ISBLANK('Drummond 3-11-2016'!F422)),IF('Drummond 3-11-2016'!A422&lt;&gt;'Drummond 3-11-2016'!A421,CONCATENATE(B$3,'Drummond 3-11-2016'!F422,C$3,'Drummond 3-11-2016'!E422,D$3,B$5,E$3),CONCATENATE(B$4,'Drummond 3-11-2016'!F422,C$4,'Drummond 3-11-2016'!E422,D$4)),"no url")</f>
        <v>update openchpl.certified_product as cp set transparency_attestation_url = 'http://www.medhost.com/about-us/yourcareuniverse-certification' from (select certified_product_id from openchpl.certified_product as cp where cp.acb_certification_id = '02162015-2968-5') as subquery where cp.certified_product_id = subquery.certified_product_id;</v>
      </c>
    </row>
    <row r="429" spans="1:2" x14ac:dyDescent="0.25">
      <c r="A429" s="13" t="str">
        <f>IF(NOT(ISBLANK('Drummond 3-11-2016'!D423)),IF(OR(ISBLANK('Drummond 3-11-2016'!E423),'Drummond 3-11-2016'!E423="N/A"),"no acb code",CONCATENATE(B$2,'Drummond 3-11-2016'!D423,C$2,'Drummond 3-11-2016'!E423,D$2,B$5,E$2)),"no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'02162015-2969-5' and cb."name" = 'Drummond Group Inc.' and cp.product_version_id = pv.product_version_id and pv.product_id = p.product_id and p.vendor_id = vend.vendor_id;</v>
      </c>
      <c r="B429" s="13" t="str">
        <f>IF(NOT(ISBLANK('Drummond 3-11-2016'!F423)),IF('Drummond 3-11-2016'!A423&lt;&gt;'Drummond 3-11-2016'!A422,CONCATENATE(B$3,'Drummond 3-11-2016'!F423,C$3,'Drummond 3-11-2016'!E423,D$3,B$5,E$3),CONCATENATE(B$4,'Drummond 3-11-2016'!F423,C$4,'Drummond 3-11-2016'!E423,D$4)),"no url")</f>
        <v>update openchpl.certified_product as cp set transparency_attestation_url = 'http://www.medhost.com/about-us/yourcareuniverse-certification' from (select certified_product_id from openchpl.certified_product as cp where cp.acb_certification_id = '02162015-2969-5') as subquery where cp.certified_product_id = subquery.certified_product_id;</v>
      </c>
    </row>
    <row r="430" spans="1:2" x14ac:dyDescent="0.25">
      <c r="A430" s="13" t="str">
        <f>IF(NOT(ISBLANK('Drummond 3-11-2016'!D424)),IF(OR(ISBLANK('Drummond 3-11-2016'!E424),'Drummond 3-11-2016'!E424="N/A"),"no acb code",CONCATENATE(B$2,'Drummond 3-11-2016'!D424,C$2,'Drummond 3-11-2016'!E424,D$2,B$5,E$2)),"no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'09232013-2244-5' and cb."name" = 'Drummond Group Inc.' and cp.product_version_id = pv.product_version_id and pv.product_id = p.product_id and p.vendor_id = vend.vendor_id;</v>
      </c>
      <c r="B430" s="13" t="str">
        <f>IF(NOT(ISBLANK('Drummond 3-11-2016'!F424)),IF('Drummond 3-11-2016'!A424&lt;&gt;'Drummond 3-11-2016'!A423,CONCATENATE(B$3,'Drummond 3-11-2016'!F424,C$3,'Drummond 3-11-2016'!E424,D$3,B$5,E$3),CONCATENATE(B$4,'Drummond 3-11-2016'!F424,C$4,'Drummond 3-11-2016'!E424,D$4)),"no url")</f>
        <v>update openchpl.certified_product as cp set transparency_attestation_url = 'http://www.medhost.com/about-us/yourcareuniverse-certification' from (select certified_product_id from openchpl.certified_product as cp where cp.acb_certification_id = '09232013-2244-5') as subquery where cp.certified_product_id = subquery.certified_product_id;</v>
      </c>
    </row>
    <row r="431" spans="1:2" x14ac:dyDescent="0.25">
      <c r="A431" s="13" t="str">
        <f>IF(NOT(ISBLANK('Drummond 3-11-2016'!D425)),IF(OR(ISBLANK('Drummond 3-11-2016'!E425),'Drummond 3-11-2016'!E425="N/A"),"no acb code",CONCATENATE(B$2,'Drummond 3-11-2016'!D425,C$2,'Drummond 3-11-2016'!E425,D$2,B$5,E$2)),"no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'09232013-2243-5' and cb."name" = 'Drummond Group Inc.' and cp.product_version_id = pv.product_version_id and pv.product_id = p.product_id and p.vendor_id = vend.vendor_id;</v>
      </c>
      <c r="B431" s="13" t="str">
        <f>IF(NOT(ISBLANK('Drummond 3-11-2016'!F425)),IF('Drummond 3-11-2016'!A425&lt;&gt;'Drummond 3-11-2016'!A424,CONCATENATE(B$3,'Drummond 3-11-2016'!F425,C$3,'Drummond 3-11-2016'!E425,D$3,B$5,E$3),CONCATENATE(B$4,'Drummond 3-11-2016'!F425,C$4,'Drummond 3-11-2016'!E425,D$4)),"no url")</f>
        <v>update openchpl.certified_product as cp set transparency_attestation_url = 'http://www.medhost.com/about-us/yourcareuniverse-certification' from (select certified_product_id from openchpl.certified_product as cp where cp.acb_certification_id = '09232013-2243-5') as subquery where cp.certified_product_id = subquery.certified_product_id;</v>
      </c>
    </row>
    <row r="432" spans="1:2" x14ac:dyDescent="0.25">
      <c r="A432" s="13" t="str">
        <f>IF(NOT(ISBLANK('Drummond 3-11-2016'!D426)),IF(OR(ISBLANK('Drummond 3-11-2016'!E426),'Drummond 3-11-2016'!E426="N/A"),"no acb code",CONCATENATE(B$2,'Drummond 3-11-2016'!D426,C$2,'Drummond 3-11-2016'!E426,D$2,B$5,E$2)),"no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'07022015-0256-5' and cb."name" = 'Drummond Group Inc.' and cp.product_version_id = pv.product_version_id and pv.product_id = p.product_id and p.vendor_id = vend.vendor_id;</v>
      </c>
      <c r="B432" s="13" t="str">
        <f>IF(NOT(ISBLANK('Drummond 3-11-2016'!F426)),IF('Drummond 3-11-2016'!A426&lt;&gt;'Drummond 3-11-2016'!A425,CONCATENATE(B$3,'Drummond 3-11-2016'!F426,C$3,'Drummond 3-11-2016'!E426,D$3,B$5,E$3),CONCATENATE(B$4,'Drummond 3-11-2016'!F426,C$4,'Drummond 3-11-2016'!E426,D$4)),"no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'07022015-0256-5') as subquery where cp.certified_product_id = subquery.certified_product_id;</v>
      </c>
    </row>
    <row r="433" spans="1:2" x14ac:dyDescent="0.25">
      <c r="A433" s="13" t="str">
        <f>IF(NOT(ISBLANK('Drummond 3-11-2016'!D427)),IF(OR(ISBLANK('Drummond 3-11-2016'!E427),'Drummond 3-11-2016'!E427="N/A"),"no acb code",CONCATENATE(B$2,'Drummond 3-11-2016'!D427,C$2,'Drummond 3-11-2016'!E427,D$2,B$5,E$2)),"no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'07022015-0255-5' and cb."name" = 'Drummond Group Inc.' and cp.product_version_id = pv.product_version_id and pv.product_id = p.product_id and p.vendor_id = vend.vendor_id;</v>
      </c>
      <c r="B433" s="13" t="str">
        <f>IF(NOT(ISBLANK('Drummond 3-11-2016'!F427)),IF('Drummond 3-11-2016'!A427&lt;&gt;'Drummond 3-11-2016'!A426,CONCATENATE(B$3,'Drummond 3-11-2016'!F427,C$3,'Drummond 3-11-2016'!E427,D$3,B$5,E$3),CONCATENATE(B$4,'Drummond 3-11-2016'!F427,C$4,'Drummond 3-11-2016'!E427,D$4)),"no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'07022015-0255-5') as subquery where cp.certified_product_id = subquery.certified_product_id;</v>
      </c>
    </row>
    <row r="434" spans="1:2" x14ac:dyDescent="0.25">
      <c r="A434" s="13" t="str">
        <f>IF(NOT(ISBLANK('Drummond 3-11-2016'!D428)),IF(OR(ISBLANK('Drummond 3-11-2016'!E428),'Drummond 3-11-2016'!E428="N/A"),"no acb code",CONCATENATE(B$2,'Drummond 3-11-2016'!D428,C$2,'Drummond 3-11-2016'!E428,D$2,B$5,E$2)),"no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'07022015-0258-5' and cb."name" = 'Drummond Group Inc.' and cp.product_version_id = pv.product_version_id and pv.product_id = p.product_id and p.vendor_id = vend.vendor_id;</v>
      </c>
      <c r="B434" s="13" t="str">
        <f>IF(NOT(ISBLANK('Drummond 3-11-2016'!F428)),IF('Drummond 3-11-2016'!A428&lt;&gt;'Drummond 3-11-2016'!A427,CONCATENATE(B$3,'Drummond 3-11-2016'!F428,C$3,'Drummond 3-11-2016'!E428,D$3,B$5,E$3),CONCATENATE(B$4,'Drummond 3-11-2016'!F428,C$4,'Drummond 3-11-2016'!E428,D$4)),"no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'07022015-0258-5') as subquery where cp.certified_product_id = subquery.certified_product_id;</v>
      </c>
    </row>
    <row r="435" spans="1:2" x14ac:dyDescent="0.25">
      <c r="A435" s="13" t="str">
        <f>IF(NOT(ISBLANK('Drummond 3-11-2016'!D429)),IF(OR(ISBLANK('Drummond 3-11-2016'!E429),'Drummond 3-11-2016'!E429="N/A"),"no acb code",CONCATENATE(B$2,'Drummond 3-11-2016'!D429,C$2,'Drummond 3-11-2016'!E429,D$2,B$5,E$2)),"no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'07022015-0257-5' and cb."name" = 'Drummond Group Inc.' and cp.product_version_id = pv.product_version_id and pv.product_id = p.product_id and p.vendor_id = vend.vendor_id;</v>
      </c>
      <c r="B435" s="13" t="str">
        <f>IF(NOT(ISBLANK('Drummond 3-11-2016'!F429)),IF('Drummond 3-11-2016'!A429&lt;&gt;'Drummond 3-11-2016'!A428,CONCATENATE(B$3,'Drummond 3-11-2016'!F429,C$3,'Drummond 3-11-2016'!E429,D$3,B$5,E$3),CONCATENATE(B$4,'Drummond 3-11-2016'!F429,C$4,'Drummond 3-11-2016'!E429,D$4)),"no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'07022015-0257-5') as subquery where cp.certified_product_id = subquery.certified_product_id;</v>
      </c>
    </row>
    <row r="436" spans="1:2" x14ac:dyDescent="0.25">
      <c r="A436" s="13" t="str">
        <f>IF(NOT(ISBLANK('Drummond 3-11-2016'!D430)),IF(OR(ISBLANK('Drummond 3-11-2016'!E430),'Drummond 3-11-2016'!E430="N/A"),"no acb code",CONCATENATE(B$2,'Drummond 3-11-2016'!D430,C$2,'Drummond 3-11-2016'!E430,D$2,B$5,E$2)),"no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'05192014-2570-5' and cb."name" = 'Drummond Group Inc.' and cp.product_version_id = pv.product_version_id and pv.product_id = p.product_id and p.vendor_id = vend.vendor_id;</v>
      </c>
      <c r="B436" s="13" t="str">
        <f>IF(NOT(ISBLANK('Drummond 3-11-2016'!F430)),IF('Drummond 3-11-2016'!A430&lt;&gt;'Drummond 3-11-2016'!A429,CONCATENATE(B$3,'Drummond 3-11-2016'!F430,C$3,'Drummond 3-11-2016'!E430,D$3,B$5,E$3),CONCATENATE(B$4,'Drummond 3-11-2016'!F430,C$4,'Drummond 3-11-2016'!E430,D$4)),"no url")</f>
        <v>update openchpl.certified_product as cp set transparency_attestation_url = 'http://www.medhost.com/about-us/meaningful-use-certification' from (select certified_product_id from openchpl.certified_product as cp where cp.acb_certification_id = '05192014-2570-5') as subquery where cp.certified_product_id = subquery.certified_product_id;</v>
      </c>
    </row>
    <row r="437" spans="1:2" x14ac:dyDescent="0.25">
      <c r="A437" s="13" t="str">
        <f>IF(NOT(ISBLANK('Drummond 3-11-2016'!D431)),IF(OR(ISBLANK('Drummond 3-11-2016'!E431),'Drummond 3-11-2016'!E431="N/A"),"no acb code",CONCATENATE(B$2,'Drummond 3-11-2016'!D431,C$2,'Drummond 3-11-2016'!E431,D$2,B$5,E$2)),"no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'05192014-2569-5' and cb."name" = 'Drummond Group Inc.' and cp.product_version_id = pv.product_version_id and pv.product_id = p.product_id and p.vendor_id = vend.vendor_id;</v>
      </c>
      <c r="B437" s="13" t="str">
        <f>IF(NOT(ISBLANK('Drummond 3-11-2016'!F431)),IF('Drummond 3-11-2016'!A431&lt;&gt;'Drummond 3-11-2016'!A430,CONCATENATE(B$3,'Drummond 3-11-2016'!F431,C$3,'Drummond 3-11-2016'!E431,D$3,B$5,E$3),CONCATENATE(B$4,'Drummond 3-11-2016'!F431,C$4,'Drummond 3-11-2016'!E431,D$4)),"no url")</f>
        <v>update openchpl.certified_product as cp set transparency_attestation_url = 'http://www.medhost.com/about-us/meaningful-use-certification' from (select certified_product_id from openchpl.certified_product as cp where cp.acb_certification_id = '05192014-2569-5') as subquery where cp.certified_product_id = subquery.certified_product_id;</v>
      </c>
    </row>
    <row r="438" spans="1:2" x14ac:dyDescent="0.25">
      <c r="A438" s="13" t="str">
        <f>IF(NOT(ISBLANK('Drummond 3-11-2016'!D432)),IF(OR(ISBLANK('Drummond 3-11-2016'!E432),'Drummond 3-11-2016'!E432="N/A"),"no acb code",CONCATENATE(B$2,'Drummond 3-11-2016'!D432,C$2,'Drummond 3-11-2016'!E432,D$2,B$5,E$2)),"no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'02202014-2568-5' and cb."name" = 'Drummond Group Inc.' and cp.product_version_id = pv.product_version_id and pv.product_id = p.product_id and p.vendor_id = vend.vendor_id;</v>
      </c>
      <c r="B438" s="13" t="str">
        <f>IF(NOT(ISBLANK('Drummond 3-11-2016'!F432)),IF('Drummond 3-11-2016'!A432&lt;&gt;'Drummond 3-11-2016'!A431,CONCATENATE(B$3,'Drummond 3-11-2016'!F432,C$3,'Drummond 3-11-2016'!E432,D$3,B$5,E$3),CONCATENATE(B$4,'Drummond 3-11-2016'!F432,C$4,'Drummond 3-11-2016'!E432,D$4)),"no url")</f>
        <v>update openchpl.certified_product as cp set transparency_attestation_url = 'http://www.medhost.com/about-us/meaningful-use-certification' from (select certified_product_id from openchpl.certified_product as cp where cp.acb_certification_id = '02202014-2568-5') as subquery where cp.certified_product_id = subquery.certified_product_id;</v>
      </c>
    </row>
    <row r="439" spans="1:2" x14ac:dyDescent="0.25">
      <c r="A439" s="13" t="str">
        <f>IF(NOT(ISBLANK('Drummond 3-11-2016'!D433)),IF(OR(ISBLANK('Drummond 3-11-2016'!E433),'Drummond 3-11-2016'!E433="N/A"),"no acb code",CONCATENATE(B$2,'Drummond 3-11-2016'!D433,C$2,'Drummond 3-11-2016'!E433,D$2,B$5,E$2)),"no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'06192014-2142-5' and cb."name" = 'Drummond Group Inc.' and cp.product_version_id = pv.product_version_id and pv.product_id = p.product_id and p.vendor_id = vend.vendor_id;</v>
      </c>
      <c r="B439" s="13" t="str">
        <f>IF(NOT(ISBLANK('Drummond 3-11-2016'!F433)),IF('Drummond 3-11-2016'!A433&lt;&gt;'Drummond 3-11-2016'!A432,CONCATENATE(B$3,'Drummond 3-11-2016'!F433,C$3,'Drummond 3-11-2016'!E433,D$3,B$5,E$3),CONCATENATE(B$4,'Drummond 3-11-2016'!F433,C$4,'Drummond 3-11-2016'!E433,D$4)),"no url")</f>
        <v>update openchpl.certified_product as cp set transparency_attestation_url = 'http://www.medhost.com/offerings/business-intelligence/business-intelligence-certification'from (select certified_product_id from (select vend.vendor_code from openchpl.certified_product as cp, openchpl.product_version as pv, openchpl.product as p, openchpl.vendor as vend where cp.acb_certification_id = '06192014-2142-5'and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440" spans="1:2" x14ac:dyDescent="0.25">
      <c r="A440" s="13" t="str">
        <f>IF(NOT(ISBLANK('Drummond 3-11-2016'!D434)),IF(OR(ISBLANK('Drummond 3-11-2016'!E434),'Drummond 3-11-2016'!E434="N/A"),"no acb code",CONCATENATE(B$2,'Drummond 3-11-2016'!D434,C$2,'Drummond 3-11-2016'!E434,D$2,B$5,E$2)),"no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'02052015-2143-5' and cb."name" = 'Drummond Group Inc.' and cp.product_version_id = pv.product_version_id and pv.product_id = p.product_id and p.vendor_id = vend.vendor_id;</v>
      </c>
      <c r="B440" s="13" t="str">
        <f>IF(NOT(ISBLANK('Drummond 3-11-2016'!F434)),IF('Drummond 3-11-2016'!A434&lt;&gt;'Drummond 3-11-2016'!A433,CONCATENATE(B$3,'Drummond 3-11-2016'!F434,C$3,'Drummond 3-11-2016'!E434,D$3,B$5,E$3),CONCATENATE(B$4,'Drummond 3-11-2016'!F434,C$4,'Drummond 3-11-2016'!E434,D$4)),"no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'02052015-2143-5') as subquery where cp.certified_product_id = subquery.certified_product_id;</v>
      </c>
    </row>
    <row r="441" spans="1:2" x14ac:dyDescent="0.25">
      <c r="A441" s="13" t="str">
        <f>IF(NOT(ISBLANK('Drummond 3-11-2016'!D435)),IF(OR(ISBLANK('Drummond 3-11-2016'!E435),'Drummond 3-11-2016'!E435="N/A"),"no acb code",CONCATENATE(B$2,'Drummond 3-11-2016'!D435,C$2,'Drummond 3-11-2016'!E435,D$2,B$5,E$2)),"no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'07162015-2145-5' and cb."name" = 'Drummond Group Inc.' and cp.product_version_id = pv.product_version_id and pv.product_id = p.product_id and p.vendor_id = vend.vendor_id;</v>
      </c>
      <c r="B441" s="13" t="str">
        <f>IF(NOT(ISBLANK('Drummond 3-11-2016'!F435)),IF('Drummond 3-11-2016'!A435&lt;&gt;'Drummond 3-11-2016'!A434,CONCATENATE(B$3,'Drummond 3-11-2016'!F435,C$3,'Drummond 3-11-2016'!E435,D$3,B$5,E$3),CONCATENATE(B$4,'Drummond 3-11-2016'!F435,C$4,'Drummond 3-11-2016'!E435,D$4)),"no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'07162015-2145-5') as subquery where cp.certified_product_id = subquery.certified_product_id;</v>
      </c>
    </row>
    <row r="442" spans="1:2" x14ac:dyDescent="0.25">
      <c r="A442" s="13" t="str">
        <f>IF(NOT(ISBLANK('Drummond 3-11-2016'!D436)),IF(OR(ISBLANK('Drummond 3-11-2016'!E436),'Drummond 3-11-2016'!E436="N/A"),"no acb code",CONCATENATE(B$2,'Drummond 3-11-2016'!D436,C$2,'Drummond 3-11-2016'!E436,D$2,B$5,E$2)),"no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'11122015-0434-5' and cb."name" = 'Drummond Group Inc.' and cp.product_version_id = pv.product_version_id and pv.product_id = p.product_id and p.vendor_id = vend.vendor_id;</v>
      </c>
      <c r="B442" s="13" t="str">
        <f>IF(NOT(ISBLANK('Drummond 3-11-2016'!F436)),IF('Drummond 3-11-2016'!A436&lt;&gt;'Drummond 3-11-2016'!A435,CONCATENATE(B$3,'Drummond 3-11-2016'!F436,C$3,'Drummond 3-11-2016'!E436,D$3,B$5,E$3),CONCATENATE(B$4,'Drummond 3-11-2016'!F436,C$4,'Drummond 3-11-2016'!E436,D$4)),"no url")</f>
        <v>update openchpl.certified_product as cp set transparency_attestation_url = 'http://www.medhost.com/offerings/business-intelligence/business-intelligence-certification' from (select certified_product_id from openchpl.certified_product as cp where cp.acb_certification_id = '11122015-0434-5') as subquery where cp.certified_product_id = subquery.certified_product_id;</v>
      </c>
    </row>
    <row r="443" spans="1:2" x14ac:dyDescent="0.25">
      <c r="A443" s="13" t="str">
        <f>IF(NOT(ISBLANK('Drummond 3-11-2016'!D437)),IF(OR(ISBLANK('Drummond 3-11-2016'!E437),'Drummond 3-11-2016'!E437="N/A"),"no acb code",CONCATENATE(B$2,'Drummond 3-11-2016'!D437,C$2,'Drummond 3-11-2016'!E437,D$2,B$5,E$2)),"no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'08282014-1838-5' and cb."name" = 'Drummond Group Inc.' and cp.product_version_id = pv.product_version_id and pv.product_id = p.product_id and p.vendor_id = vend.vendor_id;</v>
      </c>
      <c r="B443" s="13" t="str">
        <f>IF(NOT(ISBLANK('Drummond 3-11-2016'!F437)),IF('Drummond 3-11-2016'!A437&lt;&gt;'Drummond 3-11-2016'!A436,CONCATENATE(B$3,'Drummond 3-11-2016'!F437,C$3,'Drummond 3-11-2016'!E437,D$3,B$5,E$3),CONCATENATE(B$4,'Drummond 3-11-2016'!F437,C$4,'Drummond 3-11-2016'!E437,D$4)),"no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'08282014-1838-5') as subquery where cp.certified_product_id = subquery.certified_product_id;</v>
      </c>
    </row>
    <row r="444" spans="1:2" x14ac:dyDescent="0.25">
      <c r="A444" s="13" t="str">
        <f>IF(NOT(ISBLANK('Drummond 3-11-2016'!D438)),IF(OR(ISBLANK('Drummond 3-11-2016'!E438),'Drummond 3-11-2016'!E438="N/A"),"no acb code",CONCATENATE(B$2,'Drummond 3-11-2016'!D438,C$2,'Drummond 3-11-2016'!E438,D$2,B$5,E$2)),"no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'08282014-1839-5' and cb."name" = 'Drummond Group Inc.' and cp.product_version_id = pv.product_version_id and pv.product_id = p.product_id and p.vendor_id = vend.vendor_id;</v>
      </c>
      <c r="B444" s="13" t="str">
        <f>IF(NOT(ISBLANK('Drummond 3-11-2016'!F438)),IF('Drummond 3-11-2016'!A438&lt;&gt;'Drummond 3-11-2016'!A437,CONCATENATE(B$3,'Drummond 3-11-2016'!F438,C$3,'Drummond 3-11-2016'!E438,D$3,B$5,E$3),CONCATENATE(B$4,'Drummond 3-11-2016'!F438,C$4,'Drummond 3-11-2016'!E438,D$4)),"no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'08282014-1839-5') as subquery where cp.certified_product_id = subquery.certified_product_id;</v>
      </c>
    </row>
    <row r="445" spans="1:2" x14ac:dyDescent="0.25">
      <c r="A445" s="13" t="str">
        <f>IF(NOT(ISBLANK('Drummond 3-11-2016'!D439)),IF(OR(ISBLANK('Drummond 3-11-2016'!E439),'Drummond 3-11-2016'!E439="N/A"),"no acb code",CONCATENATE(B$2,'Drummond 3-11-2016'!D439,C$2,'Drummond 3-11-2016'!E439,D$2,B$5,E$2)),"no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'09042014-1843-5' and cb."name" = 'Drummond Group Inc.' and cp.product_version_id = pv.product_version_id and pv.product_id = p.product_id and p.vendor_id = vend.vendor_id;</v>
      </c>
      <c r="B445" s="13" t="str">
        <f>IF(NOT(ISBLANK('Drummond 3-11-2016'!F439)),IF('Drummond 3-11-2016'!A439&lt;&gt;'Drummond 3-11-2016'!A438,CONCATENATE(B$3,'Drummond 3-11-2016'!F439,C$3,'Drummond 3-11-2016'!E439,D$3,B$5,E$3),CONCATENATE(B$4,'Drummond 3-11-2016'!F439,C$4,'Drummond 3-11-2016'!E439,D$4)),"no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'09042014-1843-5') as subquery where cp.certified_product_id = subquery.certified_product_id;</v>
      </c>
    </row>
    <row r="446" spans="1:2" x14ac:dyDescent="0.25">
      <c r="A446" s="13" t="str">
        <f>IF(NOT(ISBLANK('Drummond 3-11-2016'!D440)),IF(OR(ISBLANK('Drummond 3-11-2016'!E440),'Drummond 3-11-2016'!E440="N/A"),"no acb code",CONCATENATE(B$2,'Drummond 3-11-2016'!D440,C$2,'Drummond 3-11-2016'!E440,D$2,B$5,E$2)),"no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'08282014-1836-5' and cb."name" = 'Drummond Group Inc.' and cp.product_version_id = pv.product_version_id and pv.product_id = p.product_id and p.vendor_id = vend.vendor_id;</v>
      </c>
      <c r="B446" s="13" t="str">
        <f>IF(NOT(ISBLANK('Drummond 3-11-2016'!F440)),IF('Drummond 3-11-2016'!A440&lt;&gt;'Drummond 3-11-2016'!A439,CONCATENATE(B$3,'Drummond 3-11-2016'!F440,C$3,'Drummond 3-11-2016'!E440,D$3,B$5,E$3),CONCATENATE(B$4,'Drummond 3-11-2016'!F440,C$4,'Drummond 3-11-2016'!E440,D$4)),"no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'08282014-1836-5') as subquery where cp.certified_product_id = subquery.certified_product_id;</v>
      </c>
    </row>
    <row r="447" spans="1:2" x14ac:dyDescent="0.25">
      <c r="A447" s="13" t="str">
        <f>IF(NOT(ISBLANK('Drummond 3-11-2016'!D441)),IF(OR(ISBLANK('Drummond 3-11-2016'!E441),'Drummond 3-11-2016'!E441="N/A"),"no acb code",CONCATENATE(B$2,'Drummond 3-11-2016'!D441,C$2,'Drummond 3-11-2016'!E441,D$2,B$5,E$2)),"no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'08282014-1837-5' and cb."name" = 'Drummond Group Inc.' and cp.product_version_id = pv.product_version_id and pv.product_id = p.product_id and p.vendor_id = vend.vendor_id;</v>
      </c>
      <c r="B447" s="13" t="str">
        <f>IF(NOT(ISBLANK('Drummond 3-11-2016'!F441)),IF('Drummond 3-11-2016'!A441&lt;&gt;'Drummond 3-11-2016'!A440,CONCATENATE(B$3,'Drummond 3-11-2016'!F441,C$3,'Drummond 3-11-2016'!E441,D$3,B$5,E$3),CONCATENATE(B$4,'Drummond 3-11-2016'!F441,C$4,'Drummond 3-11-2016'!E441,D$4)),"no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'08282014-1837-5') as subquery where cp.certified_product_id = subquery.certified_product_id;</v>
      </c>
    </row>
    <row r="448" spans="1:2" x14ac:dyDescent="0.25">
      <c r="A448" s="13" t="str">
        <f>IF(NOT(ISBLANK('Drummond 3-11-2016'!D442)),IF(OR(ISBLANK('Drummond 3-11-2016'!E442),'Drummond 3-11-2016'!E442="N/A"),"no acb code",CONCATENATE(B$2,'Drummond 3-11-2016'!D442,C$2,'Drummond 3-11-2016'!E442,D$2,B$5,E$2)),"no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'09042014-1842-5' and cb."name" = 'Drummond Group Inc.' and cp.product_version_id = pv.product_version_id and pv.product_id = p.product_id and p.vendor_id = vend.vendor_id;</v>
      </c>
      <c r="B448" s="13" t="str">
        <f>IF(NOT(ISBLANK('Drummond 3-11-2016'!F442)),IF('Drummond 3-11-2016'!A442&lt;&gt;'Drummond 3-11-2016'!A441,CONCATENATE(B$3,'Drummond 3-11-2016'!F442,C$3,'Drummond 3-11-2016'!E442,D$3,B$5,E$3),CONCATENATE(B$4,'Drummond 3-11-2016'!F442,C$4,'Drummond 3-11-2016'!E442,D$4)),"no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'09042014-1842-5') as subquery where cp.certified_product_id = subquery.certified_product_id;</v>
      </c>
    </row>
    <row r="449" spans="1:2" x14ac:dyDescent="0.25">
      <c r="A449" s="13" t="str">
        <f>IF(NOT(ISBLANK('Drummond 3-11-2016'!D443)),IF(OR(ISBLANK('Drummond 3-11-2016'!E443),'Drummond 3-11-2016'!E443="N/A"),"no acb code",CONCATENATE(B$2,'Drummond 3-11-2016'!D443,C$2,'Drummond 3-11-2016'!E443,D$2,B$5,E$2)),"no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'01302015-3104-5' and cb."name" = 'Drummond Group Inc.' and cp.product_version_id = pv.product_version_id and pv.product_id = p.product_id and p.vendor_id = vend.vendor_id;</v>
      </c>
      <c r="B449" s="13" t="str">
        <f>IF(NOT(ISBLANK('Drummond 3-11-2016'!F443)),IF('Drummond 3-11-2016'!A443&lt;&gt;'Drummond 3-11-2016'!A442,CONCATENATE(B$3,'Drummond 3-11-2016'!F443,C$3,'Drummond 3-11-2016'!E443,D$3,B$5,E$3),CONCATENATE(B$4,'Drummond 3-11-2016'!F443,C$4,'Drummond 3-11-2016'!E443,D$4)),"no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'01302015-3104-5') as subquery where cp.certified_product_id = subquery.certified_product_id;</v>
      </c>
    </row>
    <row r="450" spans="1:2" x14ac:dyDescent="0.25">
      <c r="A450" s="13" t="str">
        <f>IF(NOT(ISBLANK('Drummond 3-11-2016'!D444)),IF(OR(ISBLANK('Drummond 3-11-2016'!E444),'Drummond 3-11-2016'!E444="N/A"),"no acb code",CONCATENATE(B$2,'Drummond 3-11-2016'!D444,C$2,'Drummond 3-11-2016'!E444,D$2,B$5,E$2)),"no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'01302015-3103-5' and cb."name" = 'Drummond Group Inc.' and cp.product_version_id = pv.product_version_id and pv.product_id = p.product_id and p.vendor_id = vend.vendor_id;</v>
      </c>
      <c r="B450" s="13" t="str">
        <f>IF(NOT(ISBLANK('Drummond 3-11-2016'!F444)),IF('Drummond 3-11-2016'!A444&lt;&gt;'Drummond 3-11-2016'!A443,CONCATENATE(B$3,'Drummond 3-11-2016'!F444,C$3,'Drummond 3-11-2016'!E444,D$3,B$5,E$3),CONCATENATE(B$4,'Drummond 3-11-2016'!F444,C$4,'Drummond 3-11-2016'!E444,D$4)),"no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'01302015-3103-5') as subquery where cp.certified_product_id = subquery.certified_product_id;</v>
      </c>
    </row>
    <row r="451" spans="1:2" x14ac:dyDescent="0.25">
      <c r="A451" s="13" t="str">
        <f>IF(NOT(ISBLANK('Drummond 3-11-2016'!D445)),IF(OR(ISBLANK('Drummond 3-11-2016'!E445),'Drummond 3-11-2016'!E445="N/A"),"no acb code",CONCATENATE(B$2,'Drummond 3-11-2016'!D445,C$2,'Drummond 3-11-2016'!E445,D$2,B$5,E$2)),"no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'01302015-3102-5' and cb."name" = 'Drummond Group Inc.' and cp.product_version_id = pv.product_version_id and pv.product_id = p.product_id and p.vendor_id = vend.vendor_id;</v>
      </c>
      <c r="B451" s="13" t="str">
        <f>IF(NOT(ISBLANK('Drummond 3-11-2016'!F445)),IF('Drummond 3-11-2016'!A445&lt;&gt;'Drummond 3-11-2016'!A444,CONCATENATE(B$3,'Drummond 3-11-2016'!F445,C$3,'Drummond 3-11-2016'!E445,D$3,B$5,E$3),CONCATENATE(B$4,'Drummond 3-11-2016'!F445,C$4,'Drummond 3-11-2016'!E445,D$4)),"no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'01302015-3102-5') as subquery where cp.certified_product_id = subquery.certified_product_id;</v>
      </c>
    </row>
    <row r="452" spans="1:2" x14ac:dyDescent="0.25">
      <c r="A452" s="13" t="str">
        <f>IF(NOT(ISBLANK('Drummond 3-11-2016'!D446)),IF(OR(ISBLANK('Drummond 3-11-2016'!E446),'Drummond 3-11-2016'!E446="N/A"),"no acb code",CONCATENATE(B$2,'Drummond 3-11-2016'!D446,C$2,'Drummond 3-11-2016'!E446,D$2,B$5,E$2)),"no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'06052014-1906-5' and cb."name" = 'Drummond Group Inc.' and cp.product_version_id = pv.product_version_id and pv.product_id = p.product_id and p.vendor_id = vend.vendor_id;</v>
      </c>
      <c r="B452" s="13" t="str">
        <f>IF(NOT(ISBLANK('Drummond 3-11-2016'!F446)),IF('Drummond 3-11-2016'!A446&lt;&gt;'Drummond 3-11-2016'!A445,CONCATENATE(B$3,'Drummond 3-11-2016'!F446,C$3,'Drummond 3-11-2016'!E446,D$3,B$5,E$3),CONCATENATE(B$4,'Drummond 3-11-2016'!F446,C$4,'Drummond 3-11-2016'!E446,D$4)),"no url")</f>
        <v>update openchpl.certified_product as cp set transparency_attestation_url = 'http://www.medhost.com/offerings/edis/edis-certification' from (select certified_product_id from openchpl.certified_product as cp where cp.acb_certification_id = '06052014-1906-5') as subquery where cp.certified_product_id = subquery.certified_product_id;</v>
      </c>
    </row>
    <row r="453" spans="1:2" x14ac:dyDescent="0.25">
      <c r="A453" s="13" t="str">
        <f>IF(NOT(ISBLANK('Drummond 3-11-2016'!D447)),IF(OR(ISBLANK('Drummond 3-11-2016'!E447),'Drummond 3-11-2016'!E447="N/A"),"no acb code",CONCATENATE(B$2,'Drummond 3-11-2016'!D447,C$2,'Drummond 3-11-2016'!E447,D$2,B$5,E$2)),"no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'03202014-1906-5' and cb."name" = 'Drummond Group Inc.' and cp.product_version_id = pv.product_version_id and pv.product_id = p.product_id and p.vendor_id = vend.vendor_id;</v>
      </c>
      <c r="B453" s="13" t="str">
        <f>IF(NOT(ISBLANK('Drummond 3-11-2016'!F447)),IF('Drummond 3-11-2016'!A447&lt;&gt;'Drummond 3-11-2016'!A446,CONCATENATE(B$3,'Drummond 3-11-2016'!F447,C$3,'Drummond 3-11-2016'!E447,D$3,B$5,E$3),CONCATENATE(B$4,'Drummond 3-11-2016'!F447,C$4,'Drummond 3-11-2016'!E447,D$4)),"no url")</f>
        <v>update openchpl.certified_product as cp set transparency_attestation_url = 'http://www.medhost.com/offerings/edis/edis-certification' from (select certified_product_id from openchpl.certified_product as cp where cp.acb_certification_id = '03202014-1906-5') as subquery where cp.certified_product_id = subquery.certified_product_id;</v>
      </c>
    </row>
    <row r="454" spans="1:2" x14ac:dyDescent="0.25">
      <c r="A454" s="13" t="str">
        <f>IF(NOT(ISBLANK('Drummond 3-11-2016'!D448)),IF(OR(ISBLANK('Drummond 3-11-2016'!E448),'Drummond 3-11-2016'!E448="N/A"),"no acb code",CONCATENATE(B$2,'Drummond 3-11-2016'!D448,C$2,'Drummond 3-11-2016'!E448,D$2,B$5,E$2)),"no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'03202014-1905-5' and cb."name" = 'Drummond Group Inc.' and cp.product_version_id = pv.product_version_id and pv.product_id = p.product_id and p.vendor_id = vend.vendor_id;</v>
      </c>
      <c r="B454" s="13" t="str">
        <f>IF(NOT(ISBLANK('Drummond 3-11-2016'!F448)),IF('Drummond 3-11-2016'!A448&lt;&gt;'Drummond 3-11-2016'!A447,CONCATENATE(B$3,'Drummond 3-11-2016'!F448,C$3,'Drummond 3-11-2016'!E448,D$3,B$5,E$3),CONCATENATE(B$4,'Drummond 3-11-2016'!F448,C$4,'Drummond 3-11-2016'!E448,D$4)),"no url")</f>
        <v>update openchpl.certified_product as cp set transparency_attestation_url = 'http://www.medhost.com/offerings/edis/edis-certification' from (select certified_product_id from openchpl.certified_product as cp where cp.acb_certification_id = '03202014-1905-5') as subquery where cp.certified_product_id = subquery.certified_product_id;</v>
      </c>
    </row>
    <row r="455" spans="1:2" x14ac:dyDescent="0.25">
      <c r="A455" s="13" t="str">
        <f>IF(NOT(ISBLANK('Drummond 3-11-2016'!D449)),IF(OR(ISBLANK('Drummond 3-11-2016'!E449),'Drummond 3-11-2016'!E449="N/A"),"no acb code",CONCATENATE(B$2,'Drummond 3-11-2016'!D449,C$2,'Drummond 3-11-2016'!E449,D$2,B$5,E$2)),"no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'09112014-1907-5' and cb."name" = 'Drummond Group Inc.' and cp.product_version_id = pv.product_version_id and pv.product_id = p.product_id and p.vendor_id = vend.vendor_id;</v>
      </c>
      <c r="B455" s="13" t="str">
        <f>IF(NOT(ISBLANK('Drummond 3-11-2016'!F449)),IF('Drummond 3-11-2016'!A449&lt;&gt;'Drummond 3-11-2016'!A448,CONCATENATE(B$3,'Drummond 3-11-2016'!F449,C$3,'Drummond 3-11-2016'!E449,D$3,B$5,E$3),CONCATENATE(B$4,'Drummond 3-11-2016'!F449,C$4,'Drummond 3-11-2016'!E449,D$4)),"no url")</f>
        <v>update openchpl.certified_product as cp set transparency_attestation_url = 'http://www.medhost.com/offerings/edis/edis-certification' from (select certified_product_id from openchpl.certified_product as cp where cp.acb_certification_id = '09112014-1907-5') as subquery where cp.certified_product_id = subquery.certified_product_id;</v>
      </c>
    </row>
    <row r="456" spans="1:2" x14ac:dyDescent="0.25">
      <c r="A456" s="13" t="str">
        <f>IF(NOT(ISBLANK('Drummond 3-11-2016'!D450)),IF(OR(ISBLANK('Drummond 3-11-2016'!E450),'Drummond 3-11-2016'!E450="N/A"),"no acb code",CONCATENATE(B$2,'Drummond 3-11-2016'!D450,C$2,'Drummond 3-11-2016'!E450,D$2,B$5,E$2)),"no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'03052015-1102-5' and cb."name" = 'Drummond Group Inc.' and cp.product_version_id = pv.product_version_id and pv.product_id = p.product_id and p.vendor_id = vend.vendor_id;</v>
      </c>
      <c r="B456" s="13" t="str">
        <f>IF(NOT(ISBLANK('Drummond 3-11-2016'!F450)),IF('Drummond 3-11-2016'!A450&lt;&gt;'Drummond 3-11-2016'!A449,CONCATENATE(B$3,'Drummond 3-11-2016'!F450,C$3,'Drummond 3-11-2016'!E450,D$3,B$5,E$3),CONCATENATE(B$4,'Drummond 3-11-2016'!F450,C$4,'Drummond 3-11-2016'!E450,D$4)),"no url")</f>
        <v>update openchpl.certified_product as cp set transparency_attestation_url = 'http://www.medhost.com/offerings/edis/edis-certification' from (select certified_product_id from openchpl.certified_product as cp where cp.acb_certification_id = '03052015-1102-5') as subquery where cp.certified_product_id = subquery.certified_product_id;</v>
      </c>
    </row>
    <row r="457" spans="1:2" x14ac:dyDescent="0.25">
      <c r="A457" s="13" t="str">
        <f>IF(NOT(ISBLANK('Drummond 3-11-2016'!D451)),IF(OR(ISBLANK('Drummond 3-11-2016'!E451),'Drummond 3-11-2016'!E451="N/A"),"no acb code",CONCATENATE(B$2,'Drummond 3-11-2016'!D451,C$2,'Drummond 3-11-2016'!E451,D$2,B$5,E$2)),"no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'08062015-0392-5' and cb."name" = 'Drummond Group Inc.' and cp.product_version_id = pv.product_version_id and pv.product_id = p.product_id and p.vendor_id = vend.vendor_id;</v>
      </c>
      <c r="B457" s="13" t="str">
        <f>IF(NOT(ISBLANK('Drummond 3-11-2016'!F451)),IF('Drummond 3-11-2016'!A451&lt;&gt;'Drummond 3-11-2016'!A450,CONCATENATE(B$3,'Drummond 3-11-2016'!F451,C$3,'Drummond 3-11-2016'!E451,D$3,B$5,E$3),CONCATENATE(B$4,'Drummond 3-11-2016'!F451,C$4,'Drummond 3-11-2016'!E451,D$4)),"no url")</f>
        <v>update openchpl.certified_product as cp set transparency_attestation_url = 'http://www.medhost.com/offerings/edis/edis-certification' from (select certified_product_id from openchpl.certified_product as cp where cp.acb_certification_id = '08062015-0392-5') as subquery where cp.certified_product_id = subquery.certified_product_id;</v>
      </c>
    </row>
    <row r="458" spans="1:2" x14ac:dyDescent="0.25">
      <c r="A458" s="13" t="str">
        <f>IF(NOT(ISBLANK('Drummond 3-11-2016'!D452)),IF(OR(ISBLANK('Drummond 3-11-2016'!E452),'Drummond 3-11-2016'!E452="N/A"),"no acb code",CONCATENATE(B$2,'Drummond 3-11-2016'!D452,C$2,'Drummond 3-11-2016'!E452,D$2,B$5,E$2)),"no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'04232015-1905-1' and cb."name" = 'Drummond Group Inc.' and cp.product_version_id = pv.product_version_id and pv.product_id = p.product_id and p.vendor_id = vend.vendor_id;</v>
      </c>
      <c r="B458" s="13" t="str">
        <f>IF(NOT(ISBLANK('Drummond 3-11-2016'!F452)),IF('Drummond 3-11-2016'!A452&lt;&gt;'Drummond 3-11-2016'!A451,CONCATENATE(B$3,'Drummond 3-11-2016'!F452,C$3,'Drummond 3-11-2016'!E452,D$3,B$5,E$3),CONCATENATE(B$4,'Drummond 3-11-2016'!F452,C$4,'Drummond 3-11-2016'!E452,D$4)),"no url")</f>
        <v>update openchpl.certified_product as cp set transparency_attestation_url = 'http://www.medhost.com/offerings/edis/edis-certification' from (select certified_product_id from openchpl.certified_product as cp where cp.acb_certification_id = '04232015-1905-1') as subquery where cp.certified_product_id = subquery.certified_product_id;</v>
      </c>
    </row>
    <row r="459" spans="1:2" x14ac:dyDescent="0.25">
      <c r="A459" s="13" t="str">
        <f>IF(NOT(ISBLANK('Drummond 3-11-2016'!D453)),IF(OR(ISBLANK('Drummond 3-11-2016'!E453),'Drummond 3-11-2016'!E453="N/A"),"no acb code",CONCATENATE(B$2,'Drummond 3-11-2016'!D453,C$2,'Drummond 3-11-2016'!E453,D$2,B$5,E$2)),"no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'04182013-1900-6' and cb."name" = 'Drummond Group Inc.' and cp.product_version_id = pv.product_version_id and pv.product_id = p.product_id and p.vendor_id = vend.vendor_id;</v>
      </c>
      <c r="B459" s="13" t="str">
        <f>IF(NOT(ISBLANK('Drummond 3-11-2016'!F453)),IF('Drummond 3-11-2016'!A453&lt;&gt;'Drummond 3-11-2016'!A452,CONCATENATE(B$3,'Drummond 3-11-2016'!F453,C$3,'Drummond 3-11-2016'!E453,D$3,B$5,E$3),CONCATENATE(B$4,'Drummond 3-11-2016'!F453,C$4,'Drummond 3-11-2016'!E453,D$4)),"no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'04182013-1900-6') as subquery where cp.certified_product_id = subquery.certified_product_id;</v>
      </c>
    </row>
    <row r="460" spans="1:2" x14ac:dyDescent="0.25">
      <c r="A460" s="13" t="str">
        <f>IF(NOT(ISBLANK('Drummond 3-11-2016'!D454)),IF(OR(ISBLANK('Drummond 3-11-2016'!E454),'Drummond 3-11-2016'!E454="N/A"),"no acb code",CONCATENATE(B$2,'Drummond 3-11-2016'!D454,C$2,'Drummond 3-11-2016'!E454,D$2,B$5,E$2)),"no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'04182013-1901-6' and cb."name" = 'Drummond Group Inc.' and cp.product_version_id = pv.product_version_id and pv.product_id = p.product_id and p.vendor_id = vend.vendor_id;</v>
      </c>
      <c r="B460" s="13" t="str">
        <f>IF(NOT(ISBLANK('Drummond 3-11-2016'!F454)),IF('Drummond 3-11-2016'!A454&lt;&gt;'Drummond 3-11-2016'!A453,CONCATENATE(B$3,'Drummond 3-11-2016'!F454,C$3,'Drummond 3-11-2016'!E454,D$3,B$5,E$3),CONCATENATE(B$4,'Drummond 3-11-2016'!F454,C$4,'Drummond 3-11-2016'!E454,D$4)),"no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'04182013-1901-6') as subquery where cp.certified_product_id = subquery.certified_product_id;</v>
      </c>
    </row>
    <row r="461" spans="1:2" x14ac:dyDescent="0.25">
      <c r="A461" s="13" t="str">
        <f>IF(NOT(ISBLANK('Drummond 3-11-2016'!D455)),IF(OR(ISBLANK('Drummond 3-11-2016'!E455),'Drummond 3-11-2016'!E455="N/A"),"no acb code",CONCATENATE(B$2,'Drummond 3-11-2016'!D455,C$2,'Drummond 3-11-2016'!E455,D$2,B$5,E$2)),"no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'04182013-1902-6' and cb."name" = 'Drummond Group Inc.' and cp.product_version_id = pv.product_version_id and pv.product_id = p.product_id and p.vendor_id = vend.vendor_id;</v>
      </c>
      <c r="B461" s="13" t="str">
        <f>IF(NOT(ISBLANK('Drummond 3-11-2016'!F455)),IF('Drummond 3-11-2016'!A455&lt;&gt;'Drummond 3-11-2016'!A454,CONCATENATE(B$3,'Drummond 3-11-2016'!F455,C$3,'Drummond 3-11-2016'!E455,D$3,B$5,E$3),CONCATENATE(B$4,'Drummond 3-11-2016'!F455,C$4,'Drummond 3-11-2016'!E455,D$4)),"no url")</f>
        <v>update openchpl.certified_product as cp set transparency_attestation_url = 'http://www.medhost.com/offerings/edis/edis-certification' from (select certified_product_id from openchpl.certified_product as cp where cp.acb_certification_id = '04182013-1902-6') as subquery where cp.certified_product_id = subquery.certified_product_id;</v>
      </c>
    </row>
    <row r="462" spans="1:2" x14ac:dyDescent="0.25">
      <c r="A462" s="13" t="str">
        <f>IF(NOT(ISBLANK('Drummond 3-11-2016'!D456)),IF(OR(ISBLANK('Drummond 3-11-2016'!E456),'Drummond 3-11-2016'!E456="N/A"),"no acb code",CONCATENATE(B$2,'Drummond 3-11-2016'!D456,C$2,'Drummond 3-11-2016'!E456,D$2,B$5,E$2)),"no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'10102013-1903-1' and cb."name" = 'Drummond Group Inc.' and cp.product_version_id = pv.product_version_id and pv.product_id = p.product_id and p.vendor_id = vend.vendor_id;</v>
      </c>
      <c r="B462" s="13" t="str">
        <f>IF(NOT(ISBLANK('Drummond 3-11-2016'!F456)),IF('Drummond 3-11-2016'!A456&lt;&gt;'Drummond 3-11-2016'!A455,CONCATENATE(B$3,'Drummond 3-11-2016'!F456,C$3,'Drummond 3-11-2016'!E456,D$3,B$5,E$3),CONCATENATE(B$4,'Drummond 3-11-2016'!F456,C$4,'Drummond 3-11-2016'!E456,D$4)),"no url")</f>
        <v>update openchpl.certified_product as cp set transparency_attestation_url = 'http://www.medhost.com/offerings/edis/edis-certification' from (select certified_product_id from openchpl.certified_product as cp where cp.acb_certification_id = '10102013-1903-1') as subquery where cp.certified_product_id = subquery.certified_product_id;</v>
      </c>
    </row>
    <row r="463" spans="1:2" x14ac:dyDescent="0.25">
      <c r="A463" s="13" t="str">
        <f>IF(NOT(ISBLANK('Drummond 3-11-2016'!D457)),IF(OR(ISBLANK('Drummond 3-11-2016'!E457),'Drummond 3-11-2016'!E457="N/A"),"no acb code",CONCATENATE(B$2,'Drummond 3-11-2016'!D457,C$2,'Drummond 3-11-2016'!E457,D$2,B$5,E$2)),"no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'12192013-1904-1' and cb."name" = 'Drummond Group Inc.' and cp.product_version_id = pv.product_version_id and pv.product_id = p.product_id and p.vendor_id = vend.vendor_id;</v>
      </c>
      <c r="B463" s="13" t="str">
        <f>IF(NOT(ISBLANK('Drummond 3-11-2016'!F457)),IF('Drummond 3-11-2016'!A457&lt;&gt;'Drummond 3-11-2016'!A456,CONCATENATE(B$3,'Drummond 3-11-2016'!F457,C$3,'Drummond 3-11-2016'!E457,D$3,B$5,E$3),CONCATENATE(B$4,'Drummond 3-11-2016'!F457,C$4,'Drummond 3-11-2016'!E457,D$4)),"no url")</f>
        <v>update openchpl.certified_product as cp set transparency_attestation_url = 'http://www.medhost.com/offerings/edis/edis-certification' from (select certified_product_id from openchpl.certified_product as cp where cp.acb_certification_id = '12192013-1904-1') as subquery where cp.certified_product_id = subquery.certified_product_id;</v>
      </c>
    </row>
    <row r="464" spans="1:2" x14ac:dyDescent="0.25">
      <c r="A464" s="13" t="str">
        <f>IF(NOT(ISBLANK('Drummond 3-11-2016'!D458)),IF(OR(ISBLANK('Drummond 3-11-2016'!E458),'Drummond 3-11-2016'!E458="N/A"),"no acb code",CONCATENATE(B$2,'Drummond 3-11-2016'!D458,C$2,'Drummond 3-11-2016'!E458,D$2,B$5,E$2)),"no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'08282014-1834-5' and cb."name" = 'Drummond Group Inc.' and cp.product_version_id = pv.product_version_id and pv.product_id = p.product_id and p.vendor_id = vend.vendor_id;</v>
      </c>
      <c r="B464" s="13" t="str">
        <f>IF(NOT(ISBLANK('Drummond 3-11-2016'!F458)),IF('Drummond 3-11-2016'!A458&lt;&gt;'Drummond 3-11-2016'!A457,CONCATENATE(B$3,'Drummond 3-11-2016'!F458,C$3,'Drummond 3-11-2016'!E458,D$3,B$5,E$3),CONCATENATE(B$4,'Drummond 3-11-2016'!F458,C$4,'Drummond 3-11-2016'!E458,D$4)),"no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'08282014-1834-5') as subquery where cp.certified_product_id = subquery.certified_product_id;</v>
      </c>
    </row>
    <row r="465" spans="1:2" x14ac:dyDescent="0.25">
      <c r="A465" s="13" t="str">
        <f>IF(NOT(ISBLANK('Drummond 3-11-2016'!D459)),IF(OR(ISBLANK('Drummond 3-11-2016'!E459),'Drummond 3-11-2016'!E459="N/A"),"no acb code",CONCATENATE(B$2,'Drummond 3-11-2016'!D459,C$2,'Drummond 3-11-2016'!E459,D$2,B$5,E$2)),"no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'08282014-1835-5' and cb."name" = 'Drummond Group Inc.' and cp.product_version_id = pv.product_version_id and pv.product_id = p.product_id and p.vendor_id = vend.vendor_id;</v>
      </c>
      <c r="B465" s="13" t="str">
        <f>IF(NOT(ISBLANK('Drummond 3-11-2016'!F459)),IF('Drummond 3-11-2016'!A459&lt;&gt;'Drummond 3-11-2016'!A458,CONCATENATE(B$3,'Drummond 3-11-2016'!F459,C$3,'Drummond 3-11-2016'!E459,D$3,B$5,E$3),CONCATENATE(B$4,'Drummond 3-11-2016'!F459,C$4,'Drummond 3-11-2016'!E459,D$4)),"no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'08282014-1835-5') as subquery where cp.certified_product_id = subquery.certified_product_id;</v>
      </c>
    </row>
    <row r="466" spans="1:2" x14ac:dyDescent="0.25">
      <c r="A466" s="13" t="str">
        <f>IF(NOT(ISBLANK('Drummond 3-11-2016'!D460)),IF(OR(ISBLANK('Drummond 3-11-2016'!E460),'Drummond 3-11-2016'!E460="N/A"),"no acb code",CONCATENATE(B$2,'Drummond 3-11-2016'!D460,C$2,'Drummond 3-11-2016'!E460,D$2,B$5,E$2)),"no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'09042014-1841-5' and cb."name" = 'Drummond Group Inc.' and cp.product_version_id = pv.product_version_id and pv.product_id = p.product_id and p.vendor_id = vend.vendor_id;</v>
      </c>
      <c r="B466" s="13" t="str">
        <f>IF(NOT(ISBLANK('Drummond 3-11-2016'!F460)),IF('Drummond 3-11-2016'!A460&lt;&gt;'Drummond 3-11-2016'!A459,CONCATENATE(B$3,'Drummond 3-11-2016'!F460,C$3,'Drummond 3-11-2016'!E460,D$3,B$5,E$3),CONCATENATE(B$4,'Drummond 3-11-2016'!F460,C$4,'Drummond 3-11-2016'!E460,D$4)),"no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'09042014-1841-5') as subquery where cp.certified_product_id = subquery.certified_product_id;</v>
      </c>
    </row>
    <row r="467" spans="1:2" x14ac:dyDescent="0.25">
      <c r="A467" s="13" t="str">
        <f>IF(NOT(ISBLANK('Drummond 3-11-2016'!D461)),IF(OR(ISBLANK('Drummond 3-11-2016'!E461),'Drummond 3-11-2016'!E461="N/A"),"no acb code",CONCATENATE(B$2,'Drummond 3-11-2016'!D461,C$2,'Drummond 3-11-2016'!E461,D$2,B$5,E$2)),"no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'08282014-1832-5' and cb."name" = 'Drummond Group Inc.' and cp.product_version_id = pv.product_version_id and pv.product_id = p.product_id and p.vendor_id = vend.vendor_id;</v>
      </c>
      <c r="B467" s="13" t="str">
        <f>IF(NOT(ISBLANK('Drummond 3-11-2016'!F461)),IF('Drummond 3-11-2016'!A461&lt;&gt;'Drummond 3-11-2016'!A460,CONCATENATE(B$3,'Drummond 3-11-2016'!F461,C$3,'Drummond 3-11-2016'!E461,D$3,B$5,E$3),CONCATENATE(B$4,'Drummond 3-11-2016'!F461,C$4,'Drummond 3-11-2016'!E461,D$4)),"no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'08282014-1832-5') as subquery where cp.certified_product_id = subquery.certified_product_id;</v>
      </c>
    </row>
    <row r="468" spans="1:2" x14ac:dyDescent="0.25">
      <c r="A468" s="13" t="str">
        <f>IF(NOT(ISBLANK('Drummond 3-11-2016'!D462)),IF(OR(ISBLANK('Drummond 3-11-2016'!E462),'Drummond 3-11-2016'!E462="N/A"),"no acb code",CONCATENATE(B$2,'Drummond 3-11-2016'!D462,C$2,'Drummond 3-11-2016'!E462,D$2,B$5,E$2)),"no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'08282014-1833-5' and cb."name" = 'Drummond Group Inc.' and cp.product_version_id = pv.product_version_id and pv.product_id = p.product_id and p.vendor_id = vend.vendor_id;</v>
      </c>
      <c r="B468" s="13" t="str">
        <f>IF(NOT(ISBLANK('Drummond 3-11-2016'!F462)),IF('Drummond 3-11-2016'!A462&lt;&gt;'Drummond 3-11-2016'!A461,CONCATENATE(B$3,'Drummond 3-11-2016'!F462,C$3,'Drummond 3-11-2016'!E462,D$3,B$5,E$3),CONCATENATE(B$4,'Drummond 3-11-2016'!F462,C$4,'Drummond 3-11-2016'!E462,D$4)),"no url")</f>
        <v>update openchpl.certified_product as cp set transparency_attestation_url = 'http://www.medhost.com/about-us/meaningful-use-certification' from (select certified_product_id from openchpl.certified_product as cp where cp.acb_certification_id = '08282014-1833-5') as subquery where cp.certified_product_id = subquery.certified_product_id;</v>
      </c>
    </row>
    <row r="469" spans="1:2" x14ac:dyDescent="0.25">
      <c r="A469" s="13" t="str">
        <f>IF(NOT(ISBLANK('Drummond 3-11-2016'!D463)),IF(OR(ISBLANK('Drummond 3-11-2016'!E463),'Drummond 3-11-2016'!E463="N/A"),"no acb code",CONCATENATE(B$2,'Drummond 3-11-2016'!D463,C$2,'Drummond 3-11-2016'!E463,D$2,B$5,E$2)),"no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'09042014-1840-5' and cb."name" = 'Drummond Group Inc.' and cp.product_version_id = pv.product_version_id and pv.product_id = p.product_id and p.vendor_id = vend.vendor_id;</v>
      </c>
      <c r="B469" s="13" t="str">
        <f>IF(NOT(ISBLANK('Drummond 3-11-2016'!F463)),IF('Drummond 3-11-2016'!A463&lt;&gt;'Drummond 3-11-2016'!A462,CONCATENATE(B$3,'Drummond 3-11-2016'!F463,C$3,'Drummond 3-11-2016'!E463,D$3,B$5,E$3),CONCATENATE(B$4,'Drummond 3-11-2016'!F463,C$4,'Drummond 3-11-2016'!E463,D$4)),"no url")</f>
        <v>update openchpl.certified_product as cp set transparency_attestation_url = 'http://www.medhost.com/about-us/meaningful-use-certification' from (select certified_product_id from openchpl.certified_product as cp where cp.acb_certification_id = '09042014-1840-5') as subquery where cp.certified_product_id = subquery.certified_product_id;</v>
      </c>
    </row>
    <row r="470" spans="1:2" x14ac:dyDescent="0.25">
      <c r="A470" s="13" t="str">
        <f>IF(NOT(ISBLANK('Drummond 3-11-2016'!D464)),IF(OR(ISBLANK('Drummond 3-11-2016'!E464),'Drummond 3-11-2016'!E464="N/A"),"no acb code",CONCATENATE(B$2,'Drummond 3-11-2016'!D464,C$2,'Drummond 3-11-2016'!E464,D$2,B$5,E$2)),"no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'10232014-2952-5' and cb."name" = 'Drummond Group Inc.' and cp.product_version_id = pv.product_version_id and pv.product_id = p.product_id and p.vendor_id = vend.vendor_id;</v>
      </c>
      <c r="B470" s="13" t="str">
        <f>IF(NOT(ISBLANK('Drummond 3-11-2016'!F464)),IF('Drummond 3-11-2016'!A464&lt;&gt;'Drummond 3-11-2016'!A463,CONCATENATE(B$3,'Drummond 3-11-2016'!F464,C$3,'Drummond 3-11-2016'!E464,D$3,B$5,E$3),CONCATENATE(B$4,'Drummond 3-11-2016'!F464,C$4,'Drummond 3-11-2016'!E464,D$4)),"no url")</f>
        <v>update openchpl.certified_product as cp set transparency_attestation_url = 'http://www.medhost.com/about-us/meaningful-use-certification' from (select certified_product_id from openchpl.certified_product as cp where cp.acb_certification_id = '10232014-2952-5') as subquery where cp.certified_product_id = subquery.certified_product_id;</v>
      </c>
    </row>
    <row r="471" spans="1:2" x14ac:dyDescent="0.25">
      <c r="A471" s="13" t="str">
        <f>IF(NOT(ISBLANK('Drummond 3-11-2016'!D465)),IF(OR(ISBLANK('Drummond 3-11-2016'!E465),'Drummond 3-11-2016'!E465="N/A"),"no acb code",CONCATENATE(B$2,'Drummond 3-11-2016'!D465,C$2,'Drummond 3-11-2016'!E465,D$2,B$5,E$2)),"no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'01302015-3099-5' and cb."name" = 'Drummond Group Inc.' and cp.product_version_id = pv.product_version_id and pv.product_id = p.product_id and p.vendor_id = vend.vendor_id;</v>
      </c>
      <c r="B471" s="13" t="str">
        <f>IF(NOT(ISBLANK('Drummond 3-11-2016'!F465)),IF('Drummond 3-11-2016'!A465&lt;&gt;'Drummond 3-11-2016'!A464,CONCATENATE(B$3,'Drummond 3-11-2016'!F465,C$3,'Drummond 3-11-2016'!E465,D$3,B$5,E$3),CONCATENATE(B$4,'Drummond 3-11-2016'!F465,C$4,'Drummond 3-11-2016'!E465,D$4)),"no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'01302015-3099-5') as subquery where cp.certified_product_id = subquery.certified_product_id;</v>
      </c>
    </row>
    <row r="472" spans="1:2" x14ac:dyDescent="0.25">
      <c r="A472" s="13" t="str">
        <f>IF(NOT(ISBLANK('Drummond 3-11-2016'!D466)),IF(OR(ISBLANK('Drummond 3-11-2016'!E466),'Drummond 3-11-2016'!E466="N/A"),"no acb code",CONCATENATE(B$2,'Drummond 3-11-2016'!D466,C$2,'Drummond 3-11-2016'!E466,D$2,B$5,E$2)),"no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'01302015-3100-5' and cb."name" = 'Drummond Group Inc.' and cp.product_version_id = pv.product_version_id and pv.product_id = p.product_id and p.vendor_id = vend.vendor_id;</v>
      </c>
      <c r="B472" s="13" t="str">
        <f>IF(NOT(ISBLANK('Drummond 3-11-2016'!F466)),IF('Drummond 3-11-2016'!A466&lt;&gt;'Drummond 3-11-2016'!A465,CONCATENATE(B$3,'Drummond 3-11-2016'!F466,C$3,'Drummond 3-11-2016'!E466,D$3,B$5,E$3),CONCATENATE(B$4,'Drummond 3-11-2016'!F466,C$4,'Drummond 3-11-2016'!E466,D$4)),"no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'01302015-3100-5') as subquery where cp.certified_product_id = subquery.certified_product_id;</v>
      </c>
    </row>
    <row r="473" spans="1:2" x14ac:dyDescent="0.25">
      <c r="A473" s="13" t="str">
        <f>IF(NOT(ISBLANK('Drummond 3-11-2016'!D467)),IF(OR(ISBLANK('Drummond 3-11-2016'!E467),'Drummond 3-11-2016'!E467="N/A"),"no acb code",CONCATENATE(B$2,'Drummond 3-11-2016'!D467,C$2,'Drummond 3-11-2016'!E467,D$2,B$5,E$2)),"no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'01302015-3101-5' and cb."name" = 'Drummond Group Inc.' and cp.product_version_id = pv.product_version_id and pv.product_id = p.product_id and p.vendor_id = vend.vendor_id;</v>
      </c>
      <c r="B473" s="13" t="str">
        <f>IF(NOT(ISBLANK('Drummond 3-11-2016'!F467)),IF('Drummond 3-11-2016'!A467&lt;&gt;'Drummond 3-11-2016'!A466,CONCATENATE(B$3,'Drummond 3-11-2016'!F467,C$3,'Drummond 3-11-2016'!E467,D$3,B$5,E$3),CONCATENATE(B$4,'Drummond 3-11-2016'!F467,C$4,'Drummond 3-11-2016'!E467,D$4)),"no url")</f>
        <v>update openchpl.certified_product as cp set transparency_attestation_url = 'http://www.medhost.com/about-us/meaningful-use-certification' from (select certified_product_id from openchpl.certified_product as cp where cp.acb_certification_id = '01302015-3101-5') as subquery where cp.certified_product_id = subquery.certified_product_id;</v>
      </c>
    </row>
    <row r="474" spans="1:2" x14ac:dyDescent="0.25">
      <c r="A474" s="13" t="str">
        <f>IF(NOT(ISBLANK('Drummond 3-11-2016'!D468)),IF(OR(ISBLANK('Drummond 3-11-2016'!E468),'Drummond 3-11-2016'!E468="N/A"),"no acb code",CONCATENATE(B$2,'Drummond 3-11-2016'!D468,C$2,'Drummond 3-11-2016'!E468,D$2,B$5,E$2)),"no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'10232014-2953-5' and cb."name" = 'Drummond Group Inc.' and cp.product_version_id = pv.product_version_id and pv.product_id = p.product_id and p.vendor_id = vend.vendor_id;</v>
      </c>
      <c r="B474" s="13" t="str">
        <f>IF(NOT(ISBLANK('Drummond 3-11-2016'!F468)),IF('Drummond 3-11-2016'!A468&lt;&gt;'Drummond 3-11-2016'!A467,CONCATENATE(B$3,'Drummond 3-11-2016'!F468,C$3,'Drummond 3-11-2016'!E468,D$3,B$5,E$3),CONCATENATE(B$4,'Drummond 3-11-2016'!F468,C$4,'Drummond 3-11-2016'!E468,D$4)),"no url")</f>
        <v>update openchpl.certified_product as cp set transparency_attestation_url = 'http://www.medhost.com/about-us/meaningful-use-certification' from (select certified_product_id from openchpl.certified_product as cp where cp.acb_certification_id = '10232014-2953-5') as subquery where cp.certified_product_id = subquery.certified_product_id;</v>
      </c>
    </row>
    <row r="475" spans="1:2" x14ac:dyDescent="0.25">
      <c r="A475" s="13" t="str">
        <f>IF(NOT(ISBLANK('Drummond 3-11-2016'!D469)),IF(OR(ISBLANK('Drummond 3-11-2016'!E469),'Drummond 3-11-2016'!E469="N/A"),"no acb code",CONCATENATE(B$2,'Drummond 3-11-2016'!D469,C$2,'Drummond 3-11-2016'!E469,D$2,B$5,E$2)),"no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'09112014-1907-5' and cb."name" = 'Drummond Group Inc.' and cp.product_version_id = pv.product_version_id and pv.product_id = p.product_id and p.vendor_id = vend.vendor_id;</v>
      </c>
      <c r="B475" s="13" t="str">
        <f>IF(NOT(ISBLANK('Drummond 3-11-2016'!F469)),IF('Drummond 3-11-2016'!A469&lt;&gt;'Drummond 3-11-2016'!A468,CONCATENATE(B$3,'Drummond 3-11-2016'!F469,C$3,'Drummond 3-11-2016'!E469,D$3,B$5,E$3),CONCATENATE(B$4,'Drummond 3-11-2016'!F469,C$4,'Drummond 3-11-2016'!E469,D$4)),"no url")</f>
        <v>update openchpl.certified_product as cp set transparency_attestation_url = 'http://www.medhost.com/about-us/meaningful-use-certification' from (select certified_product_id from openchpl.certified_product as cp where cp.acb_certification_id = '09112014-1907-5') as subquery where cp.certified_product_id = subquery.certified_product_id;</v>
      </c>
    </row>
    <row r="476" spans="1:2" x14ac:dyDescent="0.25">
      <c r="A476" s="13" t="str">
        <f>IF(NOT(ISBLANK('Drummond 3-11-2016'!D470)),IF(OR(ISBLANK('Drummond 3-11-2016'!E470),'Drummond 3-11-2016'!E470="N/A"),"no acb code",CONCATENATE(B$2,'Drummond 3-11-2016'!D470,C$2,'Drummond 3-11-2016'!E470,D$2,B$5,E$2)),"no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'03052015-1102-5' and cb."name" = 'Drummond Group Inc.' and cp.product_version_id = pv.product_version_id and pv.product_id = p.product_id and p.vendor_id = vend.vendor_id;</v>
      </c>
      <c r="B476" s="13" t="str">
        <f>IF(NOT(ISBLANK('Drummond 3-11-2016'!F470)),IF('Drummond 3-11-2016'!A470&lt;&gt;'Drummond 3-11-2016'!A469,CONCATENATE(B$3,'Drummond 3-11-2016'!F470,C$3,'Drummond 3-11-2016'!E470,D$3,B$5,E$3),CONCATENATE(B$4,'Drummond 3-11-2016'!F470,C$4,'Drummond 3-11-2016'!E470,D$4)),"no url")</f>
        <v>update openchpl.certified_product as cp set transparency_attestation_url = 'http://www.medhost.com/about-us/meaningful-use-certification' from (select certified_product_id from openchpl.certified_product as cp where cp.acb_certification_id = '03052015-1102-5') as subquery where cp.certified_product_id = subquery.certified_product_id;</v>
      </c>
    </row>
    <row r="477" spans="1:2" x14ac:dyDescent="0.25">
      <c r="A477" s="13" t="str">
        <f>IF(NOT(ISBLANK('Drummond 3-11-2016'!D471)),IF(OR(ISBLANK('Drummond 3-11-2016'!E471),'Drummond 3-11-2016'!E471="N/A"),"no acb code",CONCATENATE(B$2,'Drummond 3-11-2016'!D471,C$2,'Drummond 3-11-2016'!E471,D$2,B$5,E$2)),"no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'08062015-0392-5' and cb."name" = 'Drummond Group Inc.' and cp.product_version_id = pv.product_version_id and pv.product_id = p.product_id and p.vendor_id = vend.vendor_id;</v>
      </c>
      <c r="B477" s="13" t="str">
        <f>IF(NOT(ISBLANK('Drummond 3-11-2016'!F471)),IF('Drummond 3-11-2016'!A471&lt;&gt;'Drummond 3-11-2016'!A470,CONCATENATE(B$3,'Drummond 3-11-2016'!F471,C$3,'Drummond 3-11-2016'!E471,D$3,B$5,E$3),CONCATENATE(B$4,'Drummond 3-11-2016'!F471,C$4,'Drummond 3-11-2016'!E471,D$4)),"no url")</f>
        <v>update openchpl.certified_product as cp set transparency_attestation_url = 'http://www.medhost.com/about-us/meaningful-use-certification' from (select certified_product_id from openchpl.certified_product as cp where cp.acb_certification_id = '08062015-0392-5') as subquery where cp.certified_product_id = subquery.certified_product_id;</v>
      </c>
    </row>
    <row r="478" spans="1:2" x14ac:dyDescent="0.25">
      <c r="A478" s="13" t="str">
        <f>IF(NOT(ISBLANK('Drummond 3-11-2016'!D472)),IF(OR(ISBLANK('Drummond 3-11-2016'!E472),'Drummond 3-11-2016'!E472="N/A"),"no acb code",CONCATENATE(B$2,'Drummond 3-11-2016'!D472,C$2,'Drummond 3-11-2016'!E472,D$2,B$5,E$2)),"no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'04232015-1905-1' and cb."name" = 'Drummond Group Inc.' and cp.product_version_id = pv.product_version_id and pv.product_id = p.product_id and p.vendor_id = vend.vendor_id;</v>
      </c>
      <c r="B478" s="13" t="str">
        <f>IF(NOT(ISBLANK('Drummond 3-11-2016'!F472)),IF('Drummond 3-11-2016'!A472&lt;&gt;'Drummond 3-11-2016'!A471,CONCATENATE(B$3,'Drummond 3-11-2016'!F472,C$3,'Drummond 3-11-2016'!E472,D$3,B$5,E$3),CONCATENATE(B$4,'Drummond 3-11-2016'!F472,C$4,'Drummond 3-11-2016'!E472,D$4)),"no url")</f>
        <v>update openchpl.certified_product as cp set transparency_attestation_url = 'http://www.medhost.com/about-us/meaningful-use-certification' from (select certified_product_id from openchpl.certified_product as cp where cp.acb_certification_id = '04232015-1905-1') as subquery where cp.certified_product_id = subquery.certified_product_id;</v>
      </c>
    </row>
    <row r="479" spans="1:2" x14ac:dyDescent="0.25">
      <c r="A479" s="13" t="str">
        <f>IF(NOT(ISBLANK('Drummond 3-11-2016'!D473)),IF(OR(ISBLANK('Drummond 3-11-2016'!E473),'Drummond 3-11-2016'!E473="N/A"),"no acb code",CONCATENATE(B$2,'Drummond 3-11-2016'!D473,C$2,'Drummond 3-11-2016'!E473,D$2,B$5,E$2)),"no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'02202014-2567-5' and cb."name" = 'Drummond Group Inc.' and cp.product_version_id = pv.product_version_id and pv.product_id = p.product_id and p.vendor_id = vend.vendor_id;</v>
      </c>
      <c r="B479" s="13" t="str">
        <f>IF(NOT(ISBLANK('Drummond 3-11-2016'!F473)),IF('Drummond 3-11-2016'!A473&lt;&gt;'Drummond 3-11-2016'!A472,CONCATENATE(B$3,'Drummond 3-11-2016'!F473,C$3,'Drummond 3-11-2016'!E473,D$3,B$5,E$3),CONCATENATE(B$4,'Drummond 3-11-2016'!F473,C$4,'Drummond 3-11-2016'!E473,D$4)),"no url")</f>
        <v>update openchpl.certified_product as cp set transparency_attestation_url = 'http://www.medhost.com/about-us/meaningful-use-certification' from (select certified_product_id from openchpl.certified_product as cp where cp.acb_certification_id = '02202014-2567-5') as subquery where cp.certified_product_id = subquery.certified_product_id;</v>
      </c>
    </row>
    <row r="480" spans="1:2" x14ac:dyDescent="0.25">
      <c r="A480" s="13" t="str">
        <f>IF(NOT(ISBLANK('Drummond 3-11-2016'!D474)),IF(OR(ISBLANK('Drummond 3-11-2016'!E474),'Drummond 3-11-2016'!E474="N/A"),"no acb code",CONCATENATE(B$2,'Drummond 3-11-2016'!D474,C$2,'Drummond 3-11-2016'!E474,D$2,B$5,E$2)),"no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'02262015-0108-5' and cb."name" = 'Drummond Group Inc.' and cp.product_version_id = pv.product_version_id and pv.product_id = p.product_id and p.vendor_id = vend.vendor_id;</v>
      </c>
      <c r="B480" s="13" t="str">
        <f>IF(NOT(ISBLANK('Drummond 3-11-2016'!F474)),IF('Drummond 3-11-2016'!A474&lt;&gt;'Drummond 3-11-2016'!A473,CONCATENATE(B$3,'Drummond 3-11-2016'!F474,C$3,'Drummond 3-11-2016'!E474,D$3,B$5,E$3),CONCATENATE(B$4,'Drummond 3-11-2016'!F474,C$4,'Drummond 3-11-2016'!E474,D$4)),"no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'02262015-0108-5') as subquery where cp.certified_product_id = subquery.certified_product_id;</v>
      </c>
    </row>
    <row r="481" spans="1:2" x14ac:dyDescent="0.25">
      <c r="A481" s="13" t="str">
        <f>IF(NOT(ISBLANK('Drummond 3-11-2016'!D475)),IF(OR(ISBLANK('Drummond 3-11-2016'!E475),'Drummond 3-11-2016'!E475="N/A"),"no acb code",CONCATENATE(B$2,'Drummond 3-11-2016'!D475,C$2,'Drummond 3-11-2016'!E475,D$2,B$5,E$2)),"no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'02262015-0109-5' and cb."name" = 'Drummond Group Inc.' and cp.product_version_id = pv.product_version_id and pv.product_id = p.product_id and p.vendor_id = vend.vendor_id;</v>
      </c>
      <c r="B481" s="13" t="str">
        <f>IF(NOT(ISBLANK('Drummond 3-11-2016'!F475)),IF('Drummond 3-11-2016'!A475&lt;&gt;'Drummond 3-11-2016'!A474,CONCATENATE(B$3,'Drummond 3-11-2016'!F475,C$3,'Drummond 3-11-2016'!E475,D$3,B$5,E$3),CONCATENATE(B$4,'Drummond 3-11-2016'!F475,C$4,'Drummond 3-11-2016'!E475,D$4)),"no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'02262015-0109-5') as subquery where cp.certified_product_id = subquery.certified_product_id;</v>
      </c>
    </row>
    <row r="482" spans="1:2" x14ac:dyDescent="0.25">
      <c r="A482" s="13" t="str">
        <f>IF(NOT(ISBLANK('Drummond 3-11-2016'!D476)),IF(OR(ISBLANK('Drummond 3-11-2016'!E476),'Drummond 3-11-2016'!E476="N/A"),"no acb code",CONCATENATE(B$2,'Drummond 3-11-2016'!D476,C$2,'Drummond 3-11-2016'!E476,D$2,B$5,E$2)),"no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'02262015-0110-5' and cb."name" = 'Drummond Group Inc.' and cp.product_version_id = pv.product_version_id and pv.product_id = p.product_id and p.vendor_id = vend.vendor_id;</v>
      </c>
      <c r="B482" s="13" t="str">
        <f>IF(NOT(ISBLANK('Drummond 3-11-2016'!F476)),IF('Drummond 3-11-2016'!A476&lt;&gt;'Drummond 3-11-2016'!A475,CONCATENATE(B$3,'Drummond 3-11-2016'!F476,C$3,'Drummond 3-11-2016'!E476,D$3,B$5,E$3),CONCATENATE(B$4,'Drummond 3-11-2016'!F476,C$4,'Drummond 3-11-2016'!E476,D$4)),"no url")</f>
        <v>update openchpl.certified_product as cp set transparency_attestation_url = 'http://www.medhost.com/about-us/meaningful-use-certification' from (select certified_product_id from openchpl.certified_product as cp where cp.acb_certification_id = '02262015-0110-5') as subquery where cp.certified_product_id = subquery.certified_product_id;</v>
      </c>
    </row>
    <row r="483" spans="1:2" x14ac:dyDescent="0.25">
      <c r="A483" s="13" t="str">
        <f>IF(NOT(ISBLANK('Drummond 3-11-2016'!D477)),IF(OR(ISBLANK('Drummond 3-11-2016'!E477),'Drummond 3-11-2016'!E477="N/A"),"no acb code",CONCATENATE(B$2,'Drummond 3-11-2016'!D477,C$2,'Drummond 3-11-2016'!E477,D$2,B$5,E$2)),"no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'06252015-0259-5' and cb."name" = 'Drummond Group Inc.' and cp.product_version_id = pv.product_version_id and pv.product_id = p.product_id and p.vendor_id = vend.vendor_id;</v>
      </c>
      <c r="B483" s="13" t="str">
        <f>IF(NOT(ISBLANK('Drummond 3-11-2016'!F477)),IF('Drummond 3-11-2016'!A477&lt;&gt;'Drummond 3-11-2016'!A476,CONCATENATE(B$3,'Drummond 3-11-2016'!F477,C$3,'Drummond 3-11-2016'!E477,D$3,B$5,E$3),CONCATENATE(B$4,'Drummond 3-11-2016'!F477,C$4,'Drummond 3-11-2016'!E477,D$4)),"no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'06252015-0259-5') as subquery where cp.certified_product_id = subquery.certified_product_id;</v>
      </c>
    </row>
    <row r="484" spans="1:2" x14ac:dyDescent="0.25">
      <c r="A484" s="13" t="str">
        <f>IF(NOT(ISBLANK('Drummond 3-11-2016'!D478)),IF(OR(ISBLANK('Drummond 3-11-2016'!E478),'Drummond 3-11-2016'!E478="N/A"),"no acb code",CONCATENATE(B$2,'Drummond 3-11-2016'!D478,C$2,'Drummond 3-11-2016'!E478,D$2,B$5,E$2)),"no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'06252015-0260-5' and cb."name" = 'Drummond Group Inc.' and cp.product_version_id = pv.product_version_id and pv.product_id = p.product_id and p.vendor_id = vend.vendor_id;</v>
      </c>
      <c r="B484" s="13" t="str">
        <f>IF(NOT(ISBLANK('Drummond 3-11-2016'!F478)),IF('Drummond 3-11-2016'!A478&lt;&gt;'Drummond 3-11-2016'!A477,CONCATENATE(B$3,'Drummond 3-11-2016'!F478,C$3,'Drummond 3-11-2016'!E478,D$3,B$5,E$3),CONCATENATE(B$4,'Drummond 3-11-2016'!F478,C$4,'Drummond 3-11-2016'!E478,D$4)),"no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'06252015-0260-5') as subquery where cp.certified_product_id = subquery.certified_product_id;</v>
      </c>
    </row>
    <row r="485" spans="1:2" x14ac:dyDescent="0.25">
      <c r="A485" s="13" t="str">
        <f>IF(NOT(ISBLANK('Drummond 3-11-2016'!D479)),IF(OR(ISBLANK('Drummond 3-11-2016'!E479),'Drummond 3-11-2016'!E479="N/A"),"no acb code",CONCATENATE(B$2,'Drummond 3-11-2016'!D479,C$2,'Drummond 3-11-2016'!E479,D$2,B$5,E$2)),"no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'06252015-0261-5' and cb."name" = 'Drummond Group Inc.' and cp.product_version_id = pv.product_version_id and pv.product_id = p.product_id and p.vendor_id = vend.vendor_id;</v>
      </c>
      <c r="B485" s="13" t="str">
        <f>IF(NOT(ISBLANK('Drummond 3-11-2016'!F479)),IF('Drummond 3-11-2016'!A479&lt;&gt;'Drummond 3-11-2016'!A478,CONCATENATE(B$3,'Drummond 3-11-2016'!F479,C$3,'Drummond 3-11-2016'!E479,D$3,B$5,E$3),CONCATENATE(B$4,'Drummond 3-11-2016'!F479,C$4,'Drummond 3-11-2016'!E479,D$4)),"no url")</f>
        <v>update openchpl.certified_product as cp set transparency_attestation_url = 'http://www.medhost.com/about-us/meaningful-use-certification' from (select certified_product_id from openchpl.certified_product as cp where cp.acb_certification_id = '06252015-0261-5') as subquery where cp.certified_product_id = subquery.certified_product_id;</v>
      </c>
    </row>
    <row r="486" spans="1:2" x14ac:dyDescent="0.25">
      <c r="A486" s="13" t="str">
        <f>IF(NOT(ISBLANK('Drummond 3-11-2016'!D480)),IF(OR(ISBLANK('Drummond 3-11-2016'!E480),'Drummond 3-11-2016'!E480="N/A"),"no acb code",CONCATENATE(B$2,'Drummond 3-11-2016'!D480,C$2,'Drummond 3-11-2016'!E480,D$2,B$5,E$2)),"no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'06052014-2246-5' and cb."name" = 'Drummond Group Inc.' and cp.product_version_id = pv.product_version_id and pv.product_id = p.product_id and p.vendor_id = vend.vendor_id;</v>
      </c>
      <c r="B486" s="13" t="str">
        <f>IF(NOT(ISBLANK('Drummond 3-11-2016'!F480)),IF('Drummond 3-11-2016'!A480&lt;&gt;'Drummond 3-11-2016'!A479,CONCATENATE(B$3,'Drummond 3-11-2016'!F480,C$3,'Drummond 3-11-2016'!E480,D$3,B$5,E$3),CONCATENATE(B$4,'Drummond 3-11-2016'!F480,C$4,'Drummond 3-11-2016'!E480,D$4)),"no url")</f>
        <v>update openchpl.certified_product as cp set transparency_attestation_url = 'http://www.medhost.com/about-us/yourcareuniverse-certification' from (select certified_product_id from openchpl.certified_product as cp where cp.acb_certification_id = '06052014-2246-5') as subquery where cp.certified_product_id = subquery.certified_product_id;</v>
      </c>
    </row>
    <row r="487" spans="1:2" x14ac:dyDescent="0.25">
      <c r="A487" s="13" t="str">
        <f>IF(NOT(ISBLANK('Drummond 3-11-2016'!D481)),IF(OR(ISBLANK('Drummond 3-11-2016'!E481),'Drummond 3-11-2016'!E481="N/A"),"no acb code",CONCATENATE(B$2,'Drummond 3-11-2016'!D481,C$2,'Drummond 3-11-2016'!E481,D$2,B$5,E$2)),"no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'06052014-2245-5' and cb."name" = 'Drummond Group Inc.' and cp.product_version_id = pv.product_version_id and pv.product_id = p.product_id and p.vendor_id = vend.vendor_id;</v>
      </c>
      <c r="B487" s="13" t="str">
        <f>IF(NOT(ISBLANK('Drummond 3-11-2016'!F481)),IF('Drummond 3-11-2016'!A481&lt;&gt;'Drummond 3-11-2016'!A480,CONCATENATE(B$3,'Drummond 3-11-2016'!F481,C$3,'Drummond 3-11-2016'!E481,D$3,B$5,E$3),CONCATENATE(B$4,'Drummond 3-11-2016'!F481,C$4,'Drummond 3-11-2016'!E481,D$4)),"no url")</f>
        <v>update openchpl.certified_product as cp set transparency_attestation_url = 'http://www.medhost.com/about-us/yourcareuniverse-certification' from (select certified_product_id from openchpl.certified_product as cp where cp.acb_certification_id = '06052014-2245-5') as subquery where cp.certified_product_id = subquery.certified_product_id;</v>
      </c>
    </row>
    <row r="488" spans="1:2" x14ac:dyDescent="0.25">
      <c r="A488" s="13" t="str">
        <f>IF(NOT(ISBLANK('Drummond 3-11-2016'!D482)),IF(OR(ISBLANK('Drummond 3-11-2016'!E482),'Drummond 3-11-2016'!E482="N/A"),"no acb code",CONCATENATE(B$2,'Drummond 3-11-2016'!D482,C$2,'Drummond 3-11-2016'!E482,D$2,B$5,E$2)),"no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'09252014-2966-1' and cb."name" = 'Drummond Group Inc.' and cp.product_version_id = pv.product_version_id and pv.product_id = p.product_id and p.vendor_id = vend.vendor_id;</v>
      </c>
      <c r="B488" s="13" t="str">
        <f>IF(NOT(ISBLANK('Drummond 3-11-2016'!F482)),IF('Drummond 3-11-2016'!A482&lt;&gt;'Drummond 3-11-2016'!A481,CONCATENATE(B$3,'Drummond 3-11-2016'!F482,C$3,'Drummond 3-11-2016'!E482,D$3,B$5,E$3),CONCATENATE(B$4,'Drummond 3-11-2016'!F482,C$4,'Drummond 3-11-2016'!E482,D$4)),"no url")</f>
        <v>update openchpl.certified_product as cp set transparency_attestation_url = 'http://www.medhost.com/about-us/yourcareuniverse-certification' from (select certified_product_id from openchpl.certified_product as cp where cp.acb_certification_id = '09252014-2966-1') as subquery where cp.certified_product_id = subquery.certified_product_id;</v>
      </c>
    </row>
    <row r="489" spans="1:2" x14ac:dyDescent="0.25">
      <c r="A489" s="13" t="str">
        <f>IF(NOT(ISBLANK('Drummond 3-11-2016'!D483)),IF(OR(ISBLANK('Drummond 3-11-2016'!E483),'Drummond 3-11-2016'!E483="N/A"),"no acb code",CONCATENATE(B$2,'Drummond 3-11-2016'!D483,C$2,'Drummond 3-11-2016'!E483,D$2,B$5,E$2)),"no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'09252014-2967-1' and cb."name" = 'Drummond Group Inc.' and cp.product_version_id = pv.product_version_id and pv.product_id = p.product_id and p.vendor_id = vend.vendor_id;</v>
      </c>
      <c r="B489" s="13" t="str">
        <f>IF(NOT(ISBLANK('Drummond 3-11-2016'!F483)),IF('Drummond 3-11-2016'!A483&lt;&gt;'Drummond 3-11-2016'!A482,CONCATENATE(B$3,'Drummond 3-11-2016'!F483,C$3,'Drummond 3-11-2016'!E483,D$3,B$5,E$3),CONCATENATE(B$4,'Drummond 3-11-2016'!F483,C$4,'Drummond 3-11-2016'!E483,D$4)),"no url")</f>
        <v>update openchpl.certified_product as cp set transparency_attestation_url = 'http://www.medhost.com/about-us/yourcareuniverse-certification' from (select certified_product_id from openchpl.certified_product as cp where cp.acb_certification_id = '09252014-2967-1') as subquery where cp.certified_product_id = subquery.certified_product_id;</v>
      </c>
    </row>
    <row r="490" spans="1:2" x14ac:dyDescent="0.25">
      <c r="A490" s="13" t="str">
        <f>IF(NOT(ISBLANK('Drummond 3-11-2016'!D484)),IF(OR(ISBLANK('Drummond 3-11-2016'!E484),'Drummond 3-11-2016'!E484="N/A"),"no acb code",CONCATENATE(B$2,'Drummond 3-11-2016'!D484,C$2,'Drummond 3-11-2016'!E484,D$2,B$5,E$2)),"no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'12182014-2970-1' and cb."name" = 'Drummond Group Inc.' and cp.product_version_id = pv.product_version_id and pv.product_id = p.product_id and p.vendor_id = vend.vendor_id;</v>
      </c>
      <c r="B490" s="13" t="str">
        <f>IF(NOT(ISBLANK('Drummond 3-11-2016'!F484)),IF('Drummond 3-11-2016'!A484&lt;&gt;'Drummond 3-11-2016'!A483,CONCATENATE(B$3,'Drummond 3-11-2016'!F484,C$3,'Drummond 3-11-2016'!E484,D$3,B$5,E$3),CONCATENATE(B$4,'Drummond 3-11-2016'!F484,C$4,'Drummond 3-11-2016'!E484,D$4)),"no url")</f>
        <v>update openchpl.certified_product as cp set transparency_attestation_url = 'http://www.medhost.com/about-us/yourcareuniverse-certification' from (select certified_product_id from openchpl.certified_product as cp where cp.acb_certification_id = '12182014-2970-1') as subquery where cp.certified_product_id = subquery.certified_product_id;</v>
      </c>
    </row>
    <row r="491" spans="1:2" x14ac:dyDescent="0.25">
      <c r="A491" s="13" t="str">
        <f>IF(NOT(ISBLANK('Drummond 3-11-2016'!D485)),IF(OR(ISBLANK('Drummond 3-11-2016'!E485),'Drummond 3-11-2016'!E485="N/A"),"no acb code",CONCATENATE(B$2,'Drummond 3-11-2016'!D485,C$2,'Drummond 3-11-2016'!E485,D$2,B$5,E$2)),"no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'12182014-2971-1' and cb."name" = 'Drummond Group Inc.' and cp.product_version_id = pv.product_version_id and pv.product_id = p.product_id and p.vendor_id = vend.vendor_id;</v>
      </c>
      <c r="B491" s="13" t="str">
        <f>IF(NOT(ISBLANK('Drummond 3-11-2016'!F485)),IF('Drummond 3-11-2016'!A485&lt;&gt;'Drummond 3-11-2016'!A484,CONCATENATE(B$3,'Drummond 3-11-2016'!F485,C$3,'Drummond 3-11-2016'!E485,D$3,B$5,E$3),CONCATENATE(B$4,'Drummond 3-11-2016'!F485,C$4,'Drummond 3-11-2016'!E485,D$4)),"no url")</f>
        <v>update openchpl.certified_product as cp set transparency_attestation_url = 'http://www.medhost.com/about-us/yourcareuniverse-certification' from (select certified_product_id from openchpl.certified_product as cp where cp.acb_certification_id = '12182014-2971-1') as subquery where cp.certified_product_id = subquery.certified_product_id;</v>
      </c>
    </row>
    <row r="492" spans="1:2" x14ac:dyDescent="0.25">
      <c r="A492" s="13" t="str">
        <f>IF(NOT(ISBLANK('Drummond 3-11-2016'!D486)),IF(OR(ISBLANK('Drummond 3-11-2016'!E486),'Drummond 3-11-2016'!E486="N/A"),"no acb code",CONCATENATE(B$2,'Drummond 3-11-2016'!D486,C$2,'Drummond 3-11-2016'!E486,D$2,B$5,E$2)),"no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'02162015-2968-5' and cb."name" = 'Drummond Group Inc.' and cp.product_version_id = pv.product_version_id and pv.product_id = p.product_id and p.vendor_id = vend.vendor_id;</v>
      </c>
      <c r="B492" s="13" t="str">
        <f>IF(NOT(ISBLANK('Drummond 3-11-2016'!F486)),IF('Drummond 3-11-2016'!A486&lt;&gt;'Drummond 3-11-2016'!A485,CONCATENATE(B$3,'Drummond 3-11-2016'!F486,C$3,'Drummond 3-11-2016'!E486,D$3,B$5,E$3),CONCATENATE(B$4,'Drummond 3-11-2016'!F486,C$4,'Drummond 3-11-2016'!E486,D$4)),"no url")</f>
        <v>update openchpl.certified_product as cp set transparency_attestation_url = 'http://www.medhost.com/about-us/yourcareuniverse-certification' from (select certified_product_id from openchpl.certified_product as cp where cp.acb_certification_id = '02162015-2968-5') as subquery where cp.certified_product_id = subquery.certified_product_id;</v>
      </c>
    </row>
    <row r="493" spans="1:2" x14ac:dyDescent="0.25">
      <c r="A493" s="13" t="str">
        <f>IF(NOT(ISBLANK('Drummond 3-11-2016'!D487)),IF(OR(ISBLANK('Drummond 3-11-2016'!E487),'Drummond 3-11-2016'!E487="N/A"),"no acb code",CONCATENATE(B$2,'Drummond 3-11-2016'!D487,C$2,'Drummond 3-11-2016'!E487,D$2,B$5,E$2)),"no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'02162015-2969-5' and cb."name" = 'Drummond Group Inc.' and cp.product_version_id = pv.product_version_id and pv.product_id = p.product_id and p.vendor_id = vend.vendor_id;</v>
      </c>
      <c r="B493" s="13" t="str">
        <f>IF(NOT(ISBLANK('Drummond 3-11-2016'!F487)),IF('Drummond 3-11-2016'!A487&lt;&gt;'Drummond 3-11-2016'!A486,CONCATENATE(B$3,'Drummond 3-11-2016'!F487,C$3,'Drummond 3-11-2016'!E487,D$3,B$5,E$3),CONCATENATE(B$4,'Drummond 3-11-2016'!F487,C$4,'Drummond 3-11-2016'!E487,D$4)),"no url")</f>
        <v>update openchpl.certified_product as cp set transparency_attestation_url = 'http://www.medhost.com/about-us/yourcareuniverse-certification' from (select certified_product_id from openchpl.certified_product as cp where cp.acb_certification_id = '02162015-2969-5') as subquery where cp.certified_product_id = subquery.certified_product_id;</v>
      </c>
    </row>
    <row r="494" spans="1:2" x14ac:dyDescent="0.25">
      <c r="A494" s="13" t="str">
        <f>IF(NOT(ISBLANK('Drummond 3-11-2016'!D488)),IF(OR(ISBLANK('Drummond 3-11-2016'!E488),'Drummond 3-11-2016'!E488="N/A"),"no acb code",CONCATENATE(B$2,'Drummond 3-11-2016'!D488,C$2,'Drummond 3-11-2016'!E488,D$2,B$5,E$2)),"no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'09232013-2244-5' and cb."name" = 'Drummond Group Inc.' and cp.product_version_id = pv.product_version_id and pv.product_id = p.product_id and p.vendor_id = vend.vendor_id;</v>
      </c>
      <c r="B494" s="13" t="str">
        <f>IF(NOT(ISBLANK('Drummond 3-11-2016'!F488)),IF('Drummond 3-11-2016'!A488&lt;&gt;'Drummond 3-11-2016'!A487,CONCATENATE(B$3,'Drummond 3-11-2016'!F488,C$3,'Drummond 3-11-2016'!E488,D$3,B$5,E$3),CONCATENATE(B$4,'Drummond 3-11-2016'!F488,C$4,'Drummond 3-11-2016'!E488,D$4)),"no url")</f>
        <v>update openchpl.certified_product as cp set transparency_attestation_url = 'http://www.medhost.com/about-us/yourcareuniverse-certification' from (select certified_product_id from openchpl.certified_product as cp where cp.acb_certification_id = '09232013-2244-5') as subquery where cp.certified_product_id = subquery.certified_product_id;</v>
      </c>
    </row>
    <row r="495" spans="1:2" x14ac:dyDescent="0.25">
      <c r="A495" s="13" t="str">
        <f>IF(NOT(ISBLANK('Drummond 3-11-2016'!D489)),IF(OR(ISBLANK('Drummond 3-11-2016'!E489),'Drummond 3-11-2016'!E489="N/A"),"no acb code",CONCATENATE(B$2,'Drummond 3-11-2016'!D489,C$2,'Drummond 3-11-2016'!E489,D$2,B$5,E$2)),"no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'09232013-2243-5' and cb."name" = 'Drummond Group Inc.' and cp.product_version_id = pv.product_version_id and pv.product_id = p.product_id and p.vendor_id = vend.vendor_id;</v>
      </c>
      <c r="B495" s="13" t="str">
        <f>IF(NOT(ISBLANK('Drummond 3-11-2016'!F489)),IF('Drummond 3-11-2016'!A489&lt;&gt;'Drummond 3-11-2016'!A488,CONCATENATE(B$3,'Drummond 3-11-2016'!F489,C$3,'Drummond 3-11-2016'!E489,D$3,B$5,E$3),CONCATENATE(B$4,'Drummond 3-11-2016'!F489,C$4,'Drummond 3-11-2016'!E489,D$4)),"no url")</f>
        <v>update openchpl.certified_product as cp set transparency_attestation_url = 'http://www.medhost.com/about-us/yourcareuniverse-certification' from (select certified_product_id from openchpl.certified_product as cp where cp.acb_certification_id = '09232013-2243-5') as subquery where cp.certified_product_id = subquery.certified_product_id;</v>
      </c>
    </row>
    <row r="496" spans="1:2" x14ac:dyDescent="0.25">
      <c r="A496" s="13" t="str">
        <f>IF(NOT(ISBLANK('Drummond 3-11-2016'!D490)),IF(OR(ISBLANK('Drummond 3-11-2016'!E490),'Drummond 3-11-2016'!E490="N/A"),"no acb code",CONCATENATE(B$2,'Drummond 3-11-2016'!D490,C$2,'Drummond 3-11-2016'!E490,D$2,B$5,E$2)),"no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'07022015-0256-5' and cb."name" = 'Drummond Group Inc.' and cp.product_version_id = pv.product_version_id and pv.product_id = p.product_id and p.vendor_id = vend.vendor_id;</v>
      </c>
      <c r="B496" s="13" t="str">
        <f>IF(NOT(ISBLANK('Drummond 3-11-2016'!F490)),IF('Drummond 3-11-2016'!A490&lt;&gt;'Drummond 3-11-2016'!A489,CONCATENATE(B$3,'Drummond 3-11-2016'!F490,C$3,'Drummond 3-11-2016'!E490,D$3,B$5,E$3),CONCATENATE(B$4,'Drummond 3-11-2016'!F490,C$4,'Drummond 3-11-2016'!E490,D$4)),"no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'07022015-0256-5') as subquery where cp.certified_product_id = subquery.certified_product_id;</v>
      </c>
    </row>
    <row r="497" spans="1:2" x14ac:dyDescent="0.25">
      <c r="A497" s="13" t="str">
        <f>IF(NOT(ISBLANK('Drummond 3-11-2016'!D491)),IF(OR(ISBLANK('Drummond 3-11-2016'!E491),'Drummond 3-11-2016'!E491="N/A"),"no acb code",CONCATENATE(B$2,'Drummond 3-11-2016'!D491,C$2,'Drummond 3-11-2016'!E491,D$2,B$5,E$2)),"no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'07022015-0255-5' and cb."name" = 'Drummond Group Inc.' and cp.product_version_id = pv.product_version_id and pv.product_id = p.product_id and p.vendor_id = vend.vendor_id;</v>
      </c>
      <c r="B497" s="13" t="str">
        <f>IF(NOT(ISBLANK('Drummond 3-11-2016'!F491)),IF('Drummond 3-11-2016'!A491&lt;&gt;'Drummond 3-11-2016'!A490,CONCATENATE(B$3,'Drummond 3-11-2016'!F491,C$3,'Drummond 3-11-2016'!E491,D$3,B$5,E$3),CONCATENATE(B$4,'Drummond 3-11-2016'!F491,C$4,'Drummond 3-11-2016'!E491,D$4)),"no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'07022015-0255-5') as subquery where cp.certified_product_id = subquery.certified_product_id;</v>
      </c>
    </row>
    <row r="498" spans="1:2" x14ac:dyDescent="0.25">
      <c r="A498" s="13" t="str">
        <f>IF(NOT(ISBLANK('Drummond 3-11-2016'!D492)),IF(OR(ISBLANK('Drummond 3-11-2016'!E492),'Drummond 3-11-2016'!E492="N/A"),"no acb code",CONCATENATE(B$2,'Drummond 3-11-2016'!D492,C$2,'Drummond 3-11-2016'!E492,D$2,B$5,E$2)),"no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'07022015-0258-5' and cb."name" = 'Drummond Group Inc.' and cp.product_version_id = pv.product_version_id and pv.product_id = p.product_id and p.vendor_id = vend.vendor_id;</v>
      </c>
      <c r="B498" s="13" t="str">
        <f>IF(NOT(ISBLANK('Drummond 3-11-2016'!F492)),IF('Drummond 3-11-2016'!A492&lt;&gt;'Drummond 3-11-2016'!A491,CONCATENATE(B$3,'Drummond 3-11-2016'!F492,C$3,'Drummond 3-11-2016'!E492,D$3,B$5,E$3),CONCATENATE(B$4,'Drummond 3-11-2016'!F492,C$4,'Drummond 3-11-2016'!E492,D$4)),"no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'07022015-0258-5') as subquery where cp.certified_product_id = subquery.certified_product_id;</v>
      </c>
    </row>
    <row r="499" spans="1:2" x14ac:dyDescent="0.25">
      <c r="A499" s="13" t="str">
        <f>IF(NOT(ISBLANK('Drummond 3-11-2016'!D493)),IF(OR(ISBLANK('Drummond 3-11-2016'!E493),'Drummond 3-11-2016'!E493="N/A"),"no acb code",CONCATENATE(B$2,'Drummond 3-11-2016'!D493,C$2,'Drummond 3-11-2016'!E493,D$2,B$5,E$2)),"no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'07022015-0257-5' and cb."name" = 'Drummond Group Inc.' and cp.product_version_id = pv.product_version_id and pv.product_id = p.product_id and p.vendor_id = vend.vendor_id;</v>
      </c>
      <c r="B499" s="13" t="str">
        <f>IF(NOT(ISBLANK('Drummond 3-11-2016'!F493)),IF('Drummond 3-11-2016'!A493&lt;&gt;'Drummond 3-11-2016'!A492,CONCATENATE(B$3,'Drummond 3-11-2016'!F493,C$3,'Drummond 3-11-2016'!E493,D$3,B$5,E$3),CONCATENATE(B$4,'Drummond 3-11-2016'!F493,C$4,'Drummond 3-11-2016'!E493,D$4)),"no url")</f>
        <v>update openchpl.certified_product as cp set transparency_attestation_url = 'http://www.medhost.com/about-us/yourcareuniverse-certification' from (select certified_product_id from openchpl.certified_product as cp where cp.acb_certification_id = '07022015-0257-5') as subquery where cp.certified_product_id = subquery.certified_product_id;</v>
      </c>
    </row>
    <row r="500" spans="1:2" x14ac:dyDescent="0.25">
      <c r="A500" s="13" t="str">
        <f>IF(NOT(ISBLANK('Drummond 3-11-2016'!D494)),IF(OR(ISBLANK('Drummond 3-11-2016'!E494),'Drummond 3-11-2016'!E494="N/A"),"no acb code",CONCATENATE(B$2,'Drummond 3-11-2016'!D494,C$2,'Drummond 3-11-2016'!E494,D$2,B$5,E$2)),"no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'05192014-2570-5' and cb."name" = 'Drummond Group Inc.' and cp.product_version_id = pv.product_version_id and pv.product_id = p.product_id and p.vendor_id = vend.vendor_id;</v>
      </c>
      <c r="B500" s="13" t="str">
        <f>IF(NOT(ISBLANK('Drummond 3-11-2016'!F494)),IF('Drummond 3-11-2016'!A494&lt;&gt;'Drummond 3-11-2016'!A493,CONCATENATE(B$3,'Drummond 3-11-2016'!F494,C$3,'Drummond 3-11-2016'!E494,D$3,B$5,E$3),CONCATENATE(B$4,'Drummond 3-11-2016'!F494,C$4,'Drummond 3-11-2016'!E494,D$4)),"no url")</f>
        <v>update openchpl.certified_product as cp set transparency_attestation_url = 'http://www.medhost.com/about-us/meaningful-use-certification' from (select certified_product_id from openchpl.certified_product as cp where cp.acb_certification_id = '05192014-2570-5') as subquery where cp.certified_product_id = subquery.certified_product_id;</v>
      </c>
    </row>
    <row r="501" spans="1:2" x14ac:dyDescent="0.25">
      <c r="A501" s="13" t="str">
        <f>IF(NOT(ISBLANK('Drummond 3-11-2016'!D495)),IF(OR(ISBLANK('Drummond 3-11-2016'!E495),'Drummond 3-11-2016'!E495="N/A"),"no acb code",CONCATENATE(B$2,'Drummond 3-11-2016'!D495,C$2,'Drummond 3-11-2016'!E495,D$2,B$5,E$2)),"no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'05192014-2569-5' and cb."name" = 'Drummond Group Inc.' and cp.product_version_id = pv.product_version_id and pv.product_id = p.product_id and p.vendor_id = vend.vendor_id;</v>
      </c>
      <c r="B501" s="13" t="str">
        <f>IF(NOT(ISBLANK('Drummond 3-11-2016'!F495)),IF('Drummond 3-11-2016'!A495&lt;&gt;'Drummond 3-11-2016'!A494,CONCATENATE(B$3,'Drummond 3-11-2016'!F495,C$3,'Drummond 3-11-2016'!E495,D$3,B$5,E$3),CONCATENATE(B$4,'Drummond 3-11-2016'!F495,C$4,'Drummond 3-11-2016'!E495,D$4)),"no url")</f>
        <v>update openchpl.certified_product as cp set transparency_attestation_url = 'http://www.medhost.com/about-us/meaningful-use-certification' from (select certified_product_id from openchpl.certified_product as cp where cp.acb_certification_id = '05192014-2569-5') as subquery where cp.certified_product_id = subquery.certified_product_id;</v>
      </c>
    </row>
    <row r="502" spans="1:2" x14ac:dyDescent="0.25">
      <c r="A502" s="13" t="str">
        <f>IF(NOT(ISBLANK('Drummond 3-11-2016'!D496)),IF(OR(ISBLANK('Drummond 3-11-2016'!E496),'Drummond 3-11-2016'!E496="N/A"),"no acb code",CONCATENATE(B$2,'Drummond 3-11-2016'!D496,C$2,'Drummond 3-11-2016'!E496,D$2,B$5,E$2)),"no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'02202014-2568-5' and cb."name" = 'Drummond Group Inc.' and cp.product_version_id = pv.product_version_id and pv.product_id = p.product_id and p.vendor_id = vend.vendor_id;</v>
      </c>
      <c r="B502" s="13" t="str">
        <f>IF(NOT(ISBLANK('Drummond 3-11-2016'!F496)),IF('Drummond 3-11-2016'!A496&lt;&gt;'Drummond 3-11-2016'!A495,CONCATENATE(B$3,'Drummond 3-11-2016'!F496,C$3,'Drummond 3-11-2016'!E496,D$3,B$5,E$3),CONCATENATE(B$4,'Drummond 3-11-2016'!F496,C$4,'Drummond 3-11-2016'!E496,D$4)),"no url")</f>
        <v>update openchpl.certified_product as cp set transparency_attestation_url = 'http://www.medhost.com/about-us/meaningful-use-certification' from (select certified_product_id from openchpl.certified_product as cp where cp.acb_certification_id = '02202014-2568-5') as subquery where cp.certified_product_id = subquery.certified_product_id;</v>
      </c>
    </row>
    <row r="503" spans="1:2" x14ac:dyDescent="0.25">
      <c r="A503" s="13" t="str">
        <f>IF(NOT(ISBLANK('Drummond 3-11-2016'!D497)),IF(OR(ISBLANK('Drummond 3-11-2016'!E497),'Drummond 3-11-2016'!E497="N/A"),"no acb code",CONCATENATE(B$2,'Drummond 3-11-2016'!D497,C$2,'Drummond 3-11-2016'!E497,D$2,B$5,E$2)),"no attestation")</f>
        <v>no acb code</v>
      </c>
      <c r="B503" s="13" t="str">
        <f>IF(NOT(ISBLANK('Drummond 3-11-2016'!F497)),IF('Drummond 3-11-2016'!A497&lt;&gt;'Drummond 3-11-2016'!A496,CONCATENATE(B$3,'Drummond 3-11-2016'!F497,C$3,'Drummond 3-11-2016'!E497,D$3,B$5,E$3),CONCATENATE(B$4,'Drummond 3-11-2016'!F497,C$4,'Drummond 3-11-2016'!E497,D$4)),"no url")</f>
        <v>update openchpl.certified_product as cp set transparency_attestation_url = 'http://home.meditech.com/en/d/regulatoryresources/pages/certification.htm'from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04" spans="1:2" x14ac:dyDescent="0.25">
      <c r="A504" s="13" t="str">
        <f>IF(NOT(ISBLANK('Drummond 3-11-2016'!D498)),IF(OR(ISBLANK('Drummond 3-11-2016'!E498),'Drummond 3-11-2016'!E498="N/A"),"no acb code",CONCATENATE(B$2,'Drummond 3-11-2016'!D498,C$2,'Drummond 3-11-2016'!E498,D$2,B$5,E$2)),"no attestation")</f>
        <v>no acb code</v>
      </c>
      <c r="B504" s="13" t="str">
        <f>IF(NOT(ISBLANK('Drummond 3-11-2016'!F498)),IF('Drummond 3-11-2016'!A498&lt;&gt;'Drummond 3-11-2016'!A497,CONCATENATE(B$3,'Drummond 3-11-2016'!F498,C$3,'Drummond 3-11-2016'!E498,D$3,B$5,E$3),CONCATENATE(B$4,'Drummond 3-11-2016'!F498,C$4,'Drummond 3-11-2016'!E498,D$4)),"no url")</f>
        <v>update openchpl.certified_product as cp set transparency_attestation_url = 'http://home.meditech.com/en/d/regulatoryresources/pages/certification.htm'from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05" spans="1:2" x14ac:dyDescent="0.25">
      <c r="A505" s="13" t="str">
        <f>IF(NOT(ISBLANK('Drummond 3-11-2016'!D499)),IF(OR(ISBLANK('Drummond 3-11-2016'!E499),'Drummond 3-11-2016'!E499="N/A"),"no acb code",CONCATENATE(B$2,'Drummond 3-11-2016'!D499,C$2,'Drummond 3-11-2016'!E499,D$2,B$5,E$2)),"no attestation")</f>
        <v>no acb code</v>
      </c>
      <c r="B505" s="13" t="str">
        <f>IF(NOT(ISBLANK('Drummond 3-11-2016'!F499)),IF('Drummond 3-11-2016'!A499&lt;&gt;'Drummond 3-11-2016'!A498,CONCATENATE(B$3,'Drummond 3-11-2016'!F499,C$3,'Drummond 3-11-2016'!E499,D$3,B$5,E$3),CONCATENATE(B$4,'Drummond 3-11-2016'!F499,C$4,'Drummond 3-11-2016'!E499,D$4)),"no url")</f>
        <v>update openchpl.certified_product as cp set transparency_attestation_url = 'http://home.meditech.com/en/d/regulatoryresources/pages/certification.htm'from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06" spans="1:2" x14ac:dyDescent="0.25">
      <c r="A506" s="13" t="str">
        <f>IF(NOT(ISBLANK('Drummond 3-11-2016'!D500)),IF(OR(ISBLANK('Drummond 3-11-2016'!E500),'Drummond 3-11-2016'!E500="N/A"),"no acb code",CONCATENATE(B$2,'Drummond 3-11-2016'!D500,C$2,'Drummond 3-11-2016'!E500,D$2,B$5,E$2)),"no attestation")</f>
        <v>no acb code</v>
      </c>
      <c r="B506" s="13" t="str">
        <f>IF(NOT(ISBLANK('Drummond 3-11-2016'!F500)),IF('Drummond 3-11-2016'!A500&lt;&gt;'Drummond 3-11-2016'!A499,CONCATENATE(B$3,'Drummond 3-11-2016'!F500,C$3,'Drummond 3-11-2016'!E500,D$3,B$5,E$3),CONCATENATE(B$4,'Drummond 3-11-2016'!F500,C$4,'Drummond 3-11-2016'!E500,D$4)),"no url")</f>
        <v>update openchpl.certified_product as cp set transparency_attestation_url = 'http://medallies.com/Drummond_Certification.html'from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07" spans="1:2" x14ac:dyDescent="0.25">
      <c r="A507" s="13" t="str">
        <f>IF(NOT(ISBLANK('Drummond 3-11-2016'!D501)),IF(OR(ISBLANK('Drummond 3-11-2016'!E501),'Drummond 3-11-2016'!E501="N/A"),"no acb code",CONCATENATE(B$2,'Drummond 3-11-2016'!D501,C$2,'Drummond 3-11-2016'!E501,D$2,B$5,E$2)),"no attestation")</f>
        <v>no acb code</v>
      </c>
      <c r="B507" s="13" t="str">
        <f>IF(NOT(ISBLANK('Drummond 3-11-2016'!F501)),IF('Drummond 3-11-2016'!A501&lt;&gt;'Drummond 3-11-2016'!A500,CONCATENATE(B$3,'Drummond 3-11-2016'!F501,C$3,'Drummond 3-11-2016'!E501,D$3,B$5,E$3),CONCATENATE(B$4,'Drummond 3-11-2016'!F501,C$4,'Drummond 3-11-2016'!E501,D$4)),"no url")</f>
        <v>no url</v>
      </c>
    </row>
    <row r="508" spans="1:2" x14ac:dyDescent="0.25">
      <c r="A508" s="13" t="str">
        <f>IF(NOT(ISBLANK('Drummond 3-11-2016'!D502)),IF(OR(ISBLANK('Drummond 3-11-2016'!E502),'Drummond 3-11-2016'!E502="N/A"),"no acb code",CONCATENATE(B$2,'Drummond 3-11-2016'!D502,C$2,'Drummond 3-11-2016'!E502,D$2,B$5,E$2)),"no attestation")</f>
        <v>no acb code</v>
      </c>
      <c r="B508" s="13" t="str">
        <f>IF(NOT(ISBLANK('Drummond 3-11-2016'!F502)),IF('Drummond 3-11-2016'!A502&lt;&gt;'Drummond 3-11-2016'!A501,CONCATENATE(B$3,'Drummond 3-11-2016'!F502,C$3,'Drummond 3-11-2016'!E502,D$3,B$5,E$3),CONCATENATE(B$4,'Drummond 3-11-2016'!F502,C$4,'Drummond 3-11-2016'!E502,D$4)),"no url")</f>
        <v>no url</v>
      </c>
    </row>
    <row r="509" spans="1:2" x14ac:dyDescent="0.25">
      <c r="A509" s="13" t="str">
        <f>IF(NOT(ISBLANK('Drummond 3-11-2016'!D503)),IF(OR(ISBLANK('Drummond 3-11-2016'!E503),'Drummond 3-11-2016'!E503="N/A"),"no acb code",CONCATENATE(B$2,'Drummond 3-11-2016'!D503,C$2,'Drummond 3-11-2016'!E503,D$2,B$5,E$2)),"no attestation")</f>
        <v>no attestation</v>
      </c>
      <c r="B509" s="13" t="str">
        <f>IF(NOT(ISBLANK('Drummond 3-11-2016'!F503)),IF('Drummond 3-11-2016'!A503&lt;&gt;'Drummond 3-11-2016'!A502,CONCATENATE(B$3,'Drummond 3-11-2016'!F503,C$3,'Drummond 3-11-2016'!E503,D$3,B$5,E$3),CONCATENATE(B$4,'Drummond 3-11-2016'!F503,C$4,'Drummond 3-11-2016'!E503,D$4)),"no url")</f>
        <v>update openchpl.certified_product as cp set transparency_attestation_url = 'http://www.medevolve.com/mission-critical-solutions/ehr/'from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10" spans="1:2" x14ac:dyDescent="0.25">
      <c r="A510" s="13" t="str">
        <f>IF(NOT(ISBLANK('Drummond 3-11-2016'!D504)),IF(OR(ISBLANK('Drummond 3-11-2016'!E504),'Drummond 3-11-2016'!E504="N/A"),"no acb code",CONCATENATE(B$2,'Drummond 3-11-2016'!D504,C$2,'Drummond 3-11-2016'!E504,D$2,B$5,E$2)),"no attestation")</f>
        <v>no attestation</v>
      </c>
      <c r="B510" s="13" t="str">
        <f>IF(NOT(ISBLANK('Drummond 3-11-2016'!F504)),IF('Drummond 3-11-2016'!A504&lt;&gt;'Drummond 3-11-2016'!A503,CONCATENATE(B$3,'Drummond 3-11-2016'!F504,C$3,'Drummond 3-11-2016'!E504,D$3,B$5,E$3),CONCATENATE(B$4,'Drummond 3-11-2016'!F504,C$4,'Drummond 3-11-2016'!E504,D$4)),"no url")</f>
        <v>update openchpl.certified_product as cp set transparency_attestation_url = 'http://www.medevolve.com/mission-critical-solutions/ehr/'from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11" spans="1:2" x14ac:dyDescent="0.25">
      <c r="A511" s="13" t="str">
        <f>IF(NOT(ISBLANK('Drummond 3-11-2016'!D505)),IF(OR(ISBLANK('Drummond 3-11-2016'!E505),'Drummond 3-11-2016'!E505="N/A"),"no acb code",CONCATENATE(B$2,'Drummond 3-11-2016'!D505,C$2,'Drummond 3-11-2016'!E505,D$2,B$5,E$2)),"no attestation")</f>
        <v>no attestation</v>
      </c>
      <c r="B511" s="13" t="str">
        <f>IF(NOT(ISBLANK('Drummond 3-11-2016'!F505)),IF('Drummond 3-11-2016'!A505&lt;&gt;'Drummond 3-11-2016'!A504,CONCATENATE(B$3,'Drummond 3-11-2016'!F505,C$3,'Drummond 3-11-2016'!E505,D$3,B$5,E$3),CONCATENATE(B$4,'Drummond 3-11-2016'!F505,C$4,'Drummond 3-11-2016'!E505,D$4)),"no url")</f>
        <v>update openchpl.certified_product as cp set transparency_attestation_url = 'http://www.medevolve.com/mission-critical-solutions/ehr/'from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12" spans="1:2" x14ac:dyDescent="0.25">
      <c r="A512" s="13" t="str">
        <f>IF(NOT(ISBLANK('Drummond 3-11-2016'!D506)),IF(OR(ISBLANK('Drummond 3-11-2016'!E506),'Drummond 3-11-2016'!E506="N/A"),"no acb code",CONCATENATE(B$2,'Drummond 3-11-2016'!D506,C$2,'Drummond 3-11-2016'!E506,D$2,B$5,E$2)),"no attestation")</f>
        <v>no acb code</v>
      </c>
      <c r="B512" s="13" t="str">
        <f>IF(NOT(ISBLANK('Drummond 3-11-2016'!F506)),IF('Drummond 3-11-2016'!A506&lt;&gt;'Drummond 3-11-2016'!A505,CONCATENATE(B$3,'Drummond 3-11-2016'!F506,C$3,'Drummond 3-11-2016'!E506,D$3,B$5,E$3),CONCATENATE(B$4,'Drummond 3-11-2016'!F506,C$4,'Drummond 3-11-2016'!E506,D$4)),"no url")</f>
        <v>no url</v>
      </c>
    </row>
    <row r="513" spans="1:2" x14ac:dyDescent="0.25">
      <c r="A513" s="13" t="str">
        <f>IF(NOT(ISBLANK('Drummond 3-11-2016'!D507)),IF(OR(ISBLANK('Drummond 3-11-2016'!E507),'Drummond 3-11-2016'!E507="N/A"),"no acb code",CONCATENATE(B$2,'Drummond 3-11-2016'!D507,C$2,'Drummond 3-11-2016'!E507,D$2,B$5,E$2)),"no attestation")</f>
        <v>no acb code</v>
      </c>
      <c r="B513" s="13" t="str">
        <f>IF(NOT(ISBLANK('Drummond 3-11-2016'!F507)),IF('Drummond 3-11-2016'!A507&lt;&gt;'Drummond 3-11-2016'!A506,CONCATENATE(B$3,'Drummond 3-11-2016'!F507,C$3,'Drummond 3-11-2016'!E507,D$3,B$5,E$3),CONCATENATE(B$4,'Drummond 3-11-2016'!F507,C$4,'Drummond 3-11-2016'!E507,D$4)),"no url")</f>
        <v>no url</v>
      </c>
    </row>
    <row r="514" spans="1:2" x14ac:dyDescent="0.25">
      <c r="A514" s="13" t="str">
        <f>IF(NOT(ISBLANK('Drummond 3-11-2016'!D508)),IF(OR(ISBLANK('Drummond 3-11-2016'!E508),'Drummond 3-11-2016'!E508="N/A"),"no acb code",CONCATENATE(B$2,'Drummond 3-11-2016'!D508,C$2,'Drummond 3-11-2016'!E508,D$2,B$5,E$2)),"no attestation")</f>
        <v>no acb code</v>
      </c>
      <c r="B514" s="13" t="str">
        <f>IF(NOT(ISBLANK('Drummond 3-11-2016'!F508)),IF('Drummond 3-11-2016'!A508&lt;&gt;'Drummond 3-11-2016'!A507,CONCATENATE(B$3,'Drummond 3-11-2016'!F508,C$3,'Drummond 3-11-2016'!E508,D$3,B$5,E$3),CONCATENATE(B$4,'Drummond 3-11-2016'!F508,C$4,'Drummond 3-11-2016'!E508,D$4)),"no url")</f>
        <v>no url</v>
      </c>
    </row>
    <row r="515" spans="1:2" x14ac:dyDescent="0.25">
      <c r="A515" s="13" t="str">
        <f>IF(NOT(ISBLANK('Drummond 3-11-2016'!D509)),IF(OR(ISBLANK('Drummond 3-11-2016'!E509),'Drummond 3-11-2016'!E509="N/A"),"no acb code",CONCATENATE(B$2,'Drummond 3-11-2016'!D509,C$2,'Drummond 3-11-2016'!E509,D$2,B$5,E$2)),"no attestation")</f>
        <v>no acb code</v>
      </c>
      <c r="B515" s="13" t="str">
        <f>IF(NOT(ISBLANK('Drummond 3-11-2016'!F509)),IF('Drummond 3-11-2016'!A509&lt;&gt;'Drummond 3-11-2016'!A508,CONCATENATE(B$3,'Drummond 3-11-2016'!F509,C$3,'Drummond 3-11-2016'!E509,D$3,B$5,E$3),CONCATENATE(B$4,'Drummond 3-11-2016'!F509,C$4,'Drummond 3-11-2016'!E509,D$4)),"no url")</f>
        <v>update openchpl.certified_product as cp set transparency_attestation_url = 'http://mednetmedical.com/certifications.html'from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16" spans="1:2" x14ac:dyDescent="0.25">
      <c r="A516" s="13" t="str">
        <f>IF(NOT(ISBLANK('Drummond 3-11-2016'!D510)),IF(OR(ISBLANK('Drummond 3-11-2016'!E510),'Drummond 3-11-2016'!E510="N/A"),"no acb code",CONCATENATE(B$2,'Drummond 3-11-2016'!D510,C$2,'Drummond 3-11-2016'!E510,D$2,B$5,E$2)),"no attestation")</f>
        <v>no acb code</v>
      </c>
      <c r="B516" s="13" t="str">
        <f>IF(NOT(ISBLANK('Drummond 3-11-2016'!F510)),IF('Drummond 3-11-2016'!A510&lt;&gt;'Drummond 3-11-2016'!A509,CONCATENATE(B$3,'Drummond 3-11-2016'!F510,C$3,'Drummond 3-11-2016'!E510,D$3,B$5,E$3),CONCATENATE(B$4,'Drummond 3-11-2016'!F510,C$4,'Drummond 3-11-2016'!E510,D$4)),"no url")</f>
        <v>update openchpl.certified_product as cp set transparency_attestation_url = 'http://www.medocity.com/terms-of-service/'from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17" spans="1:2" x14ac:dyDescent="0.25">
      <c r="A517" s="13" t="str">
        <f>IF(NOT(ISBLANK('Drummond 3-11-2016'!D511)),IF(OR(ISBLANK('Drummond 3-11-2016'!E511),'Drummond 3-11-2016'!E511="N/A"),"no acb code",CONCATENATE(B$2,'Drummond 3-11-2016'!D511,C$2,'Drummond 3-11-2016'!E511,D$2,B$5,E$2)),"no attestation")</f>
        <v>no acb code</v>
      </c>
      <c r="B517" s="13" t="str">
        <f>IF(NOT(ISBLANK('Drummond 3-11-2016'!F511)),IF('Drummond 3-11-2016'!A511&lt;&gt;'Drummond 3-11-2016'!A510,CONCATENATE(B$3,'Drummond 3-11-2016'!F511,C$3,'Drummond 3-11-2016'!E511,D$3,B$5,E$3),CONCATENATE(B$4,'Drummond 3-11-2016'!F511,C$4,'Drummond 3-11-2016'!E511,D$4)),"no url")</f>
        <v>update openchpl.certified_product as cp set transparency_attestation_url = 'http://www.medirecpr.com/index-1.html'from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18" spans="1:2" x14ac:dyDescent="0.25">
      <c r="A518" s="13" t="str">
        <f>IF(NOT(ISBLANK('Drummond 3-11-2016'!D512)),IF(OR(ISBLANK('Drummond 3-11-2016'!E512),'Drummond 3-11-2016'!E512="N/A"),"no acb code",CONCATENATE(B$2,'Drummond 3-11-2016'!D512,C$2,'Drummond 3-11-2016'!E512,D$2,B$5,E$2)),"no attestation")</f>
        <v>no acb code</v>
      </c>
      <c r="B518" s="13" t="str">
        <f>IF(NOT(ISBLANK('Drummond 3-11-2016'!F512)),IF('Drummond 3-11-2016'!A512&lt;&gt;'Drummond 3-11-2016'!A511,CONCATENATE(B$3,'Drummond 3-11-2016'!F512,C$3,'Drummond 3-11-2016'!E512,D$3,B$5,E$3),CONCATENATE(B$4,'Drummond 3-11-2016'!F512,C$4,'Drummond 3-11-2016'!E512,D$4)),"no url")</f>
        <v>update openchpl.certified_product as cp set transparency_attestation_url = 'http://www.medirecpr.com/index-1.html'from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19" spans="1:2" x14ac:dyDescent="0.25">
      <c r="A519" s="13" t="str">
        <f>IF(NOT(ISBLANK('Drummond 3-11-2016'!D513)),IF(OR(ISBLANK('Drummond 3-11-2016'!E513),'Drummond 3-11-2016'!E513="N/A"),"no acb code",CONCATENATE(B$2,'Drummond 3-11-2016'!D513,C$2,'Drummond 3-11-2016'!E513,D$2,B$5,E$2)),"no attestation")</f>
        <v>no acb code</v>
      </c>
      <c r="B519" s="13" t="str">
        <f>IF(NOT(ISBLANK('Drummond 3-11-2016'!F513)),IF('Drummond 3-11-2016'!A513&lt;&gt;'Drummond 3-11-2016'!A512,CONCATENATE(B$3,'Drummond 3-11-2016'!F513,C$3,'Drummond 3-11-2016'!E513,D$3,B$5,E$3),CONCATENATE(B$4,'Drummond 3-11-2016'!F513,C$4,'Drummond 3-11-2016'!E513,D$4)),"no url")</f>
        <v>update openchpl.certified_product as cp set transparency_attestation_url = 'https://www.webchartnow.com/drummond'from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20" spans="1:2" x14ac:dyDescent="0.25">
      <c r="A520" s="13" t="str">
        <f>IF(NOT(ISBLANK('Drummond 3-11-2016'!D514)),IF(OR(ISBLANK('Drummond 3-11-2016'!E514),'Drummond 3-11-2016'!E514="N/A"),"no acb code",CONCATENATE(B$2,'Drummond 3-11-2016'!D514,C$2,'Drummond 3-11-2016'!E514,D$2,B$5,E$2)),"no attestation")</f>
        <v>no acb code</v>
      </c>
      <c r="B520" s="13" t="str">
        <f>IF(NOT(ISBLANK('Drummond 3-11-2016'!F514)),IF('Drummond 3-11-2016'!A514&lt;&gt;'Drummond 3-11-2016'!A513,CONCATENATE(B$3,'Drummond 3-11-2016'!F514,C$3,'Drummond 3-11-2016'!E514,D$3,B$5,E$3),CONCATENATE(B$4,'Drummond 3-11-2016'!F514,C$4,'Drummond 3-11-2016'!E514,D$4)),"no url")</f>
        <v>update openchpl.certified_product as cp set transparency_attestation_url = 'http://home.meditech.com/en/d/regulatoryresources/pages/certification.htm'from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21" spans="1:2" x14ac:dyDescent="0.25">
      <c r="A521" s="13" t="str">
        <f>IF(NOT(ISBLANK('Drummond 3-11-2016'!D515)),IF(OR(ISBLANK('Drummond 3-11-2016'!E515),'Drummond 3-11-2016'!E515="N/A"),"no acb code",CONCATENATE(B$2,'Drummond 3-11-2016'!D515,C$2,'Drummond 3-11-2016'!E515,D$2,B$5,E$2)),"no attestation")</f>
        <v>no acb code</v>
      </c>
      <c r="B521" s="13" t="str">
        <f>IF(NOT(ISBLANK('Drummond 3-11-2016'!F515)),IF('Drummond 3-11-2016'!A515&lt;&gt;'Drummond 3-11-2016'!A514,CONCATENATE(B$3,'Drummond 3-11-2016'!F515,C$3,'Drummond 3-11-2016'!E515,D$3,B$5,E$3),CONCATENATE(B$4,'Drummond 3-11-2016'!F515,C$4,'Drummond 3-11-2016'!E515,D$4)),"no url")</f>
        <v>update openchpl.certified_product as cp set transparency_attestation_url = 'http://home.meditech.com/en/d/regulatoryresources/pages/certification.htm'from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22" spans="1:2" x14ac:dyDescent="0.25">
      <c r="A522" s="13" t="str">
        <f>IF(NOT(ISBLANK('Drummond 3-11-2016'!D516)),IF(OR(ISBLANK('Drummond 3-11-2016'!E516),'Drummond 3-11-2016'!E516="N/A"),"no acb code",CONCATENATE(B$2,'Drummond 3-11-2016'!D516,C$2,'Drummond 3-11-2016'!E516,D$2,B$5,E$2)),"no attestation")</f>
        <v>no acb code</v>
      </c>
      <c r="B522" s="13" t="str">
        <f>IF(NOT(ISBLANK('Drummond 3-11-2016'!F516)),IF('Drummond 3-11-2016'!A516&lt;&gt;'Drummond 3-11-2016'!A515,CONCATENATE(B$3,'Drummond 3-11-2016'!F516,C$3,'Drummond 3-11-2016'!E516,D$3,B$5,E$3),CONCATENATE(B$4,'Drummond 3-11-2016'!F516,C$4,'Drummond 3-11-2016'!E516,D$4)),"no url")</f>
        <v>update openchpl.certified_product as cp set transparency_attestation_url = 'https://charmtracker.com/ehr/meaningful-use-certified-ehr.html'from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23" spans="1:2" x14ac:dyDescent="0.25">
      <c r="A523" s="13" t="str">
        <f>IF(NOT(ISBLANK('Drummond 3-11-2016'!D517)),IF(OR(ISBLANK('Drummond 3-11-2016'!E517),'Drummond 3-11-2016'!E517="N/A"),"no acb code",CONCATENATE(B$2,'Drummond 3-11-2016'!D517,C$2,'Drummond 3-11-2016'!E517,D$2,B$5,E$2)),"no attestation")</f>
        <v>no acb code</v>
      </c>
      <c r="B523" s="13" t="str">
        <f>IF(NOT(ISBLANK('Drummond 3-11-2016'!F517)),IF('Drummond 3-11-2016'!A517&lt;&gt;'Drummond 3-11-2016'!A516,CONCATENATE(B$3,'Drummond 3-11-2016'!F517,C$3,'Drummond 3-11-2016'!E517,D$3,B$5,E$3),CONCATENATE(B$4,'Drummond 3-11-2016'!F517,C$4,'Drummond 3-11-2016'!E517,D$4)),"no url")</f>
        <v>update openchpl.certified_product as cp set transparency_attestation_url = 'http://www.mediware.com/rehabilitation/why-mediware/meaningful-use-rehabilitation/'from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24" spans="1:2" x14ac:dyDescent="0.25">
      <c r="A524" s="13" t="str">
        <f>IF(NOT(ISBLANK('Drummond 3-11-2016'!D518)),IF(OR(ISBLANK('Drummond 3-11-2016'!E518),'Drummond 3-11-2016'!E518="N/A"),"no acb code",CONCATENATE(B$2,'Drummond 3-11-2016'!D518,C$2,'Drummond 3-11-2016'!E518,D$2,B$5,E$2)),"no attestation")</f>
        <v>no attestation</v>
      </c>
      <c r="B524" s="13" t="str">
        <f>IF(NOT(ISBLANK('Drummond 3-11-2016'!F518)),IF('Drummond 3-11-2016'!A518&lt;&gt;'Drummond 3-11-2016'!A517,CONCATENATE(B$3,'Drummond 3-11-2016'!F518,C$3,'Drummond 3-11-2016'!E518,D$3,B$5,E$3),CONCATENATE(B$4,'Drummond 3-11-2016'!F518,C$4,'Drummond 3-11-2016'!E518,D$4)),"no url")</f>
        <v>update openchpl.certified_product as cp set transparency_attestation_url = 'http://www.medocity.com/terms-of-service/'from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25" spans="1:2" x14ac:dyDescent="0.25">
      <c r="A525" s="13" t="str">
        <f>IF(NOT(ISBLANK('Drummond 3-11-2016'!D519)),IF(OR(ISBLANK('Drummond 3-11-2016'!E519),'Drummond 3-11-2016'!E519="N/A"),"no acb code",CONCATENATE(B$2,'Drummond 3-11-2016'!D519,C$2,'Drummond 3-11-2016'!E519,D$2,B$5,E$2)),"no attestation")</f>
        <v>no acb code</v>
      </c>
      <c r="B525" s="13" t="str">
        <f>IF(NOT(ISBLANK('Drummond 3-11-2016'!F519)),IF('Drummond 3-11-2016'!A519&lt;&gt;'Drummond 3-11-2016'!A518,CONCATENATE(B$3,'Drummond 3-11-2016'!F519,C$3,'Drummond 3-11-2016'!E519,D$3,B$5,E$3),CONCATENATE(B$4,'Drummond 3-11-2016'!F519,C$4,'Drummond 3-11-2016'!E519,D$4)),"no url")</f>
        <v>update openchpl.certified_product as cp set transparency_attestation_url = 'http://medstreaming.com/Products/EMR'from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26" spans="1:2" x14ac:dyDescent="0.25">
      <c r="A526" s="13" t="str">
        <f>IF(NOT(ISBLANK('Drummond 3-11-2016'!D520)),IF(OR(ISBLANK('Drummond 3-11-2016'!E520),'Drummond 3-11-2016'!E520="N/A"),"no acb code",CONCATENATE(B$2,'Drummond 3-11-2016'!D520,C$2,'Drummond 3-11-2016'!E520,D$2,B$5,E$2)),"no attestation")</f>
        <v>no acb code</v>
      </c>
      <c r="B526" s="13" t="str">
        <f>IF(NOT(ISBLANK('Drummond 3-11-2016'!F520)),IF('Drummond 3-11-2016'!A520&lt;&gt;'Drummond 3-11-2016'!A519,CONCATENATE(B$3,'Drummond 3-11-2016'!F520,C$3,'Drummond 3-11-2016'!E520,D$3,B$5,E$3),CONCATENATE(B$4,'Drummond 3-11-2016'!F520,C$4,'Drummond 3-11-2016'!E520,D$4)),"no url")</f>
        <v>update openchpl.certified_product as cp set transparency_attestation_url = 'http://medstreaming.com/Products/EMR'from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27" spans="1:2" x14ac:dyDescent="0.25">
      <c r="A527" s="13" t="str">
        <f>IF(NOT(ISBLANK('Drummond 3-11-2016'!D521)),IF(OR(ISBLANK('Drummond 3-11-2016'!E521),'Drummond 3-11-2016'!E521="N/A"),"no acb code",CONCATENATE(B$2,'Drummond 3-11-2016'!D521,C$2,'Drummond 3-11-2016'!E521,D$2,B$5,E$2)),"no attestation")</f>
        <v>no acb code</v>
      </c>
      <c r="B527" s="13" t="str">
        <f>IF(NOT(ISBLANK('Drummond 3-11-2016'!F521)),IF('Drummond 3-11-2016'!A521&lt;&gt;'Drummond 3-11-2016'!A520,CONCATENATE(B$3,'Drummond 3-11-2016'!F521,C$3,'Drummond 3-11-2016'!E521,D$3,B$5,E$3),CONCATENATE(B$4,'Drummond 3-11-2016'!F521,C$4,'Drummond 3-11-2016'!E521,D$4)),"no url")</f>
        <v>update openchpl.certified_product as cp set transparency_attestation_url = 'http://www.medtech.ws/'from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28" spans="1:2" x14ac:dyDescent="0.25">
      <c r="A528" s="13" t="str">
        <f>IF(NOT(ISBLANK('Drummond 3-11-2016'!D522)),IF(OR(ISBLANK('Drummond 3-11-2016'!E522),'Drummond 3-11-2016'!E522="N/A"),"no acb code",CONCATENATE(B$2,'Drummond 3-11-2016'!D522,C$2,'Drummond 3-11-2016'!E522,D$2,B$5,E$2)),"no attestation")</f>
        <v>no acb code</v>
      </c>
      <c r="B528" s="13" t="str">
        <f>IF(NOT(ISBLANK('Drummond 3-11-2016'!F522)),IF('Drummond 3-11-2016'!A522&lt;&gt;'Drummond 3-11-2016'!A521,CONCATENATE(B$3,'Drummond 3-11-2016'!F522,C$3,'Drummond 3-11-2016'!E522,D$3,B$5,E$3),CONCATENATE(B$4,'Drummond 3-11-2016'!F522,C$4,'Drummond 3-11-2016'!E522,D$4)),"no url")</f>
        <v>update openchpl.certified_product as cp set transparency_attestation_url = 'http://www.merge.com/Landing-Pages/Associated-Charges.aspx#MergeRIS'from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29" spans="1:2" x14ac:dyDescent="0.25">
      <c r="A529" s="13" t="str">
        <f>IF(NOT(ISBLANK('Drummond 3-11-2016'!D523)),IF(OR(ISBLANK('Drummond 3-11-2016'!E523),'Drummond 3-11-2016'!E523="N/A"),"no acb code",CONCATENATE(B$2,'Drummond 3-11-2016'!D523,C$2,'Drummond 3-11-2016'!E523,D$2,B$5,E$2)),"no attestation")</f>
        <v>no acb code</v>
      </c>
      <c r="B529" s="13" t="str">
        <f>IF(NOT(ISBLANK('Drummond 3-11-2016'!F523)),IF('Drummond 3-11-2016'!A523&lt;&gt;'Drummond 3-11-2016'!A522,CONCATENATE(B$3,'Drummond 3-11-2016'!F523,C$3,'Drummond 3-11-2016'!E523,D$3,B$5,E$3),CONCATENATE(B$4,'Drummond 3-11-2016'!F523,C$4,'Drummond 3-11-2016'!E523,D$4)),"no url")</f>
        <v>update openchpl.certified_product as cp set transparency_attestation_url = 'http://www.merge.com/Landing-Pages/Associated-Charges.aspx#MergeRIS'from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30" spans="1:2" x14ac:dyDescent="0.25">
      <c r="A530" s="13" t="str">
        <f>IF(NOT(ISBLANK('Drummond 3-11-2016'!D524)),IF(OR(ISBLANK('Drummond 3-11-2016'!E524),'Drummond 3-11-2016'!E524="N/A"),"no acb code",CONCATENATE(B$2,'Drummond 3-11-2016'!D524,C$2,'Drummond 3-11-2016'!E524,D$2,B$5,E$2)),"no attestation")</f>
        <v>no acb code</v>
      </c>
      <c r="B530" s="13" t="str">
        <f>IF(NOT(ISBLANK('Drummond 3-11-2016'!F524)),IF('Drummond 3-11-2016'!A524&lt;&gt;'Drummond 3-11-2016'!A523,CONCATENATE(B$3,'Drummond 3-11-2016'!F524,C$3,'Drummond 3-11-2016'!E524,D$3,B$5,E$3),CONCATENATE(B$4,'Drummond 3-11-2016'!F524,C$4,'Drummond 3-11-2016'!E524,D$4)),"no url")</f>
        <v>update openchpl.certified_product as cp set transparency_attestation_url = 'http://www.merge.com/Landing-Pages/Associated-Charges.aspx#MergeRIS'from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31" spans="1:2" x14ac:dyDescent="0.25">
      <c r="A531" s="13" t="str">
        <f>IF(NOT(ISBLANK('Drummond 3-11-2016'!D525)),IF(OR(ISBLANK('Drummond 3-11-2016'!E525),'Drummond 3-11-2016'!E525="N/A"),"no acb code",CONCATENATE(B$2,'Drummond 3-11-2016'!D525,C$2,'Drummond 3-11-2016'!E525,D$2,B$5,E$2)),"no attestation")</f>
        <v>no acb code</v>
      </c>
      <c r="B531" s="13" t="str">
        <f>IF(NOT(ISBLANK('Drummond 3-11-2016'!F525)),IF('Drummond 3-11-2016'!A525&lt;&gt;'Drummond 3-11-2016'!A524,CONCATENATE(B$3,'Drummond 3-11-2016'!F525,C$3,'Drummond 3-11-2016'!E525,D$3,B$5,E$3),CONCATENATE(B$4,'Drummond 3-11-2016'!F525,C$4,'Drummond 3-11-2016'!E525,D$4)),"no url")</f>
        <v>update openchpl.certified_product as cp set transparency_attestation_url = 'https://www.practicestudio.net/Company/CompanyInformation/Certifications.aspx#Drummond'from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32" spans="1:2" x14ac:dyDescent="0.25">
      <c r="A532" s="13" t="str">
        <f>IF(NOT(ISBLANK('Drummond 3-11-2016'!D526)),IF(OR(ISBLANK('Drummond 3-11-2016'!E526),'Drummond 3-11-2016'!E526="N/A"),"no acb code",CONCATENATE(B$2,'Drummond 3-11-2016'!D526,C$2,'Drummond 3-11-2016'!E526,D$2,B$5,E$2)),"no attestation")</f>
        <v>no acb code</v>
      </c>
      <c r="B532" s="13" t="str">
        <f>IF(NOT(ISBLANK('Drummond 3-11-2016'!F526)),IF('Drummond 3-11-2016'!A526&lt;&gt;'Drummond 3-11-2016'!A525,CONCATENATE(B$3,'Drummond 3-11-2016'!F526,C$3,'Drummond 3-11-2016'!E526,D$3,B$5,E$3),CONCATENATE(B$4,'Drummond 3-11-2016'!F526,C$4,'Drummond 3-11-2016'!E526,D$4)),"no url")</f>
        <v>update openchpl.certified_product as cp set transparency_attestation_url = 'https://www.healthvault.com/us/en/Meaningful-Use'from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33" spans="1:2" x14ac:dyDescent="0.25">
      <c r="A533" s="13" t="str">
        <f>IF(NOT(ISBLANK('Drummond 3-11-2016'!D527)),IF(OR(ISBLANK('Drummond 3-11-2016'!E527),'Drummond 3-11-2016'!E527="N/A"),"no acb code",CONCATENATE(B$2,'Drummond 3-11-2016'!D527,C$2,'Drummond 3-11-2016'!E527,D$2,B$5,E$2)),"no attestation")</f>
        <v>no acb code</v>
      </c>
      <c r="B533" s="13" t="str">
        <f>IF(NOT(ISBLANK('Drummond 3-11-2016'!F527)),IF('Drummond 3-11-2016'!A527&lt;&gt;'Drummond 3-11-2016'!A526,CONCATENATE(B$3,'Drummond 3-11-2016'!F527,C$3,'Drummond 3-11-2016'!E527,D$3,B$5,E$3),CONCATENATE(B$4,'Drummond 3-11-2016'!F527,C$4,'Drummond 3-11-2016'!E527,D$4)),"no url")</f>
        <v>update openchpl.certified_product as cp set transparency_attestation_url = 'http://charttalk.net/2012/price-transparency/'from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34" spans="1:2" x14ac:dyDescent="0.25">
      <c r="A534" s="13" t="str">
        <f>IF(NOT(ISBLANK('Drummond 3-11-2016'!D528)),IF(OR(ISBLANK('Drummond 3-11-2016'!E528),'Drummond 3-11-2016'!E528="N/A"),"no acb code",CONCATENATE(B$2,'Drummond 3-11-2016'!D528,C$2,'Drummond 3-11-2016'!E528,D$2,B$5,E$2)),"no attestation")</f>
        <v>no acb code</v>
      </c>
      <c r="B534" s="13" t="str">
        <f>IF(NOT(ISBLANK('Drummond 3-11-2016'!F528)),IF('Drummond 3-11-2016'!A528&lt;&gt;'Drummond 3-11-2016'!A527,CONCATENATE(B$3,'Drummond 3-11-2016'!F528,C$3,'Drummond 3-11-2016'!E528,D$3,B$5,E$3),CONCATENATE(B$4,'Drummond 3-11-2016'!F528,C$4,'Drummond 3-11-2016'!E528,D$4)),"no url")</f>
        <v>no url</v>
      </c>
    </row>
    <row r="535" spans="1:2" x14ac:dyDescent="0.25">
      <c r="A535" s="13" t="str">
        <f>IF(NOT(ISBLANK('Drummond 3-11-2016'!D529)),IF(OR(ISBLANK('Drummond 3-11-2016'!E529),'Drummond 3-11-2016'!E529="N/A"),"no acb code",CONCATENATE(B$2,'Drummond 3-11-2016'!D529,C$2,'Drummond 3-11-2016'!E529,D$2,B$5,E$2)),"no attestation")</f>
        <v>no acb code</v>
      </c>
      <c r="B535" s="13" t="str">
        <f>IF(NOT(ISBLANK('Drummond 3-11-2016'!F529)),IF('Drummond 3-11-2016'!A529&lt;&gt;'Drummond 3-11-2016'!A528,CONCATENATE(B$3,'Drummond 3-11-2016'!F529,C$3,'Drummond 3-11-2016'!E529,D$3,B$5,E$3),CONCATENATE(B$4,'Drummond 3-11-2016'!F529,C$4,'Drummond 3-11-2016'!E529,D$4)),"no url")</f>
        <v>update openchpl.certified_product as cp set transparency_attestation_url = 'http://www.mitchellandmccormick.net/products---services.html'from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36" spans="1:2" x14ac:dyDescent="0.25">
      <c r="A536" s="13" t="str">
        <f>IF(NOT(ISBLANK('Drummond 3-11-2016'!D530)),IF(OR(ISBLANK('Drummond 3-11-2016'!E530),'Drummond 3-11-2016'!E530="N/A"),"no acb code",CONCATENATE(B$2,'Drummond 3-11-2016'!D530,C$2,'Drummond 3-11-2016'!E530,D$2,B$5,E$2)),"no attestation")</f>
        <v>no acb code</v>
      </c>
      <c r="B536" s="13" t="str">
        <f>IF(NOT(ISBLANK('Drummond 3-11-2016'!F530)),IF('Drummond 3-11-2016'!A530&lt;&gt;'Drummond 3-11-2016'!A529,CONCATENATE(B$3,'Drummond 3-11-2016'!F530,C$3,'Drummond 3-11-2016'!E530,D$3,B$5,E$3),CONCATENATE(B$4,'Drummond 3-11-2016'!F530,C$4,'Drummond 3-11-2016'!E530,D$4)),"no url")</f>
        <v>update openchpl.certified_product as cp set transparency_attestation_url = 'http://www.modulemd.com/value-stack/ONC-Certified.html'from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37" spans="1:2" x14ac:dyDescent="0.25">
      <c r="A537" s="13" t="str">
        <f>IF(NOT(ISBLANK('Drummond 3-11-2016'!D531)),IF(OR(ISBLANK('Drummond 3-11-2016'!E531),'Drummond 3-11-2016'!E531="N/A"),"no acb code",CONCATENATE(B$2,'Drummond 3-11-2016'!D531,C$2,'Drummond 3-11-2016'!E531,D$2,B$5,E$2)),"no attestation")</f>
        <v>no acb code</v>
      </c>
      <c r="B537" s="13" t="str">
        <f>IF(NOT(ISBLANK('Drummond 3-11-2016'!F531)),IF('Drummond 3-11-2016'!A531&lt;&gt;'Drummond 3-11-2016'!A530,CONCATENATE(B$3,'Drummond 3-11-2016'!F531,C$3,'Drummond 3-11-2016'!E531,D$3,B$5,E$3),CONCATENATE(B$4,'Drummond 3-11-2016'!F531,C$4,'Drummond 3-11-2016'!E531,D$4)),"no url")</f>
        <v>update openchpl.certified_product as cp set transparency_attestation_url = 'http://www.modulemd.com/value-stack/ONC-Certified.html'from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38" spans="1:2" x14ac:dyDescent="0.25">
      <c r="A538" s="13" t="str">
        <f>IF(NOT(ISBLANK('Drummond 3-11-2016'!D532)),IF(OR(ISBLANK('Drummond 3-11-2016'!E532),'Drummond 3-11-2016'!E532="N/A"),"no acb code",CONCATENATE(B$2,'Drummond 3-11-2016'!D532,C$2,'Drummond 3-11-2016'!E532,D$2,B$5,E$2)),"no attestation")</f>
        <v>no acb code</v>
      </c>
      <c r="B538" s="13" t="str">
        <f>IF(NOT(ISBLANK('Drummond 3-11-2016'!F532)),IF('Drummond 3-11-2016'!A532&lt;&gt;'Drummond 3-11-2016'!A531,CONCATENATE(B$3,'Drummond 3-11-2016'!F532,C$3,'Drummond 3-11-2016'!E532,D$3,B$5,E$3),CONCATENATE(B$4,'Drummond 3-11-2016'!F532,C$4,'Drummond 3-11-2016'!E532,D$4)),"no url")</f>
        <v>update openchpl.certified_product as cp set transparency_attestation_url = 'http://www.mydoctorschart.com/disclosures'from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39" spans="1:2" x14ac:dyDescent="0.25">
      <c r="A539" s="13" t="str">
        <f>IF(NOT(ISBLANK('Drummond 3-11-2016'!D533)),IF(OR(ISBLANK('Drummond 3-11-2016'!E533),'Drummond 3-11-2016'!E533="N/A"),"no acb code",CONCATENATE(B$2,'Drummond 3-11-2016'!D533,C$2,'Drummond 3-11-2016'!E533,D$2,B$5,E$2)),"no attestation")</f>
        <v>no acb code</v>
      </c>
      <c r="B539" s="13" t="str">
        <f>IF(NOT(ISBLANK('Drummond 3-11-2016'!F533)),IF('Drummond 3-11-2016'!A533&lt;&gt;'Drummond 3-11-2016'!A532,CONCATENATE(B$3,'Drummond 3-11-2016'!F533,C$3,'Drummond 3-11-2016'!E533,D$3,B$5,E$3),CONCATENATE(B$4,'Drummond 3-11-2016'!F533,C$4,'Drummond 3-11-2016'!E533,D$4)),"no url")</f>
        <v>update openchpl.certified_product as cp set transparency_attestation_url = 'http://www.techcareehr.com/'from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40" spans="1:2" x14ac:dyDescent="0.25">
      <c r="A540" s="13" t="str">
        <f>IF(NOT(ISBLANK('Drummond 3-11-2016'!D534)),IF(OR(ISBLANK('Drummond 3-11-2016'!E534),'Drummond 3-11-2016'!E534="N/A"),"no acb code",CONCATENATE(B$2,'Drummond 3-11-2016'!D534,C$2,'Drummond 3-11-2016'!E534,D$2,B$5,E$2)),"no attestation")</f>
        <v>no acb code</v>
      </c>
      <c r="B540" s="13" t="str">
        <f>IF(NOT(ISBLANK('Drummond 3-11-2016'!F534)),IF('Drummond 3-11-2016'!A534&lt;&gt;'Drummond 3-11-2016'!A533,CONCATENATE(B$3,'Drummond 3-11-2016'!F534,C$3,'Drummond 3-11-2016'!E534,D$3,B$5,E$3),CONCATENATE(B$4,'Drummond 3-11-2016'!F534,C$4,'Drummond 3-11-2016'!E534,D$4)),"no url")</f>
        <v>update openchpl.certified_product as cp set transparency_attestation_url = 'http://www.techcareehr.com/'from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41" spans="1:2" x14ac:dyDescent="0.25">
      <c r="A541" s="13" t="str">
        <f>IF(NOT(ISBLANK('Drummond 3-11-2016'!D535)),IF(OR(ISBLANK('Drummond 3-11-2016'!E535),'Drummond 3-11-2016'!E535="N/A"),"no acb code",CONCATENATE(B$2,'Drummond 3-11-2016'!D535,C$2,'Drummond 3-11-2016'!E535,D$2,B$5,E$2)),"no attestation")</f>
        <v>no acb code</v>
      </c>
      <c r="B541" s="13" t="str">
        <f>IF(NOT(ISBLANK('Drummond 3-11-2016'!F535)),IF('Drummond 3-11-2016'!A535&lt;&gt;'Drummond 3-11-2016'!A534,CONCATENATE(B$3,'Drummond 3-11-2016'!F535,C$3,'Drummond 3-11-2016'!E535,D$3,B$5,E$3),CONCATENATE(B$4,'Drummond 3-11-2016'!F535,C$4,'Drummond 3-11-2016'!E535,D$4)),"no url")</f>
        <v>update openchpl.certified_product as cp set transparency_attestation_url = 'http://navishealth.com/products/engage/'from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42" spans="1:2" x14ac:dyDescent="0.25">
      <c r="A542" s="13" t="str">
        <f>IF(NOT(ISBLANK('Drummond 3-11-2016'!D536)),IF(OR(ISBLANK('Drummond 3-11-2016'!E536),'Drummond 3-11-2016'!E536="N/A"),"no acb code",CONCATENATE(B$2,'Drummond 3-11-2016'!D536,C$2,'Drummond 3-11-2016'!E536,D$2,B$5,E$2)),"no attestation")</f>
        <v>no acb code</v>
      </c>
      <c r="B542" s="13" t="str">
        <f>IF(NOT(ISBLANK('Drummond 3-11-2016'!F536)),IF('Drummond 3-11-2016'!A536&lt;&gt;'Drummond 3-11-2016'!A535,CONCATENATE(B$3,'Drummond 3-11-2016'!F536,C$3,'Drummond 3-11-2016'!E536,D$3,B$5,E$3),CONCATENATE(B$4,'Drummond 3-11-2016'!F536,C$4,'Drummond 3-11-2016'!E536,D$4)),"no url")</f>
        <v>update openchpl.certified_product as cp set transparency_attestation_url = 'http://www.nethealth.com/products/urgent-care/urgent-care-emr/'from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43" spans="1:2" x14ac:dyDescent="0.25">
      <c r="A543" s="13" t="str">
        <f>IF(NOT(ISBLANK('Drummond 3-11-2016'!D537)),IF(OR(ISBLANK('Drummond 3-11-2016'!E537),'Drummond 3-11-2016'!E537="N/A"),"no acb code",CONCATENATE(B$2,'Drummond 3-11-2016'!D537,C$2,'Drummond 3-11-2016'!E537,D$2,B$5,E$2)),"no attestation")</f>
        <v>no acb code</v>
      </c>
      <c r="B543" s="13" t="str">
        <f>IF(NOT(ISBLANK('Drummond 3-11-2016'!F537)),IF('Drummond 3-11-2016'!A537&lt;&gt;'Drummond 3-11-2016'!A536,CONCATENATE(B$3,'Drummond 3-11-2016'!F537,C$3,'Drummond 3-11-2016'!E537,D$3,B$5,E$3),CONCATENATE(B$4,'Drummond 3-11-2016'!F537,C$4,'Drummond 3-11-2016'!E537,D$4)),"no url")</f>
        <v>no url</v>
      </c>
    </row>
    <row r="544" spans="1:2" x14ac:dyDescent="0.25">
      <c r="A544" s="13" t="str">
        <f>IF(NOT(ISBLANK('Drummond 3-11-2016'!D538)),IF(OR(ISBLANK('Drummond 3-11-2016'!E538),'Drummond 3-11-2016'!E538="N/A"),"no acb code",CONCATENATE(B$2,'Drummond 3-11-2016'!D538,C$2,'Drummond 3-11-2016'!E538,D$2,B$5,E$2)),"no attestation")</f>
        <v>no acb code</v>
      </c>
      <c r="B544" s="13" t="str">
        <f>IF(NOT(ISBLANK('Drummond 3-11-2016'!F538)),IF('Drummond 3-11-2016'!A538&lt;&gt;'Drummond 3-11-2016'!A537,CONCATENATE(B$3,'Drummond 3-11-2016'!F538,C$3,'Drummond 3-11-2016'!E538,D$3,B$5,E$3),CONCATENATE(B$4,'Drummond 3-11-2016'!F538,C$4,'Drummond 3-11-2016'!E538,D$4)),"no url")</f>
        <v>update openchpl.certified_product as cp set transparency_attestation_url = 'http://www.nextstepsolutionsinc.com/product-info-behaviorial-health-software.php'from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45" spans="1:2" x14ac:dyDescent="0.25">
      <c r="A545" s="13" t="str">
        <f>IF(NOT(ISBLANK('Drummond 3-11-2016'!D539)),IF(OR(ISBLANK('Drummond 3-11-2016'!E539),'Drummond 3-11-2016'!E539="N/A"),"no acb code",CONCATENATE(B$2,'Drummond 3-11-2016'!D539,C$2,'Drummond 3-11-2016'!E539,D$2,B$5,E$2)),"no attestation")</f>
        <v>no acb code</v>
      </c>
      <c r="B545" s="13" t="str">
        <f>IF(NOT(ISBLANK('Drummond 3-11-2016'!F539)),IF('Drummond 3-11-2016'!A539&lt;&gt;'Drummond 3-11-2016'!A538,CONCATENATE(B$3,'Drummond 3-11-2016'!F539,C$3,'Drummond 3-11-2016'!E539,D$3,B$5,E$3),CONCATENATE(B$4,'Drummond 3-11-2016'!F539,C$4,'Drummond 3-11-2016'!E539,D$4)),"no url")</f>
        <v>update openchpl.certified_product as cp set transparency_attestation_url = 'http://www.nexusclinical.com/certification/'from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46" spans="1:2" x14ac:dyDescent="0.25">
      <c r="A546" s="13" t="str">
        <f>IF(NOT(ISBLANK('Drummond 3-11-2016'!D540)),IF(OR(ISBLANK('Drummond 3-11-2016'!E540),'Drummond 3-11-2016'!E540="N/A"),"no acb code",CONCATENATE(B$2,'Drummond 3-11-2016'!D540,C$2,'Drummond 3-11-2016'!E540,D$2,B$5,E$2)),"no attestation")</f>
        <v>no acb code</v>
      </c>
      <c r="B546" s="13" t="str">
        <f>IF(NOT(ISBLANK('Drummond 3-11-2016'!F540)),IF('Drummond 3-11-2016'!A540&lt;&gt;'Drummond 3-11-2016'!A539,CONCATENATE(B$3,'Drummond 3-11-2016'!F540,C$3,'Drummond 3-11-2016'!E540,D$3,B$5,E$3),CONCATENATE(B$4,'Drummond 3-11-2016'!F540,C$4,'Drummond 3-11-2016'!E540,D$4)),"no url")</f>
        <v>update openchpl.certified_product as cp set transparency_attestation_url = 'http://www.nexusclinical.com/certification/'from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47" spans="1:2" x14ac:dyDescent="0.25">
      <c r="A547" s="13" t="str">
        <f>IF(NOT(ISBLANK('Drummond 3-11-2016'!D541)),IF(OR(ISBLANK('Drummond 3-11-2016'!E541),'Drummond 3-11-2016'!E541="N/A"),"no acb code",CONCATENATE(B$2,'Drummond 3-11-2016'!D541,C$2,'Drummond 3-11-2016'!E541,D$2,B$5,E$2)),"no attestation")</f>
        <v>no acb code</v>
      </c>
      <c r="B547" s="13" t="str">
        <f>IF(NOT(ISBLANK('Drummond 3-11-2016'!F541)),IF('Drummond 3-11-2016'!A541&lt;&gt;'Drummond 3-11-2016'!A540,CONCATENATE(B$3,'Drummond 3-11-2016'!F541,C$3,'Drummond 3-11-2016'!E541,D$3,B$5,E$3),CONCATENATE(B$4,'Drummond 3-11-2016'!F541,C$4,'Drummond 3-11-2016'!E541,D$4)),"no url")</f>
        <v>no url</v>
      </c>
    </row>
    <row r="548" spans="1:2" x14ac:dyDescent="0.25">
      <c r="A548" s="13" t="str">
        <f>IF(NOT(ISBLANK('Drummond 3-11-2016'!D542)),IF(OR(ISBLANK('Drummond 3-11-2016'!E542),'Drummond 3-11-2016'!E542="N/A"),"no acb code",CONCATENATE(B$2,'Drummond 3-11-2016'!D542,C$2,'Drummond 3-11-2016'!E542,D$2,B$5,E$2)),"no attestation")</f>
        <v>no acb code</v>
      </c>
      <c r="B548" s="13" t="str">
        <f>IF(NOT(ISBLANK('Drummond 3-11-2016'!F542)),IF('Drummond 3-11-2016'!A542&lt;&gt;'Drummond 3-11-2016'!A541,CONCATENATE(B$3,'Drummond 3-11-2016'!F542,C$3,'Drummond 3-11-2016'!E542,D$3,B$5,E$3),CONCATENATE(B$4,'Drummond 3-11-2016'!F542,C$4,'Drummond 3-11-2016'!E542,D$4)),"no url")</f>
        <v>update openchpl.certified_product as cp set transparency_attestation_url = 'http://www.nablemd.com/#certification'from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49" spans="1:2" x14ac:dyDescent="0.25">
      <c r="A549" s="13" t="str">
        <f>IF(NOT(ISBLANK('Drummond 3-11-2016'!D543)),IF(OR(ISBLANK('Drummond 3-11-2016'!E543),'Drummond 3-11-2016'!E543="N/A"),"no acb code",CONCATENATE(B$2,'Drummond 3-11-2016'!D543,C$2,'Drummond 3-11-2016'!E543,D$2,B$5,E$2)),"no attestation")</f>
        <v>no acb code</v>
      </c>
      <c r="B549" s="13" t="str">
        <f>IF(NOT(ISBLANK('Drummond 3-11-2016'!F543)),IF('Drummond 3-11-2016'!A543&lt;&gt;'Drummond 3-11-2016'!A542,CONCATENATE(B$3,'Drummond 3-11-2016'!F543,C$3,'Drummond 3-11-2016'!E543,D$3,B$5,E$3),CONCATENATE(B$4,'Drummond 3-11-2016'!F543,C$4,'Drummond 3-11-2016'!E543,D$4)),"no url")</f>
        <v>update openchpl.certified_product as cp set transparency_attestation_url = 'http://oasite.com/ONC_certification.asp'from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50" spans="1:2" x14ac:dyDescent="0.25">
      <c r="A550" s="13" t="str">
        <f>IF(NOT(ISBLANK('Drummond 3-11-2016'!D544)),IF(OR(ISBLANK('Drummond 3-11-2016'!E544),'Drummond 3-11-2016'!E544="N/A"),"no acb code",CONCATENATE(B$2,'Drummond 3-11-2016'!D544,C$2,'Drummond 3-11-2016'!E544,D$2,B$5,E$2)),"no attestation")</f>
        <v>no acb code</v>
      </c>
      <c r="B550" s="13" t="str">
        <f>IF(NOT(ISBLANK('Drummond 3-11-2016'!F544)),IF('Drummond 3-11-2016'!A544&lt;&gt;'Drummond 3-11-2016'!A543,CONCATENATE(B$3,'Drummond 3-11-2016'!F544,C$3,'Drummond 3-11-2016'!E544,D$3,B$5,E$3),CONCATENATE(B$4,'Drummond 3-11-2016'!F544,C$4,'Drummond 3-11-2016'!E544,D$4)),"no url")</f>
        <v>update openchpl.certified_product as cp set transparency_attestation_url = 'http://oasite.com/ONC_certification.asp'from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51" spans="1:2" x14ac:dyDescent="0.25">
      <c r="A551" s="13" t="str">
        <f>IF(NOT(ISBLANK('Drummond 3-11-2016'!D545)),IF(OR(ISBLANK('Drummond 3-11-2016'!E545),'Drummond 3-11-2016'!E545="N/A"),"no acb code",CONCATENATE(B$2,'Drummond 3-11-2016'!D545,C$2,'Drummond 3-11-2016'!E545,D$2,B$5,E$2)),"no attestation")</f>
        <v>no acb code</v>
      </c>
      <c r="B551" s="13" t="str">
        <f>IF(NOT(ISBLANK('Drummond 3-11-2016'!F545)),IF('Drummond 3-11-2016'!A545&lt;&gt;'Drummond 3-11-2016'!A544,CONCATENATE(B$3,'Drummond 3-11-2016'!F545,C$3,'Drummond 3-11-2016'!E545,D$3,B$5,E$3),CONCATENATE(B$4,'Drummond 3-11-2016'!F545,C$4,'Drummond 3-11-2016'!E545,D$4)),"no url")</f>
        <v>update openchpl.certified_product as cp set transparency_attestation_url = 'http://www.flexmedical.com/education/mu/certification.aspx'from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52" spans="1:2" x14ac:dyDescent="0.25">
      <c r="A552" s="13" t="str">
        <f>IF(NOT(ISBLANK('Drummond 3-11-2016'!D546)),IF(OR(ISBLANK('Drummond 3-11-2016'!E546),'Drummond 3-11-2016'!E546="N/A"),"no acb code",CONCATENATE(B$2,'Drummond 3-11-2016'!D546,C$2,'Drummond 3-11-2016'!E546,D$2,B$5,E$2)),"no attestation")</f>
        <v>no acb code</v>
      </c>
      <c r="B552" s="13" t="str">
        <f>IF(NOT(ISBLANK('Drummond 3-11-2016'!F546)),IF('Drummond 3-11-2016'!A546&lt;&gt;'Drummond 3-11-2016'!A545,CONCATENATE(B$3,'Drummond 3-11-2016'!F546,C$3,'Drummond 3-11-2016'!E546,D$3,B$5,E$3),CONCATENATE(B$4,'Drummond 3-11-2016'!F546,C$4,'Drummond 3-11-2016'!E546,D$4)),"no url")</f>
        <v>update openchpl.certified_product as cp set transparency_attestation_url = 'odlink.com/hi-tech_act'from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53" spans="1:2" x14ac:dyDescent="0.25">
      <c r="A553" s="13" t="str">
        <f>IF(NOT(ISBLANK('Drummond 3-11-2016'!D547)),IF(OR(ISBLANK('Drummond 3-11-2016'!E547),'Drummond 3-11-2016'!E547="N/A"),"no acb code",CONCATENATE(B$2,'Drummond 3-11-2016'!D547,C$2,'Drummond 3-11-2016'!E547,D$2,B$5,E$2)),"no attestation")</f>
        <v>no acb code</v>
      </c>
      <c r="B553" s="13" t="str">
        <f>IF(NOT(ISBLANK('Drummond 3-11-2016'!F547)),IF('Drummond 3-11-2016'!A547&lt;&gt;'Drummond 3-11-2016'!A546,CONCATENATE(B$3,'Drummond 3-11-2016'!F547,C$3,'Drummond 3-11-2016'!E547,D$3,B$5,E$3),CONCATENATE(B$4,'Drummond 3-11-2016'!F547,C$4,'Drummond 3-11-2016'!E547,D$4)),"no url")</f>
        <v>no url</v>
      </c>
    </row>
    <row r="554" spans="1:2" x14ac:dyDescent="0.25">
      <c r="A554" s="13" t="str">
        <f>IF(NOT(ISBLANK('Drummond 3-11-2016'!D548)),IF(OR(ISBLANK('Drummond 3-11-2016'!E548),'Drummond 3-11-2016'!E548="N/A"),"no acb code",CONCATENATE(B$2,'Drummond 3-11-2016'!D548,C$2,'Drummond 3-11-2016'!E548,D$2,B$5,E$2)),"no attestation")</f>
        <v>no acb code</v>
      </c>
      <c r="B554" s="13" t="str">
        <f>IF(NOT(ISBLANK('Drummond 3-11-2016'!F548)),IF('Drummond 3-11-2016'!A548&lt;&gt;'Drummond 3-11-2016'!A547,CONCATENATE(B$3,'Drummond 3-11-2016'!F548,C$3,'Drummond 3-11-2016'!E548,D$3,B$5,E$3),CONCATENATE(B$4,'Drummond 3-11-2016'!F548,C$4,'Drummond 3-11-2016'!E548,D$4)),"no url")</f>
        <v>update openchpl.certified_product as cp set transparency_attestation_url = 'http://www.ocuco.us/certification.html'from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55" spans="1:2" x14ac:dyDescent="0.25">
      <c r="A555" s="13" t="str">
        <f>IF(NOT(ISBLANK('Drummond 3-11-2016'!D549)),IF(OR(ISBLANK('Drummond 3-11-2016'!E549),'Drummond 3-11-2016'!E549="N/A"),"no acb code",CONCATENATE(B$2,'Drummond 3-11-2016'!D549,C$2,'Drummond 3-11-2016'!E549,D$2,B$5,E$2)),"no attestation")</f>
        <v>no acb code</v>
      </c>
      <c r="B555" s="13" t="str">
        <f>IF(NOT(ISBLANK('Drummond 3-11-2016'!F549)),IF('Drummond 3-11-2016'!A549&lt;&gt;'Drummond 3-11-2016'!A548,CONCATENATE(B$3,'Drummond 3-11-2016'!F549,C$3,'Drummond 3-11-2016'!E549,D$3,B$5,E$3),CONCATENATE(B$4,'Drummond 3-11-2016'!F549,C$4,'Drummond 3-11-2016'!E549,D$4)),"no url")</f>
        <v>update openchpl.certified_product as cp set transparency_attestation_url = 'https://cms.officeally.com/acb-certification.aspx'from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56" spans="1:2" x14ac:dyDescent="0.25">
      <c r="A556" s="13" t="str">
        <f>IF(NOT(ISBLANK('Drummond 3-11-2016'!D550)),IF(OR(ISBLANK('Drummond 3-11-2016'!E550),'Drummond 3-11-2016'!E550="N/A"),"no acb code",CONCATENATE(B$2,'Drummond 3-11-2016'!D550,C$2,'Drummond 3-11-2016'!E550,D$2,B$5,E$2)),"no attestation")</f>
        <v>no acb code</v>
      </c>
      <c r="B556" s="13" t="str">
        <f>IF(NOT(ISBLANK('Drummond 3-11-2016'!F550)),IF('Drummond 3-11-2016'!A550&lt;&gt;'Drummond 3-11-2016'!A549,CONCATENATE(B$3,'Drummond 3-11-2016'!F550,C$3,'Drummond 3-11-2016'!E550,D$3,B$5,E$3),CONCATENATE(B$4,'Drummond 3-11-2016'!F550,C$4,'Drummond 3-11-2016'!E550,D$4)),"no url")</f>
        <v>update openchpl.certified_product as cp set transparency_attestation_url = 'https://cms.officeally.com/acb-certification.aspx'from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57" spans="1:2" x14ac:dyDescent="0.25">
      <c r="A557" s="13" t="str">
        <f>IF(NOT(ISBLANK('Drummond 3-11-2016'!D551)),IF(OR(ISBLANK('Drummond 3-11-2016'!E551),'Drummond 3-11-2016'!E551="N/A"),"no acb code",CONCATENATE(B$2,'Drummond 3-11-2016'!D551,C$2,'Drummond 3-11-2016'!E551,D$2,B$5,E$2)),"no attestation")</f>
        <v>no acb code</v>
      </c>
      <c r="B557" s="13" t="str">
        <f>IF(NOT(ISBLANK('Drummond 3-11-2016'!F551)),IF('Drummond 3-11-2016'!A551&lt;&gt;'Drummond 3-11-2016'!A550,CONCATENATE(B$3,'Drummond 3-11-2016'!F551,C$3,'Drummond 3-11-2016'!E551,D$3,B$5,E$3),CONCATENATE(B$4,'Drummond 3-11-2016'!F551,C$4,'Drummond 3-11-2016'!E551,D$4)),"no url")</f>
        <v>update openchpl.certified_product as cp set transparency_attestation_url = 'http://omedix.com/products/patient-portal/meaningful-use/'from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58" spans="1:2" x14ac:dyDescent="0.25">
      <c r="A558" s="13" t="str">
        <f>IF(NOT(ISBLANK('Drummond 3-11-2016'!D552)),IF(OR(ISBLANK('Drummond 3-11-2016'!E552),'Drummond 3-11-2016'!E552="N/A"),"no acb code",CONCATENATE(B$2,'Drummond 3-11-2016'!D552,C$2,'Drummond 3-11-2016'!E552,D$2,B$5,E$2)),"no attestation")</f>
        <v>no acb code</v>
      </c>
      <c r="B558" s="13" t="str">
        <f>IF(NOT(ISBLANK('Drummond 3-11-2016'!F552)),IF('Drummond 3-11-2016'!A552&lt;&gt;'Drummond 3-11-2016'!A551,CONCATENATE(B$3,'Drummond 3-11-2016'!F552,C$3,'Drummond 3-11-2016'!E552,D$3,B$5,E$3),CONCATENATE(B$4,'Drummond 3-11-2016'!F552,C$4,'Drummond 3-11-2016'!E552,D$4)),"no url")</f>
        <v>update openchpl.certified_product as cp set transparency_attestation_url = 'http://omedix.com/products/patient-portal/meaningful-use/'from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59" spans="1:2" x14ac:dyDescent="0.25">
      <c r="A559" s="13" t="str">
        <f>IF(NOT(ISBLANK('Drummond 3-11-2016'!D553)),IF(OR(ISBLANK('Drummond 3-11-2016'!E553),'Drummond 3-11-2016'!E553="N/A"),"no acb code",CONCATENATE(B$2,'Drummond 3-11-2016'!D553,C$2,'Drummond 3-11-2016'!E553,D$2,B$5,E$2)),"no attestation")</f>
        <v>no acb code</v>
      </c>
      <c r="B559" s="13" t="str">
        <f>IF(NOT(ISBLANK('Drummond 3-11-2016'!F553)),IF('Drummond 3-11-2016'!A553&lt;&gt;'Drummond 3-11-2016'!A552,CONCATENATE(B$3,'Drummond 3-11-2016'!F553,C$3,'Drummond 3-11-2016'!E553,D$3,B$5,E$3),CONCATENATE(B$4,'Drummond 3-11-2016'!F553,C$4,'Drummond 3-11-2016'!E553,D$4)),"no url")</f>
        <v>update openchpl.certified_product as cp set transparency_attestation_url = 'http://opendental.com/manual/ehrlicense.html'from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60" spans="1:2" x14ac:dyDescent="0.25">
      <c r="A560" s="13" t="str">
        <f>IF(NOT(ISBLANK('Drummond 3-11-2016'!D554)),IF(OR(ISBLANK('Drummond 3-11-2016'!E554),'Drummond 3-11-2016'!E554="N/A"),"no acb code",CONCATENATE(B$2,'Drummond 3-11-2016'!D554,C$2,'Drummond 3-11-2016'!E554,D$2,B$5,E$2)),"no attestation")</f>
        <v>no acb code</v>
      </c>
      <c r="B560" s="13" t="str">
        <f>IF(NOT(ISBLANK('Drummond 3-11-2016'!F554)),IF('Drummond 3-11-2016'!A554&lt;&gt;'Drummond 3-11-2016'!A553,CONCATENATE(B$3,'Drummond 3-11-2016'!F554,C$3,'Drummond 3-11-2016'!E554,D$3,B$5,E$3),CONCATENATE(B$4,'Drummond 3-11-2016'!F554,C$4,'Drummond 3-11-2016'!E554,D$4)),"no url")</f>
        <v>update openchpl.certified_product as cp set transparency_attestation_url = 'http://healthcareoss.com/wp-content/uploads/2016/03/Mandatory-Disclosure-Statement-MCEMR-2-25-2016-1.pdf'from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61" spans="1:2" x14ac:dyDescent="0.25">
      <c r="A561" s="13" t="str">
        <f>IF(NOT(ISBLANK('Drummond 3-11-2016'!D555)),IF(OR(ISBLANK('Drummond 3-11-2016'!E555),'Drummond 3-11-2016'!E555="N/A"),"no acb code",CONCATENATE(B$2,'Drummond 3-11-2016'!D555,C$2,'Drummond 3-11-2016'!E555,D$2,B$5,E$2)),"no attestation")</f>
        <v>no acb code</v>
      </c>
      <c r="B561" s="13" t="str">
        <f>IF(NOT(ISBLANK('Drummond 3-11-2016'!F555)),IF('Drummond 3-11-2016'!A555&lt;&gt;'Drummond 3-11-2016'!A554,CONCATENATE(B$3,'Drummond 3-11-2016'!F555,C$3,'Drummond 3-11-2016'!E555,D$3,B$5,E$3),CONCATENATE(B$4,'Drummond 3-11-2016'!F555,C$4,'Drummond 3-11-2016'!E555,D$4)),"no url")</f>
        <v>no url</v>
      </c>
    </row>
    <row r="562" spans="1:2" x14ac:dyDescent="0.25">
      <c r="A562" s="13" t="str">
        <f>IF(NOT(ISBLANK('Drummond 3-11-2016'!D556)),IF(OR(ISBLANK('Drummond 3-11-2016'!E556),'Drummond 3-11-2016'!E556="N/A"),"no acb code",CONCATENATE(B$2,'Drummond 3-11-2016'!D556,C$2,'Drummond 3-11-2016'!E556,D$2,B$5,E$2)),"no attestation")</f>
        <v>no acb code</v>
      </c>
      <c r="B562" s="13" t="str">
        <f>IF(NOT(ISBLANK('Drummond 3-11-2016'!F556)),IF('Drummond 3-11-2016'!A556&lt;&gt;'Drummond 3-11-2016'!A555,CONCATENATE(B$3,'Drummond 3-11-2016'!F556,C$3,'Drummond 3-11-2016'!E556,D$3,B$5,E$3),CONCATENATE(B$4,'Drummond 3-11-2016'!F556,C$4,'Drummond 3-11-2016'!E556,D$4)),"no url")</f>
        <v>update openchpl.certified_product as cp set transparency_attestation_url = 'http://pbomd.com/price.htm'from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63" spans="1:2" x14ac:dyDescent="0.25">
      <c r="A563" s="13" t="str">
        <f>IF(NOT(ISBLANK('Drummond 3-11-2016'!D557)),IF(OR(ISBLANK('Drummond 3-11-2016'!E557),'Drummond 3-11-2016'!E557="N/A"),"no acb code",CONCATENATE(B$2,'Drummond 3-11-2016'!D557,C$2,'Drummond 3-11-2016'!E557,D$2,B$5,E$2)),"no attestation")</f>
        <v>no acb code</v>
      </c>
      <c r="B563" s="13" t="str">
        <f>IF(NOT(ISBLANK('Drummond 3-11-2016'!F557)),IF('Drummond 3-11-2016'!A557&lt;&gt;'Drummond 3-11-2016'!A556,CONCATENATE(B$3,'Drummond 3-11-2016'!F557,C$3,'Drummond 3-11-2016'!E557,D$3,B$5,E$3),CONCATENATE(B$4,'Drummond 3-11-2016'!F557,C$4,'Drummond 3-11-2016'!E557,D$4)),"no url")</f>
        <v>update openchpl.certified_product as cp set transparency_attestation_url = 'http://pbomd.com/price.htm'from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64" spans="1:2" x14ac:dyDescent="0.25">
      <c r="A564" s="13" t="str">
        <f>IF(NOT(ISBLANK('Drummond 3-11-2016'!D558)),IF(OR(ISBLANK('Drummond 3-11-2016'!E558),'Drummond 3-11-2016'!E558="N/A"),"no acb code",CONCATENATE(B$2,'Drummond 3-11-2016'!D558,C$2,'Drummond 3-11-2016'!E558,D$2,B$5,E$2)),"no attestation")</f>
        <v>no acb code</v>
      </c>
      <c r="B564" s="13" t="str">
        <f>IF(NOT(ISBLANK('Drummond 3-11-2016'!F558)),IF('Drummond 3-11-2016'!A558&lt;&gt;'Drummond 3-11-2016'!A557,CONCATENATE(B$3,'Drummond 3-11-2016'!F558,C$3,'Drummond 3-11-2016'!E558,D$3,B$5,E$3),CONCATENATE(B$4,'Drummond 3-11-2016'!F558,C$4,'Drummond 3-11-2016'!E558,D$4)),"no url")</f>
        <v>update openchpl.certified_product as cp set transparency_attestation_url = 'http://pbsinet.com/products-and-services/medical-solutions/'from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65" spans="1:2" x14ac:dyDescent="0.25">
      <c r="A565" s="13" t="str">
        <f>IF(NOT(ISBLANK('Drummond 3-11-2016'!D559)),IF(OR(ISBLANK('Drummond 3-11-2016'!E559),'Drummond 3-11-2016'!E559="N/A"),"no acb code",CONCATENATE(B$2,'Drummond 3-11-2016'!D559,C$2,'Drummond 3-11-2016'!E559,D$2,B$5,E$2)),"no attestation")</f>
        <v>no acb code</v>
      </c>
      <c r="B565" s="13" t="str">
        <f>IF(NOT(ISBLANK('Drummond 3-11-2016'!F559)),IF('Drummond 3-11-2016'!A559&lt;&gt;'Drummond 3-11-2016'!A558,CONCATENATE(B$3,'Drummond 3-11-2016'!F559,C$3,'Drummond 3-11-2016'!E559,D$3,B$5,E$3),CONCATENATE(B$4,'Drummond 3-11-2016'!F559,C$4,'Drummond 3-11-2016'!E559,D$4)),"no url")</f>
        <v>update openchpl.certified_product as cp set transparency_attestation_url = 'http://pcisgold.com/#fDrummond'from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66" spans="1:2" x14ac:dyDescent="0.25">
      <c r="A566" s="13" t="str">
        <f>IF(NOT(ISBLANK('Drummond 3-11-2016'!D560)),IF(OR(ISBLANK('Drummond 3-11-2016'!E560),'Drummond 3-11-2016'!E560="N/A"),"no acb code",CONCATENATE(B$2,'Drummond 3-11-2016'!D560,C$2,'Drummond 3-11-2016'!E560,D$2,B$5,E$2)),"no attestation")</f>
        <v>no acb code</v>
      </c>
      <c r="B566" s="13" t="str">
        <f>IF(NOT(ISBLANK('Drummond 3-11-2016'!F560)),IF('Drummond 3-11-2016'!A560&lt;&gt;'Drummond 3-11-2016'!A559,CONCATENATE(B$3,'Drummond 3-11-2016'!F560,C$3,'Drummond 3-11-2016'!E560,D$3,B$5,E$3),CONCATENATE(B$4,'Drummond 3-11-2016'!F560,C$4,'Drummond 3-11-2016'!E560,D$4)),"no url")</f>
        <v>no url</v>
      </c>
    </row>
    <row r="567" spans="1:2" x14ac:dyDescent="0.25">
      <c r="A567" s="13" t="str">
        <f>IF(NOT(ISBLANK('Drummond 3-11-2016'!D561)),IF(OR(ISBLANK('Drummond 3-11-2016'!E561),'Drummond 3-11-2016'!E561="N/A"),"no acb code",CONCATENATE(B$2,'Drummond 3-11-2016'!D561,C$2,'Drummond 3-11-2016'!E561,D$2,B$5,E$2)),"no attestation")</f>
        <v>no acb code</v>
      </c>
      <c r="B567" s="13" t="str">
        <f>IF(NOT(ISBLANK('Drummond 3-11-2016'!F561)),IF('Drummond 3-11-2016'!A561&lt;&gt;'Drummond 3-11-2016'!A560,CONCATENATE(B$3,'Drummond 3-11-2016'!F561,C$3,'Drummond 3-11-2016'!E561,D$3,B$5,E$3),CONCATENATE(B$4,'Drummond 3-11-2016'!F561,C$4,'Drummond 3-11-2016'!E561,D$4)),"no url")</f>
        <v>update openchpl.certified_product as cp set transparency_attestation_url = 'http://patagoniahealth.com/advantages/affordability/'from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68" spans="1:2" x14ac:dyDescent="0.25">
      <c r="A568" s="13" t="str">
        <f>IF(NOT(ISBLANK('Drummond 3-11-2016'!D562)),IF(OR(ISBLANK('Drummond 3-11-2016'!E562),'Drummond 3-11-2016'!E562="N/A"),"no acb code",CONCATENATE(B$2,'Drummond 3-11-2016'!D562,C$2,'Drummond 3-11-2016'!E562,D$2,B$5,E$2)),"no attestation")</f>
        <v>no attestation</v>
      </c>
      <c r="B568" s="13" t="str">
        <f>IF(NOT(ISBLANK('Drummond 3-11-2016'!F562)),IF('Drummond 3-11-2016'!A562&lt;&gt;'Drummond 3-11-2016'!A561,CONCATENATE(B$3,'Drummond 3-11-2016'!F562,C$3,'Drummond 3-11-2016'!E562,D$3,B$5,E$3),CONCATENATE(B$4,'Drummond 3-11-2016'!F562,C$4,'Drummond 3-11-2016'!E562,D$4)),"no url")</f>
        <v>update openchpl.certified_product as cp set transparency_attestation_url = 'http://www.phoenixortho.net/phoenix-ortho-receives-meaningful-use-stage-ii-certification.html'from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69" spans="1:2" x14ac:dyDescent="0.25">
      <c r="A569" s="13" t="str">
        <f>IF(NOT(ISBLANK('Drummond 3-11-2016'!D563)),IF(OR(ISBLANK('Drummond 3-11-2016'!E563),'Drummond 3-11-2016'!E563="N/A"),"no acb code",CONCATENATE(B$2,'Drummond 3-11-2016'!D563,C$2,'Drummond 3-11-2016'!E563,D$2,B$5,E$2)),"no attestation")</f>
        <v>no acb code</v>
      </c>
      <c r="B569" s="13" t="str">
        <f>IF(NOT(ISBLANK('Drummond 3-11-2016'!F563)),IF('Drummond 3-11-2016'!A563&lt;&gt;'Drummond 3-11-2016'!A562,CONCATENATE(B$3,'Drummond 3-11-2016'!F563,C$3,'Drummond 3-11-2016'!E563,D$3,B$5,E$3),CONCATENATE(B$4,'Drummond 3-11-2016'!F563,C$4,'Drummond 3-11-2016'!E563,D$4)),"no url")</f>
        <v>no url</v>
      </c>
    </row>
    <row r="570" spans="1:2" x14ac:dyDescent="0.25">
      <c r="A570" s="13" t="str">
        <f>IF(NOT(ISBLANK('Drummond 3-11-2016'!D564)),IF(OR(ISBLANK('Drummond 3-11-2016'!E564),'Drummond 3-11-2016'!E564="N/A"),"no acb code",CONCATENATE(B$2,'Drummond 3-11-2016'!D564,C$2,'Drummond 3-11-2016'!E564,D$2,B$5,E$2)),"no attestation")</f>
        <v>no acb code</v>
      </c>
      <c r="B570" s="13" t="str">
        <f>IF(NOT(ISBLANK('Drummond 3-11-2016'!F564)),IF('Drummond 3-11-2016'!A564&lt;&gt;'Drummond 3-11-2016'!A563,CONCATENATE(B$3,'Drummond 3-11-2016'!F564,C$3,'Drummond 3-11-2016'!E564,D$3,B$5,E$3),CONCATENATE(B$4,'Drummond 3-11-2016'!F564,C$4,'Drummond 3-11-2016'!E564,D$4)),"no url")</f>
        <v>update openchpl.certified_product as cp set transparency_attestation_url = 'http://www.pcc.com/pcc-experience/solution/'from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71" spans="1:2" x14ac:dyDescent="0.25">
      <c r="A571" s="13" t="str">
        <f>IF(NOT(ISBLANK('Drummond 3-11-2016'!D565)),IF(OR(ISBLANK('Drummond 3-11-2016'!E565),'Drummond 3-11-2016'!E565="N/A"),"no acb code",CONCATENATE(B$2,'Drummond 3-11-2016'!D565,C$2,'Drummond 3-11-2016'!E565,D$2,B$5,E$2)),"no attestation")</f>
        <v>no acb code</v>
      </c>
      <c r="B571" s="13" t="str">
        <f>IF(NOT(ISBLANK('Drummond 3-11-2016'!F565)),IF('Drummond 3-11-2016'!A565&lt;&gt;'Drummond 3-11-2016'!A564,CONCATENATE(B$3,'Drummond 3-11-2016'!F565,C$3,'Drummond 3-11-2016'!E565,D$3,B$5,E$3),CONCATENATE(B$4,'Drummond 3-11-2016'!F565,C$4,'Drummond 3-11-2016'!E565,D$4)),"no url")</f>
        <v>no url</v>
      </c>
    </row>
    <row r="572" spans="1:2" x14ac:dyDescent="0.25">
      <c r="A572" s="13" t="str">
        <f>IF(NOT(ISBLANK('Drummond 3-11-2016'!D566)),IF(OR(ISBLANK('Drummond 3-11-2016'!E566),'Drummond 3-11-2016'!E566="N/A"),"no acb code",CONCATENATE(B$2,'Drummond 3-11-2016'!D566,C$2,'Drummond 3-11-2016'!E566,D$2,B$5,E$2)),"no attestation")</f>
        <v>no acb code</v>
      </c>
      <c r="B572" s="13" t="str">
        <f>IF(NOT(ISBLANK('Drummond 3-11-2016'!F566)),IF('Drummond 3-11-2016'!A566&lt;&gt;'Drummond 3-11-2016'!A565,CONCATENATE(B$3,'Drummond 3-11-2016'!F566,C$3,'Drummond 3-11-2016'!E566,D$3,B$5,E$3),CONCATENATE(B$4,'Drummond 3-11-2016'!F566,C$4,'Drummond 3-11-2016'!E566,D$4)),"no url")</f>
        <v>no url</v>
      </c>
    </row>
    <row r="573" spans="1:2" x14ac:dyDescent="0.25">
      <c r="A573" s="13" t="str">
        <f>IF(NOT(ISBLANK('Drummond 3-11-2016'!D567)),IF(OR(ISBLANK('Drummond 3-11-2016'!E567),'Drummond 3-11-2016'!E567="N/A"),"no acb code",CONCATENATE(B$2,'Drummond 3-11-2016'!D567,C$2,'Drummond 3-11-2016'!E567,D$2,B$5,E$2)),"no attestation")</f>
        <v>no acb code</v>
      </c>
      <c r="B573" s="13" t="str">
        <f>IF(NOT(ISBLANK('Drummond 3-11-2016'!F567)),IF('Drummond 3-11-2016'!A567&lt;&gt;'Drummond 3-11-2016'!A566,CONCATENATE(B$3,'Drummond 3-11-2016'!F567,C$3,'Drummond 3-11-2016'!E567,D$3,B$5,E$3),CONCATENATE(B$4,'Drummond 3-11-2016'!F567,C$4,'Drummond 3-11-2016'!E567,D$4)),"no url")</f>
        <v>update openchpl.certified_product as cp set transparency_attestation_url = 'http://www.plexustg.com/solutions_touch_mu.html'from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74" spans="1:2" x14ac:dyDescent="0.25">
      <c r="A574" s="13" t="str">
        <f>IF(NOT(ISBLANK('Drummond 3-11-2016'!D568)),IF(OR(ISBLANK('Drummond 3-11-2016'!E568),'Drummond 3-11-2016'!E568="N/A"),"no acb code",CONCATENATE(B$2,'Drummond 3-11-2016'!D568,C$2,'Drummond 3-11-2016'!E568,D$2,B$5,E$2)),"no attestation")</f>
        <v>no acb code</v>
      </c>
      <c r="B574" s="13" t="str">
        <f>IF(NOT(ISBLANK('Drummond 3-11-2016'!F568)),IF('Drummond 3-11-2016'!A568&lt;&gt;'Drummond 3-11-2016'!A567,CONCATENATE(B$3,'Drummond 3-11-2016'!F568,C$3,'Drummond 3-11-2016'!E568,D$3,B$5,E$3),CONCATENATE(B$4,'Drummond 3-11-2016'!F568,C$4,'Drummond 3-11-2016'!E568,D$4)),"no url")</f>
        <v>update openchpl.certified_product as cp set transparency_attestation_url = 'http://pbsinet.com/products-and-services/medical-solutions/'from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75" spans="1:2" x14ac:dyDescent="0.25">
      <c r="A575" s="13" t="str">
        <f>IF(NOT(ISBLANK('Drummond 3-11-2016'!D569)),IF(OR(ISBLANK('Drummond 3-11-2016'!E569),'Drummond 3-11-2016'!E569="N/A"),"no acb code",CONCATENATE(B$2,'Drummond 3-11-2016'!D569,C$2,'Drummond 3-11-2016'!E569,D$2,B$5,E$2)),"no attestation")</f>
        <v>no attestation</v>
      </c>
      <c r="B575" s="13" t="str">
        <f>IF(NOT(ISBLANK('Drummond 3-11-2016'!F569)),IF('Drummond 3-11-2016'!A569&lt;&gt;'Drummond 3-11-2016'!A568,CONCATENATE(B$3,'Drummond 3-11-2016'!F569,C$3,'Drummond 3-11-2016'!E569,D$3,B$5,E$3),CONCATENATE(B$4,'Drummond 3-11-2016'!F569,C$4,'Drummond 3-11-2016'!E569,D$4)),"no url")</f>
        <v>update openchpl.certified_product as cp set transparency_attestation_url = 'http://www.practicefusion.com/certified-meaningful-use-ehr/'from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76" spans="1:2" x14ac:dyDescent="0.25">
      <c r="A576" s="13" t="str">
        <f>IF(NOT(ISBLANK('Drummond 3-11-2016'!D570)),IF(OR(ISBLANK('Drummond 3-11-2016'!E570),'Drummond 3-11-2016'!E570="N/A"),"no acb code",CONCATENATE(B$2,'Drummond 3-11-2016'!D570,C$2,'Drummond 3-11-2016'!E570,D$2,B$5,E$2)),"no attestation")</f>
        <v>no attestation</v>
      </c>
      <c r="B576" s="13" t="str">
        <f>IF(NOT(ISBLANK('Drummond 3-11-2016'!F570)),IF('Drummond 3-11-2016'!A570&lt;&gt;'Drummond 3-11-2016'!A569,CONCATENATE(B$3,'Drummond 3-11-2016'!F570,C$3,'Drummond 3-11-2016'!E570,D$3,B$5,E$3),CONCATENATE(B$4,'Drummond 3-11-2016'!F570,C$4,'Drummond 3-11-2016'!E570,D$4)),"no url")</f>
        <v>update openchpl.certified_product as cp set transparency_attestation_url = 'http://www.practicefusion.com/certified-meaningful-use-ehr/'from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77" spans="1:2" x14ac:dyDescent="0.25">
      <c r="A577" s="13" t="str">
        <f>IF(NOT(ISBLANK('Drummond 3-11-2016'!D571)),IF(OR(ISBLANK('Drummond 3-11-2016'!E571),'Drummond 3-11-2016'!E571="N/A"),"no acb code",CONCATENATE(B$2,'Drummond 3-11-2016'!D571,C$2,'Drummond 3-11-2016'!E571,D$2,B$5,E$2)),"no attestation")</f>
        <v>no attestation</v>
      </c>
      <c r="B577" s="13" t="str">
        <f>IF(NOT(ISBLANK('Drummond 3-11-2016'!F571)),IF('Drummond 3-11-2016'!A571&lt;&gt;'Drummond 3-11-2016'!A570,CONCATENATE(B$3,'Drummond 3-11-2016'!F571,C$3,'Drummond 3-11-2016'!E571,D$3,B$5,E$3),CONCATENATE(B$4,'Drummond 3-11-2016'!F571,C$4,'Drummond 3-11-2016'!E571,D$4)),"no url")</f>
        <v>update openchpl.certified_product as cp set transparency_attestation_url = 'http://www.practicefusion.com/certified-meaningful-use-ehr/'from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78" spans="1:2" x14ac:dyDescent="0.25">
      <c r="A578" s="13" t="str">
        <f>IF(NOT(ISBLANK('Drummond 3-11-2016'!D572)),IF(OR(ISBLANK('Drummond 3-11-2016'!E572),'Drummond 3-11-2016'!E572="N/A"),"no acb code",CONCATENATE(B$2,'Drummond 3-11-2016'!D572,C$2,'Drummond 3-11-2016'!E572,D$2,B$5,E$2)),"no attestation")</f>
        <v>no acb code</v>
      </c>
      <c r="B578" s="13" t="str">
        <f>IF(NOT(ISBLANK('Drummond 3-11-2016'!F572)),IF('Drummond 3-11-2016'!A572&lt;&gt;'Drummond 3-11-2016'!A571,CONCATENATE(B$3,'Drummond 3-11-2016'!F572,C$3,'Drummond 3-11-2016'!E572,D$3,B$5,E$3),CONCATENATE(B$4,'Drummond 3-11-2016'!F572,C$4,'Drummond 3-11-2016'!E572,D$4)),"no url")</f>
        <v>update openchpl.certified_product as cp set transparency_attestation_url = 'http://precisioncare.com/news-and-events/'from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79" spans="1:2" x14ac:dyDescent="0.25">
      <c r="A579" s="13" t="str">
        <f>IF(NOT(ISBLANK('Drummond 3-11-2016'!D573)),IF(OR(ISBLANK('Drummond 3-11-2016'!E573),'Drummond 3-11-2016'!E573="N/A"),"no acb code",CONCATENATE(B$2,'Drummond 3-11-2016'!D573,C$2,'Drummond 3-11-2016'!E573,D$2,B$5,E$2)),"no attestation")</f>
        <v>no acb code</v>
      </c>
      <c r="B579" s="13" t="str">
        <f>IF(NOT(ISBLANK('Drummond 3-11-2016'!F573)),IF('Drummond 3-11-2016'!A573&lt;&gt;'Drummond 3-11-2016'!A572,CONCATENATE(B$3,'Drummond 3-11-2016'!F573,C$3,'Drummond 3-11-2016'!E573,D$3,B$5,E$3),CONCATENATE(B$4,'Drummond 3-11-2016'!F573,C$4,'Drummond 3-11-2016'!E573,D$4)),"no url")</f>
        <v>update openchpl.certified_product as cp set transparency_attestation_url = 'http://www.procompsoftware.com/Landers/Page/3/Certified-EHR'from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80" spans="1:2" x14ac:dyDescent="0.25">
      <c r="A580" s="13" t="str">
        <f>IF(NOT(ISBLANK('Drummond 3-11-2016'!D574)),IF(OR(ISBLANK('Drummond 3-11-2016'!E574),'Drummond 3-11-2016'!E574="N/A"),"no acb code",CONCATENATE(B$2,'Drummond 3-11-2016'!D574,C$2,'Drummond 3-11-2016'!E574,D$2,B$5,E$2)),"no attestation")</f>
        <v>no acb code</v>
      </c>
      <c r="B580" s="13" t="str">
        <f>IF(NOT(ISBLANK('Drummond 3-11-2016'!F574)),IF('Drummond 3-11-2016'!A574&lt;&gt;'Drummond 3-11-2016'!A573,CONCATENATE(B$3,'Drummond 3-11-2016'!F574,C$3,'Drummond 3-11-2016'!E574,D$3,B$5,E$3),CONCATENATE(B$4,'Drummond 3-11-2016'!F574,C$4,'Drummond 3-11-2016'!E574,D$4)),"no url")</f>
        <v>update openchpl.certified_product as cp set transparency_attestation_url = 'http://mdsuite.com/meaningful-use-disclosure/'from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81" spans="1:2" x14ac:dyDescent="0.25">
      <c r="A581" s="13" t="str">
        <f>IF(NOT(ISBLANK('Drummond 3-11-2016'!D575)),IF(OR(ISBLANK('Drummond 3-11-2016'!E575),'Drummond 3-11-2016'!E575="N/A"),"no acb code",CONCATENATE(B$2,'Drummond 3-11-2016'!D575,C$2,'Drummond 3-11-2016'!E575,D$2,B$5,E$2)),"no attestation")</f>
        <v>no acb code</v>
      </c>
      <c r="B581" s="13" t="str">
        <f>IF(NOT(ISBLANK('Drummond 3-11-2016'!F575)),IF('Drummond 3-11-2016'!A575&lt;&gt;'Drummond 3-11-2016'!A574,CONCATENATE(B$3,'Drummond 3-11-2016'!F575,C$3,'Drummond 3-11-2016'!E575,D$3,B$5,E$3),CONCATENATE(B$4,'Drummond 3-11-2016'!F575,C$4,'Drummond 3-11-2016'!E575,D$4)),"no url")</f>
        <v>update openchpl.certified_product as cp set transparency_attestation_url = 'http://prognosisinnovation.com/our-products/onc-certified/'from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82" spans="1:2" x14ac:dyDescent="0.25">
      <c r="A582" s="13" t="str">
        <f>IF(NOT(ISBLANK('Drummond 3-11-2016'!D576)),IF(OR(ISBLANK('Drummond 3-11-2016'!E576),'Drummond 3-11-2016'!E576="N/A"),"no acb code",CONCATENATE(B$2,'Drummond 3-11-2016'!D576,C$2,'Drummond 3-11-2016'!E576,D$2,B$5,E$2)),"no attestation")</f>
        <v>no acb code</v>
      </c>
      <c r="B582" s="13" t="str">
        <f>IF(NOT(ISBLANK('Drummond 3-11-2016'!F576)),IF('Drummond 3-11-2016'!A576&lt;&gt;'Drummond 3-11-2016'!A575,CONCATENATE(B$3,'Drummond 3-11-2016'!F576,C$3,'Drummond 3-11-2016'!E576,D$3,B$5,E$3),CONCATENATE(B$4,'Drummond 3-11-2016'!F576,C$4,'Drummond 3-11-2016'!E576,D$4)),"no url")</f>
        <v>update openchpl.certified_product as cp set transparency_attestation_url = 'http://prognosisinnovation.com/our-products/onc-certified/'from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83" spans="1:2" x14ac:dyDescent="0.25">
      <c r="A583" s="13" t="str">
        <f>IF(NOT(ISBLANK('Drummond 3-11-2016'!D577)),IF(OR(ISBLANK('Drummond 3-11-2016'!E577),'Drummond 3-11-2016'!E577="N/A"),"no acb code",CONCATENATE(B$2,'Drummond 3-11-2016'!D577,C$2,'Drummond 3-11-2016'!E577,D$2,B$5,E$2)),"no attestation")</f>
        <v>no acb code</v>
      </c>
      <c r="B583" s="13" t="str">
        <f>IF(NOT(ISBLANK('Drummond 3-11-2016'!F577)),IF('Drummond 3-11-2016'!A577&lt;&gt;'Drummond 3-11-2016'!A576,CONCATENATE(B$3,'Drummond 3-11-2016'!F577,C$3,'Drummond 3-11-2016'!E577,D$3,B$5,E$3),CONCATENATE(B$4,'Drummond 3-11-2016'!F577,C$4,'Drummond 3-11-2016'!E577,D$4)),"no url")</f>
        <v>update openchpl.certified_product as cp set transparency_attestation_url = 'http://patientprompt.com/meaningful-use/'from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84" spans="1:2" x14ac:dyDescent="0.25">
      <c r="A584" s="13" t="str">
        <f>IF(NOT(ISBLANK('Drummond 3-11-2016'!D578)),IF(OR(ISBLANK('Drummond 3-11-2016'!E578),'Drummond 3-11-2016'!E578="N/A"),"no acb code",CONCATENATE(B$2,'Drummond 3-11-2016'!D578,C$2,'Drummond 3-11-2016'!E578,D$2,B$5,E$2)),"no attestation")</f>
        <v>no acb code</v>
      </c>
      <c r="B584" s="13" t="str">
        <f>IF(NOT(ISBLANK('Drummond 3-11-2016'!F578)),IF('Drummond 3-11-2016'!A578&lt;&gt;'Drummond 3-11-2016'!A577,CONCATENATE(B$3,'Drummond 3-11-2016'!F578,C$3,'Drummond 3-11-2016'!E578,D$3,B$5,E$3),CONCATENATE(B$4,'Drummond 3-11-2016'!F578,C$4,'Drummond 3-11-2016'!E578,D$4)),"no url")</f>
        <v>no url</v>
      </c>
    </row>
    <row r="585" spans="1:2" x14ac:dyDescent="0.25">
      <c r="A585" s="13" t="str">
        <f>IF(NOT(ISBLANK('Drummond 3-11-2016'!D579)),IF(OR(ISBLANK('Drummond 3-11-2016'!E579),'Drummond 3-11-2016'!E579="N/A"),"no acb code",CONCATENATE(B$2,'Drummond 3-11-2016'!D579,C$2,'Drummond 3-11-2016'!E579,D$2,B$5,E$2)),"no attestation")</f>
        <v>no acb code</v>
      </c>
      <c r="B585" s="13" t="str">
        <f>IF(NOT(ISBLANK('Drummond 3-11-2016'!F579)),IF('Drummond 3-11-2016'!A579&lt;&gt;'Drummond 3-11-2016'!A578,CONCATENATE(B$3,'Drummond 3-11-2016'!F579,C$3,'Drummond 3-11-2016'!E579,D$3,B$5,E$3),CONCATENATE(B$4,'Drummond 3-11-2016'!F579,C$4,'Drummond 3-11-2016'!E579,D$4)),"no url")</f>
        <v>update openchpl.certified_product as cp set transparency_attestation_url = 'http://www.qrshs.com/2014'from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86" spans="1:2" x14ac:dyDescent="0.25">
      <c r="A586" s="13" t="str">
        <f>IF(NOT(ISBLANK('Drummond 3-11-2016'!D580)),IF(OR(ISBLANK('Drummond 3-11-2016'!E580),'Drummond 3-11-2016'!E580="N/A"),"no acb code",CONCATENATE(B$2,'Drummond 3-11-2016'!D580,C$2,'Drummond 3-11-2016'!E580,D$2,B$5,E$2)),"no attestation")</f>
        <v>no acb code</v>
      </c>
      <c r="B586" s="13" t="str">
        <f>IF(NOT(ISBLANK('Drummond 3-11-2016'!F580)),IF('Drummond 3-11-2016'!A580&lt;&gt;'Drummond 3-11-2016'!A579,CONCATENATE(B$3,'Drummond 3-11-2016'!F580,C$3,'Drummond 3-11-2016'!E580,D$3,B$5,E$3),CONCATENATE(B$4,'Drummond 3-11-2016'!F580,C$4,'Drummond 3-11-2016'!E580,D$4)),"no url")</f>
        <v>update openchpl.certified_product as cp set transparency_attestation_url = 'http://www.qrshs.com/2014'from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87" spans="1:2" x14ac:dyDescent="0.25">
      <c r="A587" s="13" t="str">
        <f>IF(NOT(ISBLANK('Drummond 3-11-2016'!D581)),IF(OR(ISBLANK('Drummond 3-11-2016'!E581),'Drummond 3-11-2016'!E581="N/A"),"no acb code",CONCATENATE(B$2,'Drummond 3-11-2016'!D581,C$2,'Drummond 3-11-2016'!E581,D$2,B$5,E$2)),"no attestation")</f>
        <v>no acb code</v>
      </c>
      <c r="B587" s="13" t="str">
        <f>IF(NOT(ISBLANK('Drummond 3-11-2016'!F581)),IF('Drummond 3-11-2016'!A581&lt;&gt;'Drummond 3-11-2016'!A580,CONCATENATE(B$3,'Drummond 3-11-2016'!F581,C$3,'Drummond 3-11-2016'!E581,D$3,B$5,E$3),CONCATENATE(B$4,'Drummond 3-11-2016'!F581,C$4,'Drummond 3-11-2016'!E581,D$4)),"no url")</f>
        <v>update openchpl.certified_product as cp set transparency_attestation_url = 'http://www.quadramed.com/en/solutions_services/clinical_solutions/certifications/united_states/'from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88" spans="1:2" x14ac:dyDescent="0.25">
      <c r="A588" s="13" t="str">
        <f>IF(NOT(ISBLANK('Drummond 3-11-2016'!D582)),IF(OR(ISBLANK('Drummond 3-11-2016'!E582),'Drummond 3-11-2016'!E582="N/A"),"no acb code",CONCATENATE(B$2,'Drummond 3-11-2016'!D582,C$2,'Drummond 3-11-2016'!E582,D$2,B$5,E$2)),"no attestation")</f>
        <v>no acb code</v>
      </c>
      <c r="B588" s="13" t="str">
        <f>IF(NOT(ISBLANK('Drummond 3-11-2016'!F582)),IF('Drummond 3-11-2016'!A582&lt;&gt;'Drummond 3-11-2016'!A581,CONCATENATE(B$3,'Drummond 3-11-2016'!F582,C$3,'Drummond 3-11-2016'!E582,D$3,B$5,E$3),CONCATENATE(B$4,'Drummond 3-11-2016'!F582,C$4,'Drummond 3-11-2016'!E582,D$4)),"no url")</f>
        <v>update openchpl.certified_product as cp set transparency_attestation_url = 'http://www.quadramed.com/en/solutions_services/clinical_solutions/certifications/united_states/'from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89" spans="1:2" x14ac:dyDescent="0.25">
      <c r="A589" s="13" t="str">
        <f>IF(NOT(ISBLANK('Drummond 3-11-2016'!D583)),IF(OR(ISBLANK('Drummond 3-11-2016'!E583),'Drummond 3-11-2016'!E583="N/A"),"no acb code",CONCATENATE(B$2,'Drummond 3-11-2016'!D583,C$2,'Drummond 3-11-2016'!E583,D$2,B$5,E$2)),"no attestation")</f>
        <v>no acb code</v>
      </c>
      <c r="B589" s="13" t="str">
        <f>IF(NOT(ISBLANK('Drummond 3-11-2016'!F583)),IF('Drummond 3-11-2016'!A583&lt;&gt;'Drummond 3-11-2016'!A582,CONCATENATE(B$3,'Drummond 3-11-2016'!F583,C$3,'Drummond 3-11-2016'!E583,D$3,B$5,E$3),CONCATENATE(B$4,'Drummond 3-11-2016'!F583,C$4,'Drummond 3-11-2016'!E583,D$4)),"no url")</f>
        <v>update openchpl.certified_product as cp set transparency_attestation_url = 'http://www.qualifacts.com/news/qualifacts-achieves-comprehensive-stage-2-meaningful-use-certification/'from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90" spans="1:2" x14ac:dyDescent="0.25">
      <c r="A590" s="13" t="str">
        <f>IF(NOT(ISBLANK('Drummond 3-11-2016'!D584)),IF(OR(ISBLANK('Drummond 3-11-2016'!E584),'Drummond 3-11-2016'!E584="N/A"),"no acb code",CONCATENATE(B$2,'Drummond 3-11-2016'!D584,C$2,'Drummond 3-11-2016'!E584,D$2,B$5,E$2)),"no attestation")</f>
        <v>no acb code</v>
      </c>
      <c r="B590" s="13" t="str">
        <f>IF(NOT(ISBLANK('Drummond 3-11-2016'!F584)),IF('Drummond 3-11-2016'!A584&lt;&gt;'Drummond 3-11-2016'!A583,CONCATENATE(B$3,'Drummond 3-11-2016'!F584,C$3,'Drummond 3-11-2016'!E584,D$3,B$5,E$3),CONCATENATE(B$4,'Drummond 3-11-2016'!F584,C$4,'Drummond 3-11-2016'!E584,D$4)),"no url")</f>
        <v>update openchpl.certified_product as cp set transparency_attestation_url = 'http://www.queencitycodefactory.com/pandadisclosure.html'from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91" spans="1:2" x14ac:dyDescent="0.25">
      <c r="A591" s="13" t="str">
        <f>IF(NOT(ISBLANK('Drummond 3-11-2016'!D585)),IF(OR(ISBLANK('Drummond 3-11-2016'!E585),'Drummond 3-11-2016'!E585="N/A"),"no acb code",CONCATENATE(B$2,'Drummond 3-11-2016'!D585,C$2,'Drummond 3-11-2016'!E585,D$2,B$5,E$2)),"no attestation")</f>
        <v>no acb code</v>
      </c>
      <c r="B591" s="13" t="str">
        <f>IF(NOT(ISBLANK('Drummond 3-11-2016'!F585)),IF('Drummond 3-11-2016'!A585&lt;&gt;'Drummond 3-11-2016'!A584,CONCATENATE(B$3,'Drummond 3-11-2016'!F585,C$3,'Drummond 3-11-2016'!E585,D$3,B$5,E$3),CONCATENATE(B$4,'Drummond 3-11-2016'!F585,C$4,'Drummond 3-11-2016'!E585,D$4)),"no url")</f>
        <v>update openchpl.certified_product as cp set transparency_attestation_url = 'http://www.raintreeinc.com/certifications/'from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92" spans="1:2" x14ac:dyDescent="0.25">
      <c r="A592" s="13" t="str">
        <f>IF(NOT(ISBLANK('Drummond 3-11-2016'!D586)),IF(OR(ISBLANK('Drummond 3-11-2016'!E586),'Drummond 3-11-2016'!E586="N/A"),"no acb code",CONCATENATE(B$2,'Drummond 3-11-2016'!D586,C$2,'Drummond 3-11-2016'!E586,D$2,B$5,E$2)),"no attestation")</f>
        <v>no acb code</v>
      </c>
      <c r="B592" s="13" t="str">
        <f>IF(NOT(ISBLANK('Drummond 3-11-2016'!F586)),IF('Drummond 3-11-2016'!A586&lt;&gt;'Drummond 3-11-2016'!A585,CONCATENATE(B$3,'Drummond 3-11-2016'!F586,C$3,'Drummond 3-11-2016'!E586,D$3,B$5,E$3),CONCATENATE(B$4,'Drummond 3-11-2016'!F586,C$4,'Drummond 3-11-2016'!E586,D$4)),"no url")</f>
        <v>update openchpl.certified_product as cp set transparency_attestation_url = 'http://www.raintreeinc.com/certifications/'from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93" spans="1:2" x14ac:dyDescent="0.25">
      <c r="A593" s="13" t="str">
        <f>IF(NOT(ISBLANK('Drummond 3-11-2016'!D587)),IF(OR(ISBLANK('Drummond 3-11-2016'!E587),'Drummond 3-11-2016'!E587="N/A"),"no acb code",CONCATENATE(B$2,'Drummond 3-11-2016'!D587,C$2,'Drummond 3-11-2016'!E587,D$2,B$5,E$2)),"no attestation")</f>
        <v>no acb code</v>
      </c>
      <c r="B593" s="13" t="str">
        <f>IF(NOT(ISBLANK('Drummond 3-11-2016'!F587)),IF('Drummond 3-11-2016'!A587&lt;&gt;'Drummond 3-11-2016'!A586,CONCATENATE(B$3,'Drummond 3-11-2016'!F587,C$3,'Drummond 3-11-2016'!E587,D$3,B$5,E$3),CONCATENATE(B$4,'Drummond 3-11-2016'!F587,C$4,'Drummond 3-11-2016'!E587,D$4)),"no url")</f>
        <v>update openchpl.certified_product as cp set transparency_attestation_url = 'http://www.relimedsolutions.com/certification.html'from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94" spans="1:2" x14ac:dyDescent="0.25">
      <c r="A594" s="13" t="str">
        <f>IF(NOT(ISBLANK('Drummond 3-11-2016'!D588)),IF(OR(ISBLANK('Drummond 3-11-2016'!E588),'Drummond 3-11-2016'!E588="N/A"),"no acb code",CONCATENATE(B$2,'Drummond 3-11-2016'!D588,C$2,'Drummond 3-11-2016'!E588,D$2,B$5,E$2)),"no attestation")</f>
        <v>no acb code</v>
      </c>
      <c r="B594" s="13" t="str">
        <f>IF(NOT(ISBLANK('Drummond 3-11-2016'!F588)),IF('Drummond 3-11-2016'!A588&lt;&gt;'Drummond 3-11-2016'!A587,CONCATENATE(B$3,'Drummond 3-11-2016'!F588,C$3,'Drummond 3-11-2016'!E588,D$3,B$5,E$3),CONCATENATE(B$4,'Drummond 3-11-2016'!F588,C$4,'Drummond 3-11-2016'!E588,D$4)),"no url")</f>
        <v>no url</v>
      </c>
    </row>
    <row r="595" spans="1:2" x14ac:dyDescent="0.25">
      <c r="A595" s="13" t="str">
        <f>IF(NOT(ISBLANK('Drummond 3-11-2016'!D589)),IF(OR(ISBLANK('Drummond 3-11-2016'!E589),'Drummond 3-11-2016'!E589="N/A"),"no acb code",CONCATENATE(B$2,'Drummond 3-11-2016'!D589,C$2,'Drummond 3-11-2016'!E589,D$2,B$5,E$2)),"no attestation")</f>
        <v>no acb code</v>
      </c>
      <c r="B595" s="13" t="str">
        <f>IF(NOT(ISBLANK('Drummond 3-11-2016'!F589)),IF('Drummond 3-11-2016'!A589&lt;&gt;'Drummond 3-11-2016'!A588,CONCATENATE(B$3,'Drummond 3-11-2016'!F589,C$3,'Drummond 3-11-2016'!E589,D$3,B$5,E$3),CONCATENATE(B$4,'Drummond 3-11-2016'!F589,C$4,'Drummond 3-11-2016'!E589,D$4)),"no url")</f>
        <v>update openchpl.certified_product as cp set transparency_attestation_url = 'http://www.rwhc.com/Services/QualityPrograms/RWHCMeaningfulUseeMeasuresSolution.aspx'from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96" spans="1:2" x14ac:dyDescent="0.25">
      <c r="A596" s="13" t="str">
        <f>IF(NOT(ISBLANK('Drummond 3-11-2016'!D590)),IF(OR(ISBLANK('Drummond 3-11-2016'!E590),'Drummond 3-11-2016'!E590="N/A"),"no acb code",CONCATENATE(B$2,'Drummond 3-11-2016'!D590,C$2,'Drummond 3-11-2016'!E590,D$2,B$5,E$2)),"no attestation")</f>
        <v>no acb code</v>
      </c>
      <c r="B596" s="13" t="str">
        <f>IF(NOT(ISBLANK('Drummond 3-11-2016'!F590)),IF('Drummond 3-11-2016'!A590&lt;&gt;'Drummond 3-11-2016'!A589,CONCATENATE(B$3,'Drummond 3-11-2016'!F590,C$3,'Drummond 3-11-2016'!E590,D$3,B$5,E$3),CONCATENATE(B$4,'Drummond 3-11-2016'!F590,C$4,'Drummond 3-11-2016'!E590,D$4)),"no url")</f>
        <v>update openchpl.certified_product as cp set transparency_attestation_url = 'http://www.soapware.com/2014-edition-drummond-certified-ehr/'from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97" spans="1:2" x14ac:dyDescent="0.25">
      <c r="A597" s="13" t="str">
        <f>IF(NOT(ISBLANK('Drummond 3-11-2016'!D591)),IF(OR(ISBLANK('Drummond 3-11-2016'!E591),'Drummond 3-11-2016'!E591="N/A"),"no acb code",CONCATENATE(B$2,'Drummond 3-11-2016'!D591,C$2,'Drummond 3-11-2016'!E591,D$2,B$5,E$2)),"no attestation")</f>
        <v>no acb code</v>
      </c>
      <c r="B597" s="13" t="str">
        <f>IF(NOT(ISBLANK('Drummond 3-11-2016'!F591)),IF('Drummond 3-11-2016'!A591&lt;&gt;'Drummond 3-11-2016'!A590,CONCATENATE(B$3,'Drummond 3-11-2016'!F591,C$3,'Drummond 3-11-2016'!E591,D$3,B$5,E$3),CONCATENATE(B$4,'Drummond 3-11-2016'!F591,C$4,'Drummond 3-11-2016'!E591,D$4)),"no url")</f>
        <v>update openchpl.certified_product as cp set transparency_attestation_url = 'http://sticomputer.com/meaningfuluse/'from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98" spans="1:2" x14ac:dyDescent="0.25">
      <c r="A598" s="13" t="str">
        <f>IF(NOT(ISBLANK('Drummond 3-11-2016'!D592)),IF(OR(ISBLANK('Drummond 3-11-2016'!E592),'Drummond 3-11-2016'!E592="N/A"),"no acb code",CONCATENATE(B$2,'Drummond 3-11-2016'!D592,C$2,'Drummond 3-11-2016'!E592,D$2,B$5,E$2)),"no attestation")</f>
        <v>no acb code</v>
      </c>
      <c r="B598" s="13" t="str">
        <f>IF(NOT(ISBLANK('Drummond 3-11-2016'!F592)),IF('Drummond 3-11-2016'!A592&lt;&gt;'Drummond 3-11-2016'!A591,CONCATENATE(B$3,'Drummond 3-11-2016'!F592,C$3,'Drummond 3-11-2016'!E592,D$3,B$5,E$3),CONCATENATE(B$4,'Drummond 3-11-2016'!F592,C$4,'Drummond 3-11-2016'!E592,D$4)),"no url")</f>
        <v>update openchpl.certified_product as cp set transparency_attestation_url = 'http://sajix.com/PressReleases.php?pg=news'from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599" spans="1:2" x14ac:dyDescent="0.25">
      <c r="A599" s="13" t="str">
        <f>IF(NOT(ISBLANK('Drummond 3-11-2016'!D593)),IF(OR(ISBLANK('Drummond 3-11-2016'!E593),'Drummond 3-11-2016'!E593="N/A"),"no acb code",CONCATENATE(B$2,'Drummond 3-11-2016'!D593,C$2,'Drummond 3-11-2016'!E593,D$2,B$5,E$2)),"no attestation")</f>
        <v>no acb code</v>
      </c>
      <c r="B599" s="13" t="str">
        <f>IF(NOT(ISBLANK('Drummond 3-11-2016'!F593)),IF('Drummond 3-11-2016'!A593&lt;&gt;'Drummond 3-11-2016'!A592,CONCATENATE(B$3,'Drummond 3-11-2016'!F593,C$3,'Drummond 3-11-2016'!E593,D$3,B$5,E$3),CONCATENATE(B$4,'Drummond 3-11-2016'!F593,C$4,'Drummond 3-11-2016'!E593,D$4)),"no url")</f>
        <v>no url</v>
      </c>
    </row>
    <row r="600" spans="1:2" x14ac:dyDescent="0.25">
      <c r="A600" s="13" t="str">
        <f>IF(NOT(ISBLANK('Drummond 3-11-2016'!D594)),IF(OR(ISBLANK('Drummond 3-11-2016'!E594),'Drummond 3-11-2016'!E594="N/A"),"no acb code",CONCATENATE(B$2,'Drummond 3-11-2016'!D594,C$2,'Drummond 3-11-2016'!E594,D$2,B$5,E$2)),"no attestation")</f>
        <v>no attestation</v>
      </c>
      <c r="B600" s="13" t="str">
        <f>IF(NOT(ISBLANK('Drummond 3-11-2016'!F594)),IF('Drummond 3-11-2016'!A594&lt;&gt;'Drummond 3-11-2016'!A593,CONCATENATE(B$3,'Drummond 3-11-2016'!F594,C$3,'Drummond 3-11-2016'!E594,D$3,B$5,E$3),CONCATENATE(B$4,'Drummond 3-11-2016'!F594,C$4,'Drummond 3-11-2016'!E594,D$4)),"no url")</f>
        <v>update openchpl.certified_product as cp set transparency_attestation_url = 'http://sawgio.com/'from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01" spans="1:2" x14ac:dyDescent="0.25">
      <c r="A601" s="13" t="str">
        <f>IF(NOT(ISBLANK('Drummond 3-11-2016'!D595)),IF(OR(ISBLANK('Drummond 3-11-2016'!E595),'Drummond 3-11-2016'!E595="N/A"),"no acb code",CONCATENATE(B$2,'Drummond 3-11-2016'!D595,C$2,'Drummond 3-11-2016'!E595,D$2,B$5,E$2)),"no attestation")</f>
        <v>no acb code</v>
      </c>
      <c r="B601" s="13" t="str">
        <f>IF(NOT(ISBLANK('Drummond 3-11-2016'!F595)),IF('Drummond 3-11-2016'!A595&lt;&gt;'Drummond 3-11-2016'!A594,CONCATENATE(B$3,'Drummond 3-11-2016'!F595,C$3,'Drummond 3-11-2016'!E595,D$3,B$5,E$3),CONCATENATE(B$4,'Drummond 3-11-2016'!F595,C$4,'Drummond 3-11-2016'!E595,D$4)),"no url")</f>
        <v>update openchpl.certified_product as cp set transparency_attestation_url = 'http://www.bravadohealth.com/certified-ehr'from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02" spans="1:2" x14ac:dyDescent="0.25">
      <c r="A602" s="13" t="str">
        <f>IF(NOT(ISBLANK('Drummond 3-11-2016'!D596)),IF(OR(ISBLANK('Drummond 3-11-2016'!E596),'Drummond 3-11-2016'!E596="N/A"),"no acb code",CONCATENATE(B$2,'Drummond 3-11-2016'!D596,C$2,'Drummond 3-11-2016'!E596,D$2,B$5,E$2)),"no attestation")</f>
        <v>no acb code</v>
      </c>
      <c r="B602" s="13" t="str">
        <f>IF(NOT(ISBLANK('Drummond 3-11-2016'!F596)),IF('Drummond 3-11-2016'!A596&lt;&gt;'Drummond 3-11-2016'!A595,CONCATENATE(B$3,'Drummond 3-11-2016'!F596,C$3,'Drummond 3-11-2016'!E596,D$3,B$5,E$3),CONCATENATE(B$4,'Drummond 3-11-2016'!F596,C$4,'Drummond 3-11-2016'!E596,D$4)),"no url")</f>
        <v>no url</v>
      </c>
    </row>
    <row r="603" spans="1:2" x14ac:dyDescent="0.25">
      <c r="A603" s="13" t="str">
        <f>IF(NOT(ISBLANK('Drummond 3-11-2016'!D597)),IF(OR(ISBLANK('Drummond 3-11-2016'!E597),'Drummond 3-11-2016'!E597="N/A"),"no acb code",CONCATENATE(B$2,'Drummond 3-11-2016'!D597,C$2,'Drummond 3-11-2016'!E597,D$2,B$5,E$2)),"no attestation")</f>
        <v>no acb code</v>
      </c>
      <c r="B603" s="13" t="str">
        <f>IF(NOT(ISBLANK('Drummond 3-11-2016'!F597)),IF('Drummond 3-11-2016'!A597&lt;&gt;'Drummond 3-11-2016'!A596,CONCATENATE(B$3,'Drummond 3-11-2016'!F597,C$3,'Drummond 3-11-2016'!E597,D$3,B$5,E$3),CONCATENATE(B$4,'Drummond 3-11-2016'!F597,C$4,'Drummond 3-11-2016'!E597,D$4)),"no url")</f>
        <v>update openchpl.certified_product as cp set transparency_attestation_url = 'http://www.totaldental.com/ehr-certification-dental-software'from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04" spans="1:2" x14ac:dyDescent="0.25">
      <c r="A604" s="13" t="str">
        <f>IF(NOT(ISBLANK('Drummond 3-11-2016'!D598)),IF(OR(ISBLANK('Drummond 3-11-2016'!E598),'Drummond 3-11-2016'!E598="N/A"),"no acb code",CONCATENATE(B$2,'Drummond 3-11-2016'!D598,C$2,'Drummond 3-11-2016'!E598,D$2,B$5,E$2)),"no attestation")</f>
        <v>no acb code</v>
      </c>
      <c r="B604" s="13" t="str">
        <f>IF(NOT(ISBLANK('Drummond 3-11-2016'!F598)),IF('Drummond 3-11-2016'!A598&lt;&gt;'Drummond 3-11-2016'!A597,CONCATENATE(B$3,'Drummond 3-11-2016'!F598,C$3,'Drummond 3-11-2016'!E598,D$3,B$5,E$3),CONCATENATE(B$4,'Drummond 3-11-2016'!F598,C$4,'Drummond 3-11-2016'!E598,D$4)),"no url")</f>
        <v>update openchpl.certified_product as cp set transparency_attestation_url = 'http://www.silkone.com/EHR-MU-Disclosure.aspx'from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05" spans="1:2" x14ac:dyDescent="0.25">
      <c r="A605" s="13" t="str">
        <f>IF(NOT(ISBLANK('Drummond 3-11-2016'!D599)),IF(OR(ISBLANK('Drummond 3-11-2016'!E599),'Drummond 3-11-2016'!E599="N/A"),"no acb code",CONCATENATE(B$2,'Drummond 3-11-2016'!D599,C$2,'Drummond 3-11-2016'!E599,D$2,B$5,E$2)),"no attestation")</f>
        <v>no acb code</v>
      </c>
      <c r="B605" s="13" t="str">
        <f>IF(NOT(ISBLANK('Drummond 3-11-2016'!F599)),IF('Drummond 3-11-2016'!A599&lt;&gt;'Drummond 3-11-2016'!A598,CONCATENATE(B$3,'Drummond 3-11-2016'!F599,C$3,'Drummond 3-11-2016'!E599,D$3,B$5,E$3),CONCATENATE(B$4,'Drummond 3-11-2016'!F599,C$4,'Drummond 3-11-2016'!E599,D$4)),"no url")</f>
        <v>update openchpl.certified_product as cp set transparency_attestation_url = 'http://www.silkone.com/EHR-MU-Disclosure.aspx'from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06" spans="1:2" x14ac:dyDescent="0.25">
      <c r="A606" s="13" t="str">
        <f>IF(NOT(ISBLANK('Drummond 3-11-2016'!D600)),IF(OR(ISBLANK('Drummond 3-11-2016'!E600),'Drummond 3-11-2016'!E600="N/A"),"no acb code",CONCATENATE(B$2,'Drummond 3-11-2016'!D600,C$2,'Drummond 3-11-2016'!E600,D$2,B$5,E$2)),"no attestation")</f>
        <v>no acb code</v>
      </c>
      <c r="B606" s="13" t="str">
        <f>IF(NOT(ISBLANK('Drummond 3-11-2016'!F600)),IF('Drummond 3-11-2016'!A600&lt;&gt;'Drummond 3-11-2016'!A599,CONCATENATE(B$3,'Drummond 3-11-2016'!F600,C$3,'Drummond 3-11-2016'!E600,D$3,B$5,E$3),CONCATENATE(B$4,'Drummond 3-11-2016'!F600,C$4,'Drummond 3-11-2016'!E600,D$4)),"no url")</f>
        <v>update openchpl.certified_product as cp set transparency_attestation_url = 'https://pimsyehr.com/resources/meaningful-use'from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07" spans="1:2" x14ac:dyDescent="0.25">
      <c r="A607" s="13" t="str">
        <f>IF(NOT(ISBLANK('Drummond 3-11-2016'!D601)),IF(OR(ISBLANK('Drummond 3-11-2016'!E601),'Drummond 3-11-2016'!E601="N/A"),"no acb code",CONCATENATE(B$2,'Drummond 3-11-2016'!D601,C$2,'Drummond 3-11-2016'!E601,D$2,B$5,E$2)),"no attestation")</f>
        <v>no acb code</v>
      </c>
      <c r="B607" s="13" t="str">
        <f>IF(NOT(ISBLANK('Drummond 3-11-2016'!F601)),IF('Drummond 3-11-2016'!A601&lt;&gt;'Drummond 3-11-2016'!A600,CONCATENATE(B$3,'Drummond 3-11-2016'!F601,C$3,'Drummond 3-11-2016'!E601,D$3,B$5,E$3),CONCATENATE(B$4,'Drummond 3-11-2016'!F601,C$4,'Drummond 3-11-2016'!E601,D$4)),"no url")</f>
        <v>update openchpl.certified_product as cp set transparency_attestation_url = 'http://sohisystems.com/ehrCertification.html'from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08" spans="1:2" x14ac:dyDescent="0.25">
      <c r="A608" s="13" t="str">
        <f>IF(NOT(ISBLANK('Drummond 3-11-2016'!D602)),IF(OR(ISBLANK('Drummond 3-11-2016'!E602),'Drummond 3-11-2016'!E602="N/A"),"no acb code",CONCATENATE(B$2,'Drummond 3-11-2016'!D602,C$2,'Drummond 3-11-2016'!E602,D$2,B$5,E$2)),"no attestation")</f>
        <v>no acb code</v>
      </c>
      <c r="B608" s="13" t="str">
        <f>IF(NOT(ISBLANK('Drummond 3-11-2016'!F602)),IF('Drummond 3-11-2016'!A602&lt;&gt;'Drummond 3-11-2016'!A601,CONCATENATE(B$3,'Drummond 3-11-2016'!F602,C$3,'Drummond 3-11-2016'!E602,D$3,B$5,E$3),CONCATENATE(B$4,'Drummond 3-11-2016'!F602,C$4,'Drummond 3-11-2016'!E602,D$4)),"no url")</f>
        <v>update openchpl.certified_product as cp set transparency_attestation_url = 'http://sourcemed.net/specialty-hospital-software'from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09" spans="1:2" x14ac:dyDescent="0.25">
      <c r="A609" s="13" t="str">
        <f>IF(NOT(ISBLANK('Drummond 3-11-2016'!D603)),IF(OR(ISBLANK('Drummond 3-11-2016'!E603),'Drummond 3-11-2016'!E603="N/A"),"no acb code",CONCATENATE(B$2,'Drummond 3-11-2016'!D603,C$2,'Drummond 3-11-2016'!E603,D$2,B$5,E$2)),"no attestation")</f>
        <v>no acb code</v>
      </c>
      <c r="B609" s="13" t="str">
        <f>IF(NOT(ISBLANK('Drummond 3-11-2016'!F603)),IF('Drummond 3-11-2016'!A603&lt;&gt;'Drummond 3-11-2016'!A602,CONCATENATE(B$3,'Drummond 3-11-2016'!F603,C$3,'Drummond 3-11-2016'!E603,D$3,B$5,E$3),CONCATENATE(B$4,'Drummond 3-11-2016'!F603,C$4,'Drummond 3-11-2016'!E603,D$4)),"no url")</f>
        <v>no url</v>
      </c>
    </row>
    <row r="610" spans="1:2" x14ac:dyDescent="0.25">
      <c r="A610" s="13" t="str">
        <f>IF(NOT(ISBLANK('Drummond 3-11-2016'!D604)),IF(OR(ISBLANK('Drummond 3-11-2016'!E604),'Drummond 3-11-2016'!E604="N/A"),"no acb code",CONCATENATE(B$2,'Drummond 3-11-2016'!D604,C$2,'Drummond 3-11-2016'!E604,D$2,B$5,E$2)),"no attestation")</f>
        <v>no acb code</v>
      </c>
      <c r="B610" s="13" t="str">
        <f>IF(NOT(ISBLANK('Drummond 3-11-2016'!F604)),IF('Drummond 3-11-2016'!A604&lt;&gt;'Drummond 3-11-2016'!A603,CONCATENATE(B$3,'Drummond 3-11-2016'!F604,C$3,'Drummond 3-11-2016'!E604,D$3,B$5,E$3),CONCATENATE(B$4,'Drummond 3-11-2016'!F604,C$4,'Drummond 3-11-2016'!E604,D$4)),"no url")</f>
        <v>no url</v>
      </c>
    </row>
    <row r="611" spans="1:2" x14ac:dyDescent="0.25">
      <c r="A611" s="13" t="str">
        <f>IF(NOT(ISBLANK('Drummond 3-11-2016'!D605)),IF(OR(ISBLANK('Drummond 3-11-2016'!E605),'Drummond 3-11-2016'!E605="N/A"),"no acb code",CONCATENATE(B$2,'Drummond 3-11-2016'!D605,C$2,'Drummond 3-11-2016'!E605,D$2,B$5,E$2)),"no attestation")</f>
        <v>no acb code</v>
      </c>
      <c r="B611" s="13" t="str">
        <f>IF(NOT(ISBLANK('Drummond 3-11-2016'!F605)),IF('Drummond 3-11-2016'!A605&lt;&gt;'Drummond 3-11-2016'!A604,CONCATENATE(B$3,'Drummond 3-11-2016'!F605,C$3,'Drummond 3-11-2016'!E605,D$3,B$5,E$3),CONCATENATE(B$4,'Drummond 3-11-2016'!F605,C$4,'Drummond 3-11-2016'!E605,D$4)),"no url")</f>
        <v>update openchpl.certified_product as cp set transparency_attestation_url = 'www.spectrummedical.com'from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12" spans="1:2" x14ac:dyDescent="0.25">
      <c r="A612" s="13" t="str">
        <f>IF(NOT(ISBLANK('Drummond 3-11-2016'!D606)),IF(OR(ISBLANK('Drummond 3-11-2016'!E606),'Drummond 3-11-2016'!E606="N/A"),"no acb code",CONCATENATE(B$2,'Drummond 3-11-2016'!D606,C$2,'Drummond 3-11-2016'!E606,D$2,B$5,E$2)),"no attestation")</f>
        <v>no acb code</v>
      </c>
      <c r="B612" s="13" t="str">
        <f>IF(NOT(ISBLANK('Drummond 3-11-2016'!F606)),IF('Drummond 3-11-2016'!A606&lt;&gt;'Drummond 3-11-2016'!A605,CONCATENATE(B$3,'Drummond 3-11-2016'!F606,C$3,'Drummond 3-11-2016'!E606,D$3,B$5,E$3),CONCATENATE(B$4,'Drummond 3-11-2016'!F606,C$4,'Drummond 3-11-2016'!E606,D$4)),"no url")</f>
        <v>update openchpl.certified_product as cp set transparency_attestation_url = 'http://www.synaphealth.com/drummond-certificate/'from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13" spans="1:2" x14ac:dyDescent="0.25">
      <c r="A613" s="13" t="str">
        <f>IF(NOT(ISBLANK('Drummond 3-11-2016'!D607)),IF(OR(ISBLANK('Drummond 3-11-2016'!E607),'Drummond 3-11-2016'!E607="N/A"),"no acb code",CONCATENATE(B$2,'Drummond 3-11-2016'!D607,C$2,'Drummond 3-11-2016'!E607,D$2,B$5,E$2)),"no attestation")</f>
        <v>no acb code</v>
      </c>
      <c r="B613" s="13" t="str">
        <f>IF(NOT(ISBLANK('Drummond 3-11-2016'!F607)),IF('Drummond 3-11-2016'!A607&lt;&gt;'Drummond 3-11-2016'!A606,CONCATENATE(B$3,'Drummond 3-11-2016'!F607,C$3,'Drummond 3-11-2016'!E607,D$3,B$5,E$3),CONCATENATE(B$4,'Drummond 3-11-2016'!F607,C$4,'Drummond 3-11-2016'!E607,D$4)),"no url")</f>
        <v>update openchpl.certified_product as cp set transparency_attestation_url = 'http://www.standingstoneinc.com/'from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14" spans="1:2" x14ac:dyDescent="0.25">
      <c r="A614" s="13" t="str">
        <f>IF(NOT(ISBLANK('Drummond 3-11-2016'!D608)),IF(OR(ISBLANK('Drummond 3-11-2016'!E608),'Drummond 3-11-2016'!E608="N/A"),"no acb code",CONCATENATE(B$2,'Drummond 3-11-2016'!D608,C$2,'Drummond 3-11-2016'!E608,D$2,B$5,E$2)),"no attestation")</f>
        <v>no acb code</v>
      </c>
      <c r="B614" s="13" t="str">
        <f>IF(NOT(ISBLANK('Drummond 3-11-2016'!F608)),IF('Drummond 3-11-2016'!A608&lt;&gt;'Drummond 3-11-2016'!A607,CONCATENATE(B$3,'Drummond 3-11-2016'!F608,C$3,'Drummond 3-11-2016'!E608,D$3,B$5,E$3),CONCATENATE(B$4,'Drummond 3-11-2016'!F608,C$4,'Drummond 3-11-2016'!E608,D$4)),"no url")</f>
        <v>update openchpl.certified_product as cp set transparency_attestation_url = 'http://www.standingstoneinc.com/'from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15" spans="1:2" x14ac:dyDescent="0.25">
      <c r="A615" s="13" t="str">
        <f>IF(NOT(ISBLANK('Drummond 3-11-2016'!D609)),IF(OR(ISBLANK('Drummond 3-11-2016'!E609),'Drummond 3-11-2016'!E609="N/A"),"no acb code",CONCATENATE(B$2,'Drummond 3-11-2016'!D609,C$2,'Drummond 3-11-2016'!E609,D$2,B$5,E$2)),"no attestation")</f>
        <v>no acb code</v>
      </c>
      <c r="B615" s="13" t="str">
        <f>IF(NOT(ISBLANK('Drummond 3-11-2016'!F609)),IF('Drummond 3-11-2016'!A609&lt;&gt;'Drummond 3-11-2016'!A608,CONCATENATE(B$3,'Drummond 3-11-2016'!F609,C$3,'Drummond 3-11-2016'!E609,D$3,B$5,E$3),CONCATENATE(B$4,'Drummond 3-11-2016'!F609,C$4,'Drummond 3-11-2016'!E609,D$4)),"no url")</f>
        <v>update openchpl.certified_product as cp set transparency_attestation_url = 'http://www.standingstoneinc.com/'from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16" spans="1:2" x14ac:dyDescent="0.25">
      <c r="A616" s="13" t="str">
        <f>IF(NOT(ISBLANK('Drummond 3-11-2016'!D610)),IF(OR(ISBLANK('Drummond 3-11-2016'!E610),'Drummond 3-11-2016'!E610="N/A"),"no acb code",CONCATENATE(B$2,'Drummond 3-11-2016'!D610,C$2,'Drummond 3-11-2016'!E610,D$2,B$5,E$2)),"no attestation")</f>
        <v>no acb code</v>
      </c>
      <c r="B616" s="13" t="str">
        <f>IF(NOT(ISBLANK('Drummond 3-11-2016'!F610)),IF('Drummond 3-11-2016'!A610&lt;&gt;'Drummond 3-11-2016'!A609,CONCATENATE(B$3,'Drummond 3-11-2016'!F610,C$3,'Drummond 3-11-2016'!E610,D$3,B$5,E$3),CONCATENATE(B$4,'Drummond 3-11-2016'!F610,C$4,'Drummond 3-11-2016'!E610,D$4)),"no url")</f>
        <v>update openchpl.certified_product as cp set transparency_attestation_url = 'https://www.starmedllc.com/'from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17" spans="1:2" x14ac:dyDescent="0.25">
      <c r="A617" s="13" t="str">
        <f>IF(NOT(ISBLANK('Drummond 3-11-2016'!D611)),IF(OR(ISBLANK('Drummond 3-11-2016'!E611),'Drummond 3-11-2016'!E611="N/A"),"no acb code",CONCATENATE(B$2,'Drummond 3-11-2016'!D611,C$2,'Drummond 3-11-2016'!E611,D$2,B$5,E$2)),"no attestation")</f>
        <v>no acb code</v>
      </c>
      <c r="B617" s="13" t="str">
        <f>IF(NOT(ISBLANK('Drummond 3-11-2016'!F611)),IF('Drummond 3-11-2016'!A611&lt;&gt;'Drummond 3-11-2016'!A610,CONCATENATE(B$3,'Drummond 3-11-2016'!F611,C$3,'Drummond 3-11-2016'!E611,D$3,B$5,E$3),CONCATENATE(B$4,'Drummond 3-11-2016'!F611,C$4,'Drummond 3-11-2016'!E611,D$4)),"no url")</f>
        <v>no url</v>
      </c>
    </row>
    <row r="618" spans="1:2" x14ac:dyDescent="0.25">
      <c r="A618" s="13" t="str">
        <f>IF(NOT(ISBLANK('Drummond 3-11-2016'!D612)),IF(OR(ISBLANK('Drummond 3-11-2016'!E612),'Drummond 3-11-2016'!E612="N/A"),"no acb code",CONCATENATE(B$2,'Drummond 3-11-2016'!D612,C$2,'Drummond 3-11-2016'!E612,D$2,B$5,E$2)),"no attestation")</f>
        <v>no acb code</v>
      </c>
      <c r="B618" s="13" t="str">
        <f>IF(NOT(ISBLANK('Drummond 3-11-2016'!F612)),IF('Drummond 3-11-2016'!A612&lt;&gt;'Drummond 3-11-2016'!A611,CONCATENATE(B$3,'Drummond 3-11-2016'!F612,C$3,'Drummond 3-11-2016'!E612,D$3,B$5,E$3),CONCATENATE(B$4,'Drummond 3-11-2016'!F612,C$4,'Drummond 3-11-2016'!E612,D$4)),"no url")</f>
        <v>update openchpl.certified_product as cp set transparency_attestation_url = 'http://www.summit-healthcare.com/Collateral/Documents/English-US/Drummond_Certification_2014.pdf'from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19" spans="1:2" x14ac:dyDescent="0.25">
      <c r="A619" s="13" t="str">
        <f>IF(NOT(ISBLANK('Drummond 3-11-2016'!D613)),IF(OR(ISBLANK('Drummond 3-11-2016'!E613),'Drummond 3-11-2016'!E613="N/A"),"no acb code",CONCATENATE(B$2,'Drummond 3-11-2016'!D613,C$2,'Drummond 3-11-2016'!E613,D$2,B$5,E$2)),"no attestation")</f>
        <v>no acb code</v>
      </c>
      <c r="B619" s="13" t="str">
        <f>IF(NOT(ISBLANK('Drummond 3-11-2016'!F613)),IF('Drummond 3-11-2016'!A613&lt;&gt;'Drummond 3-11-2016'!A612,CONCATENATE(B$3,'Drummond 3-11-2016'!F613,C$3,'Drummond 3-11-2016'!E613,D$3,B$5,E$3),CONCATENATE(B$4,'Drummond 3-11-2016'!F613,C$4,'Drummond 3-11-2016'!E613,D$4)),"no url")</f>
        <v>update openchpl.certified_product as cp set transparency_attestation_url = 'http://www.summit-healthcare.com/Collateral/Documents/English-US/Drummond_Certification_2014.pdf'from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20" spans="1:2" x14ac:dyDescent="0.25">
      <c r="A620" s="13" t="str">
        <f>IF(NOT(ISBLANK('Drummond 3-11-2016'!D614)),IF(OR(ISBLANK('Drummond 3-11-2016'!E614),'Drummond 3-11-2016'!E614="N/A"),"no acb code",CONCATENATE(B$2,'Drummond 3-11-2016'!D614,C$2,'Drummond 3-11-2016'!E614,D$2,B$5,E$2)),"no attestation")</f>
        <v>no acb code</v>
      </c>
      <c r="B620" s="13" t="str">
        <f>IF(NOT(ISBLANK('Drummond 3-11-2016'!F614)),IF('Drummond 3-11-2016'!A614&lt;&gt;'Drummond 3-11-2016'!A613,CONCATENATE(B$3,'Drummond 3-11-2016'!F614,C$3,'Drummond 3-11-2016'!E614,D$3,B$5,E$3),CONCATENATE(B$4,'Drummond 3-11-2016'!F614,C$4,'Drummond 3-11-2016'!E614,D$4)),"no url")</f>
        <v>no url</v>
      </c>
    </row>
    <row r="621" spans="1:2" x14ac:dyDescent="0.25">
      <c r="A621" s="13" t="str">
        <f>IF(NOT(ISBLANK('Drummond 3-11-2016'!D615)),IF(OR(ISBLANK('Drummond 3-11-2016'!E615),'Drummond 3-11-2016'!E615="N/A"),"no acb code",CONCATENATE(B$2,'Drummond 3-11-2016'!D615,C$2,'Drummond 3-11-2016'!E615,D$2,B$5,E$2)),"no attestation")</f>
        <v>no acb code</v>
      </c>
      <c r="B621" s="13" t="str">
        <f>IF(NOT(ISBLANK('Drummond 3-11-2016'!F615)),IF('Drummond 3-11-2016'!A615&lt;&gt;'Drummond 3-11-2016'!A614,CONCATENATE(B$3,'Drummond 3-11-2016'!F615,C$3,'Drummond 3-11-2016'!E615,D$3,B$5,E$3),CONCATENATE(B$4,'Drummond 3-11-2016'!F615,C$4,'Drummond 3-11-2016'!E615,D$4)),"no url")</f>
        <v>update openchpl.certified_product as cp set transparency_attestation_url = 'http://www.mdrhythm.com/mdrhythm-onc2014.html'from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22" spans="1:2" x14ac:dyDescent="0.25">
      <c r="A622" s="13" t="str">
        <f>IF(NOT(ISBLANK('Drummond 3-11-2016'!D616)),IF(OR(ISBLANK('Drummond 3-11-2016'!E616),'Drummond 3-11-2016'!E616="N/A"),"no acb code",CONCATENATE(B$2,'Drummond 3-11-2016'!D616,C$2,'Drummond 3-11-2016'!E616,D$2,B$5,E$2)),"no attestation")</f>
        <v>no acb code</v>
      </c>
      <c r="B622" s="13" t="str">
        <f>IF(NOT(ISBLANK('Drummond 3-11-2016'!F616)),IF('Drummond 3-11-2016'!A616&lt;&gt;'Drummond 3-11-2016'!A615,CONCATENATE(B$3,'Drummond 3-11-2016'!F616,C$3,'Drummond 3-11-2016'!E616,D$3,B$5,E$3),CONCATENATE(B$4,'Drummond 3-11-2016'!F616,C$4,'Drummond 3-11-2016'!E616,D$4)),"no url")</f>
        <v>update openchpl.certified_product as cp set transparency_attestation_url = 'http://www.echoman.com/meaningful-use/'from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23" spans="1:2" x14ac:dyDescent="0.25">
      <c r="A623" s="13" t="str">
        <f>IF(NOT(ISBLANK('Drummond 3-11-2016'!D617)),IF(OR(ISBLANK('Drummond 3-11-2016'!E617),'Drummond 3-11-2016'!E617="N/A"),"no acb code",CONCATENATE(B$2,'Drummond 3-11-2016'!D617,C$2,'Drummond 3-11-2016'!E617,D$2,B$5,E$2)),"no attestation")</f>
        <v>no acb code</v>
      </c>
      <c r="B623" s="13" t="str">
        <f>IF(NOT(ISBLANK('Drummond 3-11-2016'!F617)),IF('Drummond 3-11-2016'!A617&lt;&gt;'Drummond 3-11-2016'!A616,CONCATENATE(B$3,'Drummond 3-11-2016'!F617,C$3,'Drummond 3-11-2016'!E617,D$3,B$5,E$3),CONCATENATE(B$4,'Drummond 3-11-2016'!F617,C$4,'Drummond 3-11-2016'!E617,D$4)),"no url")</f>
        <v>update openchpl.certified_product as cp set transparency_attestation_url = 'http://thegaragein.com/ignite'from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24" spans="1:2" x14ac:dyDescent="0.25">
      <c r="A624" s="13" t="str">
        <f>IF(NOT(ISBLANK('Drummond 3-11-2016'!D618)),IF(OR(ISBLANK('Drummond 3-11-2016'!E618),'Drummond 3-11-2016'!E618="N/A"),"no acb code",CONCATENATE(B$2,'Drummond 3-11-2016'!D618,C$2,'Drummond 3-11-2016'!E618,D$2,B$5,E$2)),"no attestation")</f>
        <v>no acb code</v>
      </c>
      <c r="B624" s="13" t="str">
        <f>IF(NOT(ISBLANK('Drummond 3-11-2016'!F618)),IF('Drummond 3-11-2016'!A618&lt;&gt;'Drummond 3-11-2016'!A617,CONCATENATE(B$3,'Drummond 3-11-2016'!F618,C$3,'Drummond 3-11-2016'!E618,D$3,B$5,E$3),CONCATENATE(B$4,'Drummond 3-11-2016'!F618,C$4,'Drummond 3-11-2016'!E618,D$4)),"no url")</f>
        <v>update openchpl.certified_product as cp set transparency_attestation_url = 'http://shamsgroup.com/healthcare-solutions/certified-mu-solutions/'from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25" spans="1:2" x14ac:dyDescent="0.25">
      <c r="A625" s="13" t="str">
        <f>IF(NOT(ISBLANK('Drummond 3-11-2016'!D619)),IF(OR(ISBLANK('Drummond 3-11-2016'!E619),'Drummond 3-11-2016'!E619="N/A"),"no acb code",CONCATENATE(B$2,'Drummond 3-11-2016'!D619,C$2,'Drummond 3-11-2016'!E619,D$2,B$5,E$2)),"no attestation")</f>
        <v>no acb code</v>
      </c>
      <c r="B625" s="13" t="str">
        <f>IF(NOT(ISBLANK('Drummond 3-11-2016'!F619)),IF('Drummond 3-11-2016'!A619&lt;&gt;'Drummond 3-11-2016'!A618,CONCATENATE(B$3,'Drummond 3-11-2016'!F619,C$3,'Drummond 3-11-2016'!E619,D$3,B$5,E$3),CONCATENATE(B$4,'Drummond 3-11-2016'!F619,C$4,'Drummond 3-11-2016'!E619,D$4)),"no url")</f>
        <v>update openchpl.certified_product as cp set transparency_attestation_url = 'http://shamsgroup.com/healthcare-solutions/certified-mu-solutions/'from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26" spans="1:2" x14ac:dyDescent="0.25">
      <c r="A626" s="13" t="str">
        <f>IF(NOT(ISBLANK('Drummond 3-11-2016'!D620)),IF(OR(ISBLANK('Drummond 3-11-2016'!E620),'Drummond 3-11-2016'!E620="N/A"),"no acb code",CONCATENATE(B$2,'Drummond 3-11-2016'!D620,C$2,'Drummond 3-11-2016'!E620,D$2,B$5,E$2)),"no attestation")</f>
        <v>no acb code</v>
      </c>
      <c r="B626" s="13" t="str">
        <f>IF(NOT(ISBLANK('Drummond 3-11-2016'!F620)),IF('Drummond 3-11-2016'!A620&lt;&gt;'Drummond 3-11-2016'!A619,CONCATENATE(B$3,'Drummond 3-11-2016'!F620,C$3,'Drummond 3-11-2016'!E620,D$3,B$5,E$3),CONCATENATE(B$4,'Drummond 3-11-2016'!F620,C$4,'Drummond 3-11-2016'!E620,D$4)),"no url")</f>
        <v>update openchpl.certified_product as cp set transparency_attestation_url = 'http://www.thrasys.com/about/'from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27" spans="1:2" x14ac:dyDescent="0.25">
      <c r="A627" s="13" t="str">
        <f>IF(NOT(ISBLANK('Drummond 3-11-2016'!D621)),IF(OR(ISBLANK('Drummond 3-11-2016'!E621),'Drummond 3-11-2016'!E621="N/A"),"no acb code",CONCATENATE(B$2,'Drummond 3-11-2016'!D621,C$2,'Drummond 3-11-2016'!E621,D$2,B$5,E$2)),"no attestation")</f>
        <v>no acb code</v>
      </c>
      <c r="B627" s="13" t="str">
        <f>IF(NOT(ISBLANK('Drummond 3-11-2016'!F621)),IF('Drummond 3-11-2016'!A621&lt;&gt;'Drummond 3-11-2016'!A620,CONCATENATE(B$3,'Drummond 3-11-2016'!F621,C$3,'Drummond 3-11-2016'!E621,D$3,B$5,E$3),CONCATENATE(B$4,'Drummond 3-11-2016'!F621,C$4,'Drummond 3-11-2016'!E621,D$4)),"no url")</f>
        <v>update openchpl.certified_product as cp set transparency_attestation_url = 'https://www.tranquilmoney.com/disclosure.html'from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28" spans="1:2" x14ac:dyDescent="0.25">
      <c r="A628" s="13" t="str">
        <f>IF(NOT(ISBLANK('Drummond 3-11-2016'!D622)),IF(OR(ISBLANK('Drummond 3-11-2016'!E622),'Drummond 3-11-2016'!E622="N/A"),"no acb code",CONCATENATE(B$2,'Drummond 3-11-2016'!D622,C$2,'Drummond 3-11-2016'!E622,D$2,B$5,E$2)),"no attestation")</f>
        <v>no acb code</v>
      </c>
      <c r="B628" s="13" t="str">
        <f>IF(NOT(ISBLANK('Drummond 3-11-2016'!F622)),IF('Drummond 3-11-2016'!A622&lt;&gt;'Drummond 3-11-2016'!A621,CONCATENATE(B$3,'Drummond 3-11-2016'!F622,C$3,'Drummond 3-11-2016'!E622,D$3,B$5,E$3),CONCATENATE(B$4,'Drummond 3-11-2016'!F622,C$4,'Drummond 3-11-2016'!E622,D$4)),"no url")</f>
        <v>update openchpl.certified_product as cp set transparency_attestation_url = 'https://www.tranquilmoney.com/disclosure.html'from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29" spans="1:2" x14ac:dyDescent="0.25">
      <c r="A629" s="13" t="str">
        <f>IF(NOT(ISBLANK('Drummond 3-11-2016'!D623)),IF(OR(ISBLANK('Drummond 3-11-2016'!E623),'Drummond 3-11-2016'!E623="N/A"),"no acb code",CONCATENATE(B$2,'Drummond 3-11-2016'!D623,C$2,'Drummond 3-11-2016'!E623,D$2,B$5,E$2)),"no attestation")</f>
        <v>no acb code</v>
      </c>
      <c r="B629" s="13" t="str">
        <f>IF(NOT(ISBLANK('Drummond 3-11-2016'!F623)),IF('Drummond 3-11-2016'!A623&lt;&gt;'Drummond 3-11-2016'!A622,CONCATENATE(B$3,'Drummond 3-11-2016'!F623,C$3,'Drummond 3-11-2016'!E623,D$3,B$5,E$3),CONCATENATE(B$4,'Drummond 3-11-2016'!F623,C$4,'Drummond 3-11-2016'!E623,D$4)),"no url")</f>
        <v>no url</v>
      </c>
    </row>
    <row r="630" spans="1:2" x14ac:dyDescent="0.25">
      <c r="A630" s="13" t="str">
        <f>IF(NOT(ISBLANK('Drummond 3-11-2016'!D624)),IF(OR(ISBLANK('Drummond 3-11-2016'!E624),'Drummond 3-11-2016'!E624="N/A"),"no acb code",CONCATENATE(B$2,'Drummond 3-11-2016'!D624,C$2,'Drummond 3-11-2016'!E624,D$2,B$5,E$2)),"no attestation")</f>
        <v>no acb code</v>
      </c>
      <c r="B630" s="13" t="str">
        <f>IF(NOT(ISBLANK('Drummond 3-11-2016'!F624)),IF('Drummond 3-11-2016'!A624&lt;&gt;'Drummond 3-11-2016'!A623,CONCATENATE(B$3,'Drummond 3-11-2016'!F624,C$3,'Drummond 3-11-2016'!E624,D$3,B$5,E$3),CONCATENATE(B$4,'Drummond 3-11-2016'!F624,C$4,'Drummond 3-11-2016'!E624,D$4)),"no url")</f>
        <v>update openchpl.certified_product as cp set transparency_attestation_url = 'http://truvenhealth.com/your-healthcare-focus/hospital-management-decisions/meaningful-use-quality-manager'from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31" spans="1:2" x14ac:dyDescent="0.25">
      <c r="A631" s="13" t="str">
        <f>IF(NOT(ISBLANK('Drummond 3-11-2016'!D625)),IF(OR(ISBLANK('Drummond 3-11-2016'!E625),'Drummond 3-11-2016'!E625="N/A"),"no acb code",CONCATENATE(B$2,'Drummond 3-11-2016'!D625,C$2,'Drummond 3-11-2016'!E625,D$2,B$5,E$2)),"no attestation")</f>
        <v>no acb code</v>
      </c>
      <c r="B631" s="13" t="str">
        <f>IF(NOT(ISBLANK('Drummond 3-11-2016'!F625)),IF('Drummond 3-11-2016'!A625&lt;&gt;'Drummond 3-11-2016'!A624,CONCATENATE(B$3,'Drummond 3-11-2016'!F625,C$3,'Drummond 3-11-2016'!E625,D$3,B$5,E$3),CONCATENATE(B$4,'Drummond 3-11-2016'!F625,C$4,'Drummond 3-11-2016'!E625,D$4)),"no url")</f>
        <v>update openchpl.certified_product as cp set transparency_attestation_url = 'http://www.twinsailstech.com/'from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32" spans="1:2" x14ac:dyDescent="0.25">
      <c r="A632" s="13" t="str">
        <f>IF(NOT(ISBLANK('Drummond 3-11-2016'!D626)),IF(OR(ISBLANK('Drummond 3-11-2016'!E626),'Drummond 3-11-2016'!E626="N/A"),"no acb code",CONCATENATE(B$2,'Drummond 3-11-2016'!D626,C$2,'Drummond 3-11-2016'!E626,D$2,B$5,E$2)),"no attestation")</f>
        <v>no acb code</v>
      </c>
      <c r="B632" s="13" t="str">
        <f>IF(NOT(ISBLANK('Drummond 3-11-2016'!F626)),IF('Drummond 3-11-2016'!A626&lt;&gt;'Drummond 3-11-2016'!A625,CONCATENATE(B$3,'Drummond 3-11-2016'!F626,C$3,'Drummond 3-11-2016'!E626,D$3,B$5,E$3),CONCATENATE(B$4,'Drummond 3-11-2016'!F626,C$4,'Drummond 3-11-2016'!E626,D$4)),"no url")</f>
        <v>no url</v>
      </c>
    </row>
    <row r="633" spans="1:2" x14ac:dyDescent="0.25">
      <c r="A633" s="13" t="str">
        <f>IF(NOT(ISBLANK('Drummond 3-11-2016'!D627)),IF(OR(ISBLANK('Drummond 3-11-2016'!E627),'Drummond 3-11-2016'!E627="N/A"),"no acb code",CONCATENATE(B$2,'Drummond 3-11-2016'!D627,C$2,'Drummond 3-11-2016'!E627,D$2,B$5,E$2)),"no attestation")</f>
        <v>no acb code</v>
      </c>
      <c r="B633" s="13" t="str">
        <f>IF(NOT(ISBLANK('Drummond 3-11-2016'!F627)),IF('Drummond 3-11-2016'!A627&lt;&gt;'Drummond 3-11-2016'!A626,CONCATENATE(B$3,'Drummond 3-11-2016'!F627,C$3,'Drummond 3-11-2016'!E627,D$3,B$5,E$3),CONCATENATE(B$4,'Drummond 3-11-2016'!F627,C$4,'Drummond 3-11-2016'!E627,D$4)),"no url")</f>
        <v>no url</v>
      </c>
    </row>
    <row r="634" spans="1:2" x14ac:dyDescent="0.25">
      <c r="A634" s="13" t="str">
        <f>IF(NOT(ISBLANK('Drummond 3-11-2016'!D628)),IF(OR(ISBLANK('Drummond 3-11-2016'!E628),'Drummond 3-11-2016'!E628="N/A"),"no acb code",CONCATENATE(B$2,'Drummond 3-11-2016'!D628,C$2,'Drummond 3-11-2016'!E628,D$2,B$5,E$2)),"no attestation")</f>
        <v>no acb code</v>
      </c>
      <c r="B634" s="13" t="str">
        <f>IF(NOT(ISBLANK('Drummond 3-11-2016'!F628)),IF('Drummond 3-11-2016'!A628&lt;&gt;'Drummond 3-11-2016'!A627,CONCATENATE(B$3,'Drummond 3-11-2016'!F628,C$3,'Drummond 3-11-2016'!E628,D$3,B$5,E$3),CONCATENATE(B$4,'Drummond 3-11-2016'!F628,C$4,'Drummond 3-11-2016'!E628,D$4)),"no url")</f>
        <v>update openchpl.certified_product as cp set transparency_attestation_url = 'https://umbiedentalcare.com/price_transparency.html'from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35" spans="1:2" x14ac:dyDescent="0.25">
      <c r="A635" s="13" t="str">
        <f>IF(NOT(ISBLANK('Drummond 3-11-2016'!D629)),IF(OR(ISBLANK('Drummond 3-11-2016'!E629),'Drummond 3-11-2016'!E629="N/A"),"no acb code",CONCATENATE(B$2,'Drummond 3-11-2016'!D629,C$2,'Drummond 3-11-2016'!E629,D$2,B$5,E$2)),"no attestation")</f>
        <v>no acb code</v>
      </c>
      <c r="B635" s="13" t="str">
        <f>IF(NOT(ISBLANK('Drummond 3-11-2016'!F629)),IF('Drummond 3-11-2016'!A629&lt;&gt;'Drummond 3-11-2016'!A628,CONCATENATE(B$3,'Drummond 3-11-2016'!F629,C$3,'Drummond 3-11-2016'!E629,D$3,B$5,E$3),CONCATENATE(B$4,'Drummond 3-11-2016'!F629,C$4,'Drummond 3-11-2016'!E629,D$4)),"no url")</f>
        <v>update openchpl.certified_product as cp set transparency_attestation_url = 'http://www.unicharts.com/certification.html'from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36" spans="1:2" x14ac:dyDescent="0.25">
      <c r="A636" s="13" t="str">
        <f>IF(NOT(ISBLANK('Drummond 3-11-2016'!D630)),IF(OR(ISBLANK('Drummond 3-11-2016'!E630),'Drummond 3-11-2016'!E630="N/A"),"no acb code",CONCATENATE(B$2,'Drummond 3-11-2016'!D630,C$2,'Drummond 3-11-2016'!E630,D$2,B$5,E$2)),"no attestation")</f>
        <v>no acb code</v>
      </c>
      <c r="B636" s="13" t="str">
        <f>IF(NOT(ISBLANK('Drummond 3-11-2016'!F630)),IF('Drummond 3-11-2016'!A630&lt;&gt;'Drummond 3-11-2016'!A629,CONCATENATE(B$3,'Drummond 3-11-2016'!F630,C$3,'Drummond 3-11-2016'!E630,D$3,B$5,E$3),CONCATENATE(B$4,'Drummond 3-11-2016'!F630,C$4,'Drummond 3-11-2016'!E630,D$4)),"no url")</f>
        <v>update openchpl.certified_product as cp set transparency_attestation_url = 'http://unityware.com/us/about/mu-certification/'from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37" spans="1:2" x14ac:dyDescent="0.25">
      <c r="A637" s="13" t="str">
        <f>IF(NOT(ISBLANK('Drummond 3-11-2016'!D631)),IF(OR(ISBLANK('Drummond 3-11-2016'!E631),'Drummond 3-11-2016'!E631="N/A"),"no acb code",CONCATENATE(B$2,'Drummond 3-11-2016'!D631,C$2,'Drummond 3-11-2016'!E631,D$2,B$5,E$2)),"no attestation")</f>
        <v>no acb code</v>
      </c>
      <c r="B637" s="13" t="str">
        <f>IF(NOT(ISBLANK('Drummond 3-11-2016'!F631)),IF('Drummond 3-11-2016'!A631&lt;&gt;'Drummond 3-11-2016'!A630,CONCATENATE(B$3,'Drummond 3-11-2016'!F631,C$3,'Drummond 3-11-2016'!E631,D$3,B$5,E$3),CONCATENATE(B$4,'Drummond 3-11-2016'!F631,C$4,'Drummond 3-11-2016'!E631,D$4)),"no url")</f>
        <v>update openchpl.certified_product as cp set transparency_attestation_url = 'https://www.updox.com/updox-2014-1-onc-hit-certification'from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38" spans="1:2" x14ac:dyDescent="0.25">
      <c r="A638" s="13" t="str">
        <f>IF(NOT(ISBLANK('Drummond 3-11-2016'!D632)),IF(OR(ISBLANK('Drummond 3-11-2016'!E632),'Drummond 3-11-2016'!E632="N/A"),"no acb code",CONCATENATE(B$2,'Drummond 3-11-2016'!D632,C$2,'Drummond 3-11-2016'!E632,D$2,B$5,E$2)),"no attestation")</f>
        <v>no acb code</v>
      </c>
      <c r="B638" s="13" t="str">
        <f>IF(NOT(ISBLANK('Drummond 3-11-2016'!F632)),IF('Drummond 3-11-2016'!A632&lt;&gt;'Drummond 3-11-2016'!A631,CONCATENATE(B$3,'Drummond 3-11-2016'!F632,C$3,'Drummond 3-11-2016'!E632,D$3,B$5,E$3),CONCATENATE(B$4,'Drummond 3-11-2016'!F632,C$4,'Drummond 3-11-2016'!E632,D$4)),"no url")</f>
        <v>no url</v>
      </c>
    </row>
    <row r="639" spans="1:2" x14ac:dyDescent="0.25">
      <c r="A639" s="13" t="str">
        <f>IF(NOT(ISBLANK('Drummond 3-11-2016'!D633)),IF(OR(ISBLANK('Drummond 3-11-2016'!E633),'Drummond 3-11-2016'!E633="N/A"),"no acb code",CONCATENATE(B$2,'Drummond 3-11-2016'!D633,C$2,'Drummond 3-11-2016'!E633,D$2,B$5,E$2)),"no attestation")</f>
        <v>no acb code</v>
      </c>
      <c r="B639" s="13" t="str">
        <f>IF(NOT(ISBLANK('Drummond 3-11-2016'!F633)),IF('Drummond 3-11-2016'!A633&lt;&gt;'Drummond 3-11-2016'!A632,CONCATENATE(B$3,'Drummond 3-11-2016'!F633,C$3,'Drummond 3-11-2016'!E633,D$3,B$5,E$3),CONCATENATE(B$4,'Drummond 3-11-2016'!F633,C$4,'Drummond 3-11-2016'!E633,D$4)),"no url")</f>
        <v>no url</v>
      </c>
    </row>
    <row r="640" spans="1:2" x14ac:dyDescent="0.25">
      <c r="A640" s="13" t="str">
        <f>IF(NOT(ISBLANK('Drummond 3-11-2016'!D634)),IF(OR(ISBLANK('Drummond 3-11-2016'!E634),'Drummond 3-11-2016'!E634="N/A"),"no acb code",CONCATENATE(B$2,'Drummond 3-11-2016'!D634,C$2,'Drummond 3-11-2016'!E634,D$2,B$5,E$2)),"no attestation")</f>
        <v>no acb code</v>
      </c>
      <c r="B640" s="13" t="str">
        <f>IF(NOT(ISBLANK('Drummond 3-11-2016'!F634)),IF('Drummond 3-11-2016'!A634&lt;&gt;'Drummond 3-11-2016'!A633,CONCATENATE(B$3,'Drummond 3-11-2016'!F634,C$3,'Drummond 3-11-2016'!E634,D$3,B$5,E$3),CONCATENATE(B$4,'Drummond 3-11-2016'!F634,C$4,'Drummond 3-11-2016'!E634,D$4)),"no url")</f>
        <v>update openchpl.certified_product as cp set transparency_attestation_url = 'http://www.vigiboss.com/md4front/ehr-meaningful-use-certification/'from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41" spans="1:2" x14ac:dyDescent="0.25">
      <c r="A641" s="13" t="str">
        <f>IF(NOT(ISBLANK('Drummond 3-11-2016'!D635)),IF(OR(ISBLANK('Drummond 3-11-2016'!E635),'Drummond 3-11-2016'!E635="N/A"),"no acb code",CONCATENATE(B$2,'Drummond 3-11-2016'!D635,C$2,'Drummond 3-11-2016'!E635,D$2,B$5,E$2)),"no attestation")</f>
        <v>no acb code</v>
      </c>
      <c r="B641" s="13" t="str">
        <f>IF(NOT(ISBLANK('Drummond 3-11-2016'!F635)),IF('Drummond 3-11-2016'!A635&lt;&gt;'Drummond 3-11-2016'!A634,CONCATENATE(B$3,'Drummond 3-11-2016'!F635,C$3,'Drummond 3-11-2016'!E635,D$3,B$5,E$3),CONCATENATE(B$4,'Drummond 3-11-2016'!F635,C$4,'Drummond 3-11-2016'!E635,D$4)),"no url")</f>
        <v>no url</v>
      </c>
    </row>
    <row r="642" spans="1:2" x14ac:dyDescent="0.25">
      <c r="A642" s="13" t="str">
        <f>IF(NOT(ISBLANK('Drummond 3-11-2016'!D636)),IF(OR(ISBLANK('Drummond 3-11-2016'!E636),'Drummond 3-11-2016'!E636="N/A"),"no acb code",CONCATENATE(B$2,'Drummond 3-11-2016'!D636,C$2,'Drummond 3-11-2016'!E636,D$2,B$5,E$2)),"no attestation")</f>
        <v>no acb code</v>
      </c>
      <c r="B642" s="13" t="str">
        <f>IF(NOT(ISBLANK('Drummond 3-11-2016'!F636)),IF('Drummond 3-11-2016'!A636&lt;&gt;'Drummond 3-11-2016'!A635,CONCATENATE(B$3,'Drummond 3-11-2016'!F636,C$3,'Drummond 3-11-2016'!E636,D$3,B$5,E$3),CONCATENATE(B$4,'Drummond 3-11-2016'!F636,C$4,'Drummond 3-11-2016'!E636,D$4)),"no url")</f>
        <v>update openchpl.certified_product as cp set transparency_attestation_url = 'http://visiontree.com/information/newsevents/meaningfuluse/'from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43" spans="1:2" x14ac:dyDescent="0.25">
      <c r="A643" s="13" t="str">
        <f>IF(NOT(ISBLANK('Drummond 3-11-2016'!D637)),IF(OR(ISBLANK('Drummond 3-11-2016'!E637),'Drummond 3-11-2016'!E637="N/A"),"no acb code",CONCATENATE(B$2,'Drummond 3-11-2016'!D637,C$2,'Drummond 3-11-2016'!E637,D$2,B$5,E$2)),"no attestation")</f>
        <v>no acb code</v>
      </c>
      <c r="B643" s="13" t="str">
        <f>IF(NOT(ISBLANK('Drummond 3-11-2016'!F637)),IF('Drummond 3-11-2016'!A637&lt;&gt;'Drummond 3-11-2016'!A636,CONCATENATE(B$3,'Drummond 3-11-2016'!F637,C$3,'Drummond 3-11-2016'!E637,D$3,B$5,E$3),CONCATENATE(B$4,'Drummond 3-11-2016'!F637,C$4,'Drummond 3-11-2016'!E637,D$4)),"no url")</f>
        <v>update openchpl.certified_product as cp set transparency_attestation_url = 'http://www.startyouruprise.com/certification'from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44" spans="1:2" x14ac:dyDescent="0.25">
      <c r="A644" s="13" t="str">
        <f>IF(NOT(ISBLANK('Drummond 3-11-2016'!D638)),IF(OR(ISBLANK('Drummond 3-11-2016'!E638),'Drummond 3-11-2016'!E638="N/A"),"no acb code",CONCATENATE(B$2,'Drummond 3-11-2016'!D638,C$2,'Drummond 3-11-2016'!E638,D$2,B$5,E$2)),"no attestation")</f>
        <v>no acb code</v>
      </c>
      <c r="B644" s="13" t="str">
        <f>IF(NOT(ISBLANK('Drummond 3-11-2016'!F638)),IF('Drummond 3-11-2016'!A638&lt;&gt;'Drummond 3-11-2016'!A637,CONCATENATE(B$3,'Drummond 3-11-2016'!F638,C$3,'Drummond 3-11-2016'!E638,D$3,B$5,E$3),CONCATENATE(B$4,'Drummond 3-11-2016'!F638,C$4,'Drummond 3-11-2016'!E638,D$4)),"no url")</f>
        <v>no url</v>
      </c>
    </row>
    <row r="645" spans="1:2" x14ac:dyDescent="0.25">
      <c r="A645" s="13" t="str">
        <f>IF(NOT(ISBLANK('Drummond 3-11-2016'!D639)),IF(OR(ISBLANK('Drummond 3-11-2016'!E639),'Drummond 3-11-2016'!E639="N/A"),"no acb code",CONCATENATE(B$2,'Drummond 3-11-2016'!D639,C$2,'Drummond 3-11-2016'!E639,D$2,B$5,E$2)),"no attestation")</f>
        <v>no acb code</v>
      </c>
      <c r="B645" s="13" t="str">
        <f>IF(NOT(ISBLANK('Drummond 3-11-2016'!F639)),IF('Drummond 3-11-2016'!A639&lt;&gt;'Drummond 3-11-2016'!A638,CONCATENATE(B$3,'Drummond 3-11-2016'!F639,C$3,'Drummond 3-11-2016'!E639,D$3,B$5,E$3),CONCATENATE(B$4,'Drummond 3-11-2016'!F639,C$4,'Drummond 3-11-2016'!E639,D$4)),"no url")</f>
        <v>update openchpl.certified_product as cp set transparency_attestation_url = ' http://ismartehr.com/'from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46" spans="1:2" x14ac:dyDescent="0.25">
      <c r="A646" s="13" t="str">
        <f>IF(NOT(ISBLANK('Drummond 3-11-2016'!D640)),IF(OR(ISBLANK('Drummond 3-11-2016'!E640),'Drummond 3-11-2016'!E640="N/A"),"no acb code",CONCATENATE(B$2,'Drummond 3-11-2016'!D640,C$2,'Drummond 3-11-2016'!E640,D$2,B$5,E$2)),"no attestation")</f>
        <v>no attestation</v>
      </c>
      <c r="B646" s="13" t="str">
        <f>IF(NOT(ISBLANK('Drummond 3-11-2016'!F640)),IF('Drummond 3-11-2016'!A640&lt;&gt;'Drummond 3-11-2016'!A639,CONCATENATE(B$3,'Drummond 3-11-2016'!F640,C$3,'Drummond 3-11-2016'!E640,D$3,B$5,E$3),CONCATENATE(B$4,'Drummond 3-11-2016'!F640,C$4,'Drummond 3-11-2016'!E640,D$4)),"no url")</f>
        <v>no url</v>
      </c>
    </row>
    <row r="647" spans="1:2" x14ac:dyDescent="0.25">
      <c r="A647" s="13" t="str">
        <f>IF(NOT(ISBLANK('Drummond 3-11-2016'!D641)),IF(OR(ISBLANK('Drummond 3-11-2016'!E641),'Drummond 3-11-2016'!E641="N/A"),"no acb code",CONCATENATE(B$2,'Drummond 3-11-2016'!D641,C$2,'Drummond 3-11-2016'!E641,D$2,B$5,E$2)),"no attestation")</f>
        <v>no acb code</v>
      </c>
      <c r="B647" s="13" t="str">
        <f>IF(NOT(ISBLANK('Drummond 3-11-2016'!F641)),IF('Drummond 3-11-2016'!A641&lt;&gt;'Drummond 3-11-2016'!A640,CONCATENATE(B$3,'Drummond 3-11-2016'!F641,C$3,'Drummond 3-11-2016'!E641,D$3,B$5,E$3),CONCATENATE(B$4,'Drummond 3-11-2016'!F641,C$4,'Drummond 3-11-2016'!E641,D$4)),"no url")</f>
        <v>update openchpl.certified_product as cp set transparency_attestation_url = 'http://www.welligent.com/meaningful-use/'from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48" spans="1:2" x14ac:dyDescent="0.25">
      <c r="A648" s="13" t="str">
        <f>IF(NOT(ISBLANK('Drummond 3-11-2016'!D642)),IF(OR(ISBLANK('Drummond 3-11-2016'!E642),'Drummond 3-11-2016'!E642="N/A"),"no acb code",CONCATENATE(B$2,'Drummond 3-11-2016'!D642,C$2,'Drummond 3-11-2016'!E642,D$2,B$5,E$2)),"no attestation")</f>
        <v>no acb code</v>
      </c>
      <c r="B648" s="13" t="str">
        <f>IF(NOT(ISBLANK('Drummond 3-11-2016'!F642)),IF('Drummond 3-11-2016'!A642&lt;&gt;'Drummond 3-11-2016'!A641,CONCATENATE(B$3,'Drummond 3-11-2016'!F642,C$3,'Drummond 3-11-2016'!E642,D$3,B$5,E$3),CONCATENATE(B$4,'Drummond 3-11-2016'!F642,C$4,'Drummond 3-11-2016'!E642,D$4)),"no url")</f>
        <v>update openchpl.certified_product as cp set transparency_attestation_url = 'http://www.practicedirector.com/'from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49" spans="1:2" x14ac:dyDescent="0.25">
      <c r="A649" s="13" t="str">
        <f>IF(NOT(ISBLANK('Drummond 3-11-2016'!D643)),IF(OR(ISBLANK('Drummond 3-11-2016'!E643),'Drummond 3-11-2016'!E643="N/A"),"no acb code",CONCATENATE(B$2,'Drummond 3-11-2016'!D643,C$2,'Drummond 3-11-2016'!E643,D$2,B$5,E$2)),"no attestation")</f>
        <v>no acb code</v>
      </c>
      <c r="B649" s="13" t="str">
        <f>IF(NOT(ISBLANK('Drummond 3-11-2016'!F643)),IF('Drummond 3-11-2016'!A643&lt;&gt;'Drummond 3-11-2016'!A642,CONCATENATE(B$3,'Drummond 3-11-2016'!F643,C$3,'Drummond 3-11-2016'!E643,D$3,B$5,E$3),CONCATENATE(B$4,'Drummond 3-11-2016'!F643,C$4,'Drummond 3-11-2016'!E643,D$4)),"no url")</f>
        <v>update openchpl.certified_product as cp set transparency_attestation_url = 'http://www.medhost.com/about-us/yourcareuniverse-certification'from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50" spans="1:2" x14ac:dyDescent="0.25">
      <c r="A650" s="13" t="str">
        <f>IF(NOT(ISBLANK('Drummond 3-11-2016'!D644)),IF(OR(ISBLANK('Drummond 3-11-2016'!E644),'Drummond 3-11-2016'!E644="N/A"),"no acb code",CONCATENATE(B$2,'Drummond 3-11-2016'!D644,C$2,'Drummond 3-11-2016'!E644,D$2,B$5,E$2)),"no attestation")</f>
        <v>no acb code</v>
      </c>
      <c r="B650" s="13" t="str">
        <f>IF(NOT(ISBLANK('Drummond 3-11-2016'!F644)),IF('Drummond 3-11-2016'!A644&lt;&gt;'Drummond 3-11-2016'!A643,CONCATENATE(B$3,'Drummond 3-11-2016'!F644,C$3,'Drummond 3-11-2016'!E644,D$3,B$5,E$3),CONCATENATE(B$4,'Drummond 3-11-2016'!F644,C$4,'Drummond 3-11-2016'!E644,D$4)),"no url")</f>
        <v>update openchpl.certified_product as cp set transparency_attestation_url = 'http://www.medhost.com/about-us/yourcareuniverse-certification'from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51" spans="1:2" x14ac:dyDescent="0.25">
      <c r="A651" s="13" t="str">
        <f>IF(NOT(ISBLANK('Drummond 3-11-2016'!D645)),IF(OR(ISBLANK('Drummond 3-11-2016'!E645),'Drummond 3-11-2016'!E645="N/A"),"no acb code",CONCATENATE(B$2,'Drummond 3-11-2016'!D645,C$2,'Drummond 3-11-2016'!E645,D$2,B$5,E$2)),"no attestation")</f>
        <v>no acb code</v>
      </c>
      <c r="B651" s="13" t="str">
        <f>IF(NOT(ISBLANK('Drummond 3-11-2016'!F645)),IF('Drummond 3-11-2016'!A645&lt;&gt;'Drummond 3-11-2016'!A644,CONCATENATE(B$3,'Drummond 3-11-2016'!F645,C$3,'Drummond 3-11-2016'!E645,D$3,B$5,E$3),CONCATENATE(B$4,'Drummond 3-11-2016'!F645,C$4,'Drummond 3-11-2016'!E645,D$4)),"no url")</f>
        <v>update openchpl.certified_product as cp set transparency_attestation_url = 'http://info.digichart.com/drummond-certified'from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52" spans="1:2" x14ac:dyDescent="0.25">
      <c r="A652" s="13" t="str">
        <f>IF(NOT(ISBLANK('Drummond 3-11-2016'!D646)),IF(OR(ISBLANK('Drummond 3-11-2016'!E646),'Drummond 3-11-2016'!E646="N/A"),"no acb code",CONCATENATE(B$2,'Drummond 3-11-2016'!D646,C$2,'Drummond 3-11-2016'!E646,D$2,B$5,E$2)),"no attestation")</f>
        <v>no acb code</v>
      </c>
      <c r="B652" s="13" t="str">
        <f>IF(NOT(ISBLANK('Drummond 3-11-2016'!F646)),IF('Drummond 3-11-2016'!A646&lt;&gt;'Drummond 3-11-2016'!A645,CONCATENATE(B$3,'Drummond 3-11-2016'!F646,C$3,'Drummond 3-11-2016'!E646,D$3,B$5,E$3),CONCATENATE(B$4,'Drummond 3-11-2016'!F646,C$4,'Drummond 3-11-2016'!E646,D$4)),"no url")</f>
        <v>update openchpl.certified_product as cp set transparency_attestation_url = 'https://www.eclinicalworks.com/resources/meaningful-use-disclosure/'from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53" spans="1:2" x14ac:dyDescent="0.25">
      <c r="A653" s="13" t="str">
        <f>IF(NOT(ISBLANK('Drummond 3-11-2016'!D647)),IF(OR(ISBLANK('Drummond 3-11-2016'!E647),'Drummond 3-11-2016'!E647="N/A"),"no acb code",CONCATENATE(B$2,'Drummond 3-11-2016'!D647,C$2,'Drummond 3-11-2016'!E647,D$2,B$5,E$2)),"no attestation")</f>
        <v>no acb code</v>
      </c>
      <c r="B653" s="13" t="str">
        <f>IF(NOT(ISBLANK('Drummond 3-11-2016'!F647)),IF('Drummond 3-11-2016'!A647&lt;&gt;'Drummond 3-11-2016'!A646,CONCATENATE(B$3,'Drummond 3-11-2016'!F647,C$3,'Drummond 3-11-2016'!E647,D$3,B$5,E$3),CONCATENATE(B$4,'Drummond 3-11-2016'!F647,C$4,'Drummond 3-11-2016'!E647,D$4)),"no url")</f>
        <v>update openchpl.certified_product as cp set transparency_attestation_url = 'https://www.eclinicalworks.com/resources/meaningful-use-disclosure/'from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54" spans="1:2" x14ac:dyDescent="0.25">
      <c r="A654" s="13" t="str">
        <f>IF(NOT(ISBLANK('Drummond 3-11-2016'!D648)),IF(OR(ISBLANK('Drummond 3-11-2016'!E648),'Drummond 3-11-2016'!E648="N/A"),"no acb code",CONCATENATE(B$2,'Drummond 3-11-2016'!D648,C$2,'Drummond 3-11-2016'!E648,D$2,B$5,E$2)),"no attestation")</f>
        <v>no acb code</v>
      </c>
      <c r="B654" s="13" t="str">
        <f>IF(NOT(ISBLANK('Drummond 3-11-2016'!F648)),IF('Drummond 3-11-2016'!A648&lt;&gt;'Drummond 3-11-2016'!A647,CONCATENATE(B$3,'Drummond 3-11-2016'!F648,C$3,'Drummond 3-11-2016'!E648,D$3,B$5,E$3),CONCATENATE(B$4,'Drummond 3-11-2016'!F648,C$4,'Drummond 3-11-2016'!E648,D$4)),"no url")</f>
        <v>no url</v>
      </c>
    </row>
    <row r="655" spans="1:2" x14ac:dyDescent="0.25">
      <c r="A655" s="13" t="str">
        <f>IF(NOT(ISBLANK('Drummond 3-11-2016'!D649)),IF(OR(ISBLANK('Drummond 3-11-2016'!E649),'Drummond 3-11-2016'!E649="N/A"),"no acb code",CONCATENATE(B$2,'Drummond 3-11-2016'!D649,C$2,'Drummond 3-11-2016'!E649,D$2,B$5,E$2)),"no attestation")</f>
        <v>no acb code</v>
      </c>
      <c r="B655" s="13" t="str">
        <f>IF(NOT(ISBLANK('Drummond 3-11-2016'!F649)),IF('Drummond 3-11-2016'!A649&lt;&gt;'Drummond 3-11-2016'!A648,CONCATENATE(B$3,'Drummond 3-11-2016'!F649,C$3,'Drummond 3-11-2016'!E649,D$3,B$5,E$3),CONCATENATE(B$4,'Drummond 3-11-2016'!F649,C$4,'Drummond 3-11-2016'!E649,D$4)),"no url")</f>
        <v>update openchpl.certified_product as cp set transparency_attestation_url = 'http://medq.com/ehr.html'from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  <row r="656" spans="1:2" x14ac:dyDescent="0.25">
      <c r="A656" s="13" t="str">
        <f>IF(NOT(ISBLANK('Drummond 3-11-2016'!D650)),IF(OR(ISBLANK('Drummond 3-11-2016'!E650),'Drummond 3-11-2016'!E650="N/A"),"no acb code",CONCATENATE(B$2,'Drummond 3-11-2016'!D650,C$2,'Drummond 3-11-2016'!E650,D$2,B$5,E$2)),"no attestation")</f>
        <v>no acb code</v>
      </c>
      <c r="B656" s="13" t="str">
        <f>IF(NOT(ISBLANK('Drummond 3-11-2016'!F650)),IF('Drummond 3-11-2016'!A650&lt;&gt;'Drummond 3-11-2016'!A649,CONCATENATE(B$3,'Drummond 3-11-2016'!F650,C$3,'Drummond 3-11-2016'!E650,D$3,B$5,E$3),CONCATENATE(B$4,'Drummond 3-11-2016'!F650,C$4,'Drummond 3-11-2016'!E650,D$4)),"no url")</f>
        <v>update openchpl.certified_product as cp set transparency_attestation_url = 'http://medq.com/ehr.html'from (select certified_product_id from (select vend.vendor_code from openchpl.certified_product as cp, openchpl.product_version as pv, openchpl.product as p, openchpl.vendor as vend where cp.acb_certification_id = 'N/A'and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 Inc.'and vend.vendor_code = subsubquery.vendor_code and cp.product_version_id = pv.product_version_id and pv.product_id = p.product_id and p.vendor_id = vend.vendor_id) as subquery where cp.certified_product_id = subquery.certified_product_id;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topLeftCell="A130" workbookViewId="0">
      <selection activeCell="A2" sqref="A2:A140"/>
    </sheetView>
  </sheetViews>
  <sheetFormatPr defaultRowHeight="15" x14ac:dyDescent="0.25"/>
  <sheetData>
    <row r="1" spans="1:6" x14ac:dyDescent="0.25">
      <c r="A1" t="s">
        <v>1945</v>
      </c>
      <c r="B1" s="31" t="s">
        <v>1946</v>
      </c>
      <c r="C1" s="31" t="s">
        <v>1947</v>
      </c>
      <c r="D1" t="s">
        <v>1950</v>
      </c>
      <c r="E1" s="31" t="s">
        <v>1951</v>
      </c>
      <c r="F1" s="31" t="s">
        <v>1952</v>
      </c>
    </row>
    <row r="2" spans="1:6" x14ac:dyDescent="0.25">
      <c r="A2" t="str">
        <f>IF(NOT(ISBLANK('Infogard 3-11-2016'!D2)),CONCATENATE(A$1,'Infogard 3-11-2016'!D2,B$1,'Infogard 3-11-2016'!A2,C$1,D$1,'Infogard 3-11-2016'!F2,E$1,'Infogard 3-11-2016'!A2,F$1))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'1038' and cb."name" = 'InfoGard';update openchpl.certified_product as cp set transparency_attestation_url = 'http://www.acurussolutions.com/Certification.html'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'1038' and cp.product_version_id = pv.product_version_id and pv.product_id = p.product_id and p.vendor_id = vend.vendor_id)as subquery where cp.certified_product_id = subquery.certified_product_id;</v>
      </c>
    </row>
    <row r="3" spans="1:6" x14ac:dyDescent="0.25">
      <c r="A3" s="13" t="str">
        <f>IF(NOT(ISBLANK('Infogard 3-11-2016'!D3)),CONCATENATE(A$1,'Infogard 3-11-2016'!D3,B$1,'Infogard 3-11-2016'!A3,C$1,D$1,'Infogard 3-11-2016'!F3,E$1,'Infogard 3-11-2016'!A3,F$1))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'1039' and cb."name" = 'InfoGard';update openchpl.certified_product as cp set transparency_attestation_url = 'http://www.acurussolutions.com/Certification.html'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'1039' and cp.product_version_id = pv.product_version_id and pv.product_id = p.product_id and p.vendor_id = vend.vendor_id)as subquery where cp.certified_product_id = subquery.certified_product_id;</v>
      </c>
    </row>
    <row r="4" spans="1:6" x14ac:dyDescent="0.25">
      <c r="A4" s="13" t="str">
        <f>IF(NOT(ISBLANK('Infogard 3-11-2016'!D4)),CONCATENATE(A$1,'Infogard 3-11-2016'!D4,B$1,'Infogard 3-11-2016'!A4,C$1,D$1,'Infogard 3-11-2016'!F4,E$1,'Infogard 3-11-2016'!A4,F$1))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'1040' and cb."name" = 'InfoGard';update openchpl.certified_product as cp set transparency_attestation_url = 'http://adaptamed.com/Home/ONCCertification'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'1040' and cp.product_version_id = pv.product_version_id and pv.product_id = p.product_id and p.vendor_id = vend.vendor_id)as subquery where cp.certified_product_id = subquery.certified_product_id;</v>
      </c>
    </row>
    <row r="5" spans="1:6" x14ac:dyDescent="0.25">
      <c r="A5" s="13" t="str">
        <f>IF(NOT(ISBLANK('Infogard 3-11-2016'!D5)),CONCATENATE(A$1,'Infogard 3-11-2016'!D5,B$1,'Infogard 3-11-2016'!A5,C$1,D$1,'Infogard 3-11-2016'!F5,E$1,'Infogard 3-11-2016'!A5,F$1))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'1099' and cb."name" = 'InfoGard';update openchpl.certified_product as cp set transparency_attestation_url = 'http://www.aprima.com/company/industry-certifications-infogard/2014-infogard-certification'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'1099' and cp.product_version_id = pv.product_version_id and pv.product_id = p.product_id and p.vendor_id = vend.vendor_id)as subquery where cp.certified_product_id = subquery.certified_product_id;</v>
      </c>
    </row>
    <row r="6" spans="1:6" x14ac:dyDescent="0.25">
      <c r="A6" s="13" t="str">
        <f>IF(NOT(ISBLANK('Infogard 3-11-2016'!D6)),CONCATENATE(A$1,'Infogard 3-11-2016'!D6,B$1,'Infogard 3-11-2016'!A6,C$1,D$1,'Infogard 3-11-2016'!F6,E$1,'Infogard 3-11-2016'!A6,F$1))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'1100' and cb."name" = 'InfoGard';update openchpl.certified_product as cp set transparency_attestation_url = 'http://www.aprima.com/company/industry-certifications-infogard/2014-infogard-certification'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'1100' and cp.product_version_id = pv.product_version_id and pv.product_id = p.product_id and p.vendor_id = vend.vendor_id)as subquery where cp.certified_product_id = subquery.certified_product_id;</v>
      </c>
    </row>
    <row r="7" spans="1:6" x14ac:dyDescent="0.25">
      <c r="A7" s="13" t="str">
        <f>IF(NOT(ISBLANK('Infogard 3-11-2016'!D7)),CONCATENATE(A$1,'Infogard 3-11-2016'!D7,B$1,'Infogard 3-11-2016'!A7,C$1,D$1,'Infogard 3-11-2016'!F7,E$1,'Infogard 3-11-2016'!A7,F$1))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'1130' and cb."name" = 'InfoGard';update openchpl.certified_product as cp set transparency_attestation_url = 'http://www.azarahealthcare.com/solutions/azara-drvs/reports/meaningful-use-certified-reports/ 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'1130' and cp.product_version_id = pv.product_version_id and pv.product_id = p.product_id and p.vendor_id = vend.vendor_id)as subquery where cp.certified_product_id = subquery.certified_product_id;</v>
      </c>
    </row>
    <row r="8" spans="1:6" x14ac:dyDescent="0.25">
      <c r="A8" s="13" t="str">
        <f>IF(NOT(ISBLANK('Infogard 3-11-2016'!D8)),CONCATENATE(A$1,'Infogard 3-11-2016'!D8,B$1,'Infogard 3-11-2016'!A8,C$1,D$1,'Infogard 3-11-2016'!F8,E$1,'Infogard 3-11-2016'!A8,F$1))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'1131' and cb."name" = 'InfoGard';update openchpl.certified_product as cp set transparency_attestation_url = 'N/A'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'1131' and cp.product_version_id = pv.product_version_id and pv.product_id = p.product_id and p.vendor_id = vend.vendor_id)as subquery where cp.certified_product_id = subquery.certified_product_id;</v>
      </c>
    </row>
    <row r="9" spans="1:6" x14ac:dyDescent="0.25">
      <c r="A9" s="13" t="b">
        <f>IF(NOT(ISBLANK('Infogard 3-11-2016'!D9)),CONCATENATE(A$1,'Infogard 3-11-2016'!D9,B$1,'Infogard 3-11-2016'!A9,C$1,D$1,'Infogard 3-11-2016'!F9,E$1,'Infogard 3-11-2016'!A9,F$1))</f>
        <v>0</v>
      </c>
    </row>
    <row r="10" spans="1:6" x14ac:dyDescent="0.25">
      <c r="A10" s="13" t="str">
        <f>IF(NOT(ISBLANK('Infogard 3-11-2016'!D10)),CONCATENATE(A$1,'Infogard 3-11-2016'!D10,B$1,'Infogard 3-11-2016'!A10,C$1,D$1,'Infogard 3-11-2016'!F10,E$1,'Infogard 3-11-2016'!A10,F$1))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'1143' and cb."name" = 'InfoGard';update openchpl.certified_product as cp set transparency_attestation_url = 'http://www.nexgenic.com/onc-certification'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'1143' and cp.product_version_id = pv.product_version_id and pv.product_id = p.product_id and p.vendor_id = vend.vendor_id)as subquery where cp.certified_product_id = subquery.certified_product_id;</v>
      </c>
    </row>
    <row r="11" spans="1:6" x14ac:dyDescent="0.25">
      <c r="A11" s="13" t="str">
        <f>IF(NOT(ISBLANK('Infogard 3-11-2016'!D11)),CONCATENATE(A$1,'Infogard 3-11-2016'!D11,B$1,'Infogard 3-11-2016'!A11,C$1,D$1,'Infogard 3-11-2016'!F11,E$1,'Infogard 3-11-2016'!A11,F$1))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'1152' and cb."name" = 'InfoGard';update openchpl.certified_product as cp set transparency_attestation_url = 'https://mdqws1.medeqmanager.com/meds/ehr'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'1152' and cp.product_version_id = pv.product_version_id and pv.product_id = p.product_id and p.vendor_id = vend.vendor_id)as subquery where cp.certified_product_id = subquery.certified_product_id;</v>
      </c>
    </row>
    <row r="12" spans="1:6" x14ac:dyDescent="0.25">
      <c r="A12" s="13" t="str">
        <f>IF(NOT(ISBLANK('Infogard 3-11-2016'!D12)),CONCATENATE(A$1,'Infogard 3-11-2016'!D12,B$1,'Infogard 3-11-2016'!A12,C$1,D$1,'Infogard 3-11-2016'!F12,E$1,'Infogard 3-11-2016'!A12,F$1))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'InfoGard';update openchpl.certified_product as cp set transparency_attestation_url = 'http://www.bottomline.com/us/resource/onc-certified-hit-2014-edition'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'' and cp.product_version_id = pv.product_version_id and pv.product_id = p.product_id and p.vendor_id = vend.vendor_id)as subquery where cp.certified_product_id = subquery.certified_product_id;</v>
      </c>
    </row>
    <row r="13" spans="1:6" x14ac:dyDescent="0.25">
      <c r="A13" s="13" t="str">
        <f>IF(NOT(ISBLANK('Infogard 3-11-2016'!D13)),CONCATENATE(A$1,'Infogard 3-11-2016'!D13,B$1,'Infogard 3-11-2016'!A13,C$1,D$1,'Infogard 3-11-2016'!F13,E$1,'Infogard 3-11-2016'!A13,F$1))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'1158' and cb."name" = 'InfoGard';update openchpl.certified_product as cp set transparency_attestation_url = 'http://braintreemd.com/website/meaningful_use.php'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'1158' and cp.product_version_id = pv.product_version_id and pv.product_id = p.product_id and p.vendor_id = vend.vendor_id)as subquery where cp.certified_product_id = subquery.certified_product_id;</v>
      </c>
    </row>
    <row r="14" spans="1:6" x14ac:dyDescent="0.25">
      <c r="A14" s="13" t="b">
        <f>IF(NOT(ISBLANK('Infogard 3-11-2016'!D14)),CONCATENATE(A$1,'Infogard 3-11-2016'!D14,B$1,'Infogard 3-11-2016'!A14,C$1,D$1,'Infogard 3-11-2016'!F14,E$1,'Infogard 3-11-2016'!A14,F$1))</f>
        <v>0</v>
      </c>
    </row>
    <row r="15" spans="1:6" x14ac:dyDescent="0.25">
      <c r="A15" s="13" t="str">
        <f>IF(NOT(ISBLANK('Infogard 3-11-2016'!D15)),CONCATENATE(A$1,'Infogard 3-11-2016'!D15,B$1,'Infogard 3-11-2016'!A15,C$1,D$1,'Infogard 3-11-2016'!F15,E$1,'Infogard 3-11-2016'!A15,F$1))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'1196' and cb."name" = 'InfoGard';update openchpl.certified_product as cp set transparency_attestation_url = 'http://www.harriscaretracker.com/en/solutions/electronic-medical-records/; http://www.harriscaretracker.com/en/solutions/plans-and-pricing/'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'1196' and cp.product_version_id = pv.product_version_id and pv.product_id = p.product_id and p.vendor_id = vend.vendor_id)as subquery where cp.certified_product_id = subquery.certified_product_id;</v>
      </c>
    </row>
    <row r="16" spans="1:6" x14ac:dyDescent="0.25">
      <c r="A16" s="13" t="str">
        <f>IF(NOT(ISBLANK('Infogard 3-11-2016'!D16)),CONCATENATE(A$1,'Infogard 3-11-2016'!D16,B$1,'Infogard 3-11-2016'!A16,C$1,D$1,'Infogard 3-11-2016'!F16,E$1,'Infogard 3-11-2016'!A16,F$1))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'1259' and cb."name" = 'InfoGard';update openchpl.certified_product as cp set transparency_attestation_url = 'http://www.doctornetwork.com/products/mywinmed-ehr/'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'1259' and cp.product_version_id = pv.product_version_id and pv.product_id = p.product_id and p.vendor_id = vend.vendor_id)as subquery where cp.certified_product_id = subquery.certified_product_id;</v>
      </c>
    </row>
    <row r="17" spans="1:1" x14ac:dyDescent="0.25">
      <c r="A17" s="13" t="b">
        <f>IF(NOT(ISBLANK('Infogard 3-11-2016'!D17)),CONCATENATE(A$1,'Infogard 3-11-2016'!D17,B$1,'Infogard 3-11-2016'!A17,C$1,D$1,'Infogard 3-11-2016'!F17,E$1,'Infogard 3-11-2016'!A17,F$1))</f>
        <v>0</v>
      </c>
    </row>
    <row r="18" spans="1:1" x14ac:dyDescent="0.25">
      <c r="A18" s="13" t="str">
        <f>IF(NOT(ISBLANK('Infogard 3-11-2016'!D18)),CONCATENATE(A$1,'Infogard 3-11-2016'!D18,B$1,'Infogard 3-11-2016'!A18,C$1,D$1,'Infogard 3-11-2016'!F18,E$1,'Infogard 3-11-2016'!A18,F$1))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'1268' and cb."name" = 'InfoGard';update openchpl.certified_product as cp set transparency_attestation_url = 'http://healthefilings.com'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'1268' and cp.product_version_id = pv.product_version_id and pv.product_id = p.product_id and p.vendor_id = vend.vendor_id)as subquery where cp.certified_product_id = subquery.certified_product_id;</v>
      </c>
    </row>
    <row r="19" spans="1:1" x14ac:dyDescent="0.25">
      <c r="A19" s="13" t="str">
        <f>IF(NOT(ISBLANK('Infogard 3-11-2016'!D19)),CONCATENATE(A$1,'Infogard 3-11-2016'!D19,B$1,'Infogard 3-11-2016'!A19,C$1,D$1,'Infogard 3-11-2016'!F19,E$1,'Infogard 3-11-2016'!A19,F$1))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'1270' and cb."name" = 'InfoGard';update openchpl.certified_product as cp set transparency_attestation_url = 'http://officepracticum.com/about/ratings-awards-accreditations/'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'1270' and cp.product_version_id = pv.product_version_id and pv.product_id = p.product_id and p.vendor_id = vend.vendor_id)as subquery where cp.certified_product_id = subquery.certified_product_id;</v>
      </c>
    </row>
    <row r="20" spans="1:1" x14ac:dyDescent="0.25">
      <c r="A20" s="13" t="str">
        <f>IF(NOT(ISBLANK('Infogard 3-11-2016'!D20)),CONCATENATE(A$1,'Infogard 3-11-2016'!D20,B$1,'Infogard 3-11-2016'!A20,C$1,D$1,'Infogard 3-11-2016'!F20,E$1,'Infogard 3-11-2016'!A20,F$1))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'1271' and cb."name" = 'InfoGard';update openchpl.certified_product as cp set transparency_attestation_url = 'http://officepracticum.com/about/ratings-awards-accreditations/'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'1271' and cp.product_version_id = pv.product_version_id and pv.product_id = p.product_id and p.vendor_id = vend.vendor_id)as subquery where cp.certified_product_id = subquery.certified_product_id;</v>
      </c>
    </row>
    <row r="21" spans="1:1" x14ac:dyDescent="0.25">
      <c r="A21" s="13" t="str">
        <f>IF(NOT(ISBLANK('Infogard 3-11-2016'!D21)),CONCATENATE(A$1,'Infogard 3-11-2016'!D21,B$1,'Infogard 3-11-2016'!A21,C$1,D$1,'Infogard 3-11-2016'!F21,E$1,'Infogard 3-11-2016'!A21,F$1))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'1291' and cb."name" = 'InfoGard';update openchpl.certified_product as cp set transparency_attestation_url = 'http://www.ccccorp.com/2014-onc-acb-certification-statement; http://www.ccccorp.com/2014-onc-acb-certification-statement/pricing-transparency'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'1291' and cp.product_version_id = pv.product_version_id and pv.product_id = p.product_id and p.vendor_id = vend.vendor_id)as subquery where cp.certified_product_id = subquery.certified_product_id;</v>
      </c>
    </row>
    <row r="22" spans="1:1" x14ac:dyDescent="0.25">
      <c r="A22" s="13" t="str">
        <f>IF(NOT(ISBLANK('Infogard 3-11-2016'!D22)),CONCATENATE(A$1,'Infogard 3-11-2016'!D22,B$1,'Infogard 3-11-2016'!A22,C$1,D$1,'Infogard 3-11-2016'!F22,E$1,'Infogard 3-11-2016'!A22,F$1))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'1307' and cb."name" = 'InfoGard';update openchpl.certified_product as cp set transparency_attestation_url = 'http://www.powersoftmd.com/MU.htm'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'1307' and cp.product_version_id = pv.product_version_id and pv.product_id = p.product_id and p.vendor_id = vend.vendor_id)as subquery where cp.certified_product_id = subquery.certified_product_id;</v>
      </c>
    </row>
    <row r="23" spans="1:1" x14ac:dyDescent="0.25">
      <c r="A23" s="13" t="str">
        <f>IF(NOT(ISBLANK('Infogard 3-11-2016'!D23)),CONCATENATE(A$1,'Infogard 3-11-2016'!D23,B$1,'Infogard 3-11-2016'!A23,C$1,D$1,'Infogard 3-11-2016'!F23,E$1,'Infogard 3-11-2016'!A23,F$1))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'1311' and cb."name" = 'InfoGard';update openchpl.certified_product as cp set transparency_attestation_url = 'http://encounterworks.com/resources/meaningful-use-and-pricing-transparency-statements'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'1311' and cp.product_version_id = pv.product_version_id and pv.product_id = p.product_id and p.vendor_id = vend.vendor_id)as subquery where cp.certified_product_id = subquery.certified_product_id;</v>
      </c>
    </row>
    <row r="24" spans="1:1" x14ac:dyDescent="0.25">
      <c r="A24" s="13" t="str">
        <f>IF(NOT(ISBLANK('Infogard 3-11-2016'!D24)),CONCATENATE(A$1,'Infogard 3-11-2016'!D24,B$1,'Infogard 3-11-2016'!A24,C$1,D$1,'Infogard 3-11-2016'!F24,E$1,'Infogard 3-11-2016'!A24,F$1))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'1326' and cb."name" = 'InfoGard';update openchpl.certified_product as cp set transparency_attestation_url = 'http://www.dexter-solutions.com/index.php/component/content/article/53-slides/105-certification-details'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'1326' and cp.product_version_id = pv.product_version_id and pv.product_id = p.product_id and p.vendor_id = vend.vendor_id)as subquery where cp.certified_product_id = subquery.certified_product_id;</v>
      </c>
    </row>
    <row r="25" spans="1:1" x14ac:dyDescent="0.25">
      <c r="A25" s="13" t="str">
        <f>IF(NOT(ISBLANK('Infogard 3-11-2016'!D25)),CONCATENATE(A$1,'Infogard 3-11-2016'!D25,B$1,'Infogard 3-11-2016'!A25,C$1,D$1,'Infogard 3-11-2016'!F25,E$1,'Infogard 3-11-2016'!A25,F$1))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'1327' and cb."name" = 'InfoGard';update openchpl.certified_product as cp set transparency_attestation_url = 'http://www.dexter-solutions.com/index.php/component/content/article/53-slides/105-certification-details'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'1327' and cp.product_version_id = pv.product_version_id and pv.product_id = p.product_id and p.vendor_id = vend.vendor_id)as subquery where cp.certified_product_id = subquery.certified_product_id;</v>
      </c>
    </row>
    <row r="26" spans="1:1" x14ac:dyDescent="0.25">
      <c r="A26" s="13" t="str">
        <f>IF(NOT(ISBLANK('Infogard 3-11-2016'!D26)),CONCATENATE(A$1,'Infogard 3-11-2016'!D26,B$1,'Infogard 3-11-2016'!A26,C$1,D$1,'Infogard 3-11-2016'!F26,E$1,'Infogard 3-11-2016'!A26,F$1))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'1332' and cb."name" = 'InfoGard';update openchpl.certified_product as cp set transparency_attestation_url = 'http://officemedicine.com/stage-ii-full-emr-certification-information/'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'1332' and cp.product_version_id = pv.product_version_id and pv.product_id = p.product_id and p.vendor_id = vend.vendor_id)as subquery where cp.certified_product_id = subquery.certified_product_id;</v>
      </c>
    </row>
    <row r="27" spans="1:1" x14ac:dyDescent="0.25">
      <c r="A27" s="13" t="str">
        <f>IF(NOT(ISBLANK('Infogard 3-11-2016'!D27)),CONCATENATE(A$1,'Infogard 3-11-2016'!D27,B$1,'Infogard 3-11-2016'!A27,C$1,D$1,'Infogard 3-11-2016'!F27,E$1,'Infogard 3-11-2016'!A27,F$1))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'1333' and cb."name" = 'InfoGard';update openchpl.certified_product as cp set transparency_attestation_url = 'http://officemedicine.com/stage-ii-full-emr-certification-information/'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'1333' and cp.product_version_id = pv.product_version_id and pv.product_id = p.product_id and p.vendor_id = vend.vendor_id)as subquery where cp.certified_product_id = subquery.certified_product_id;</v>
      </c>
    </row>
    <row r="28" spans="1:1" x14ac:dyDescent="0.25">
      <c r="A28" s="13" t="b">
        <f>IF(NOT(ISBLANK('Infogard 3-11-2016'!D28)),CONCATENATE(A$1,'Infogard 3-11-2016'!D28,B$1,'Infogard 3-11-2016'!A28,C$1,D$1,'Infogard 3-11-2016'!F28,E$1,'Infogard 3-11-2016'!A28,F$1))</f>
        <v>0</v>
      </c>
    </row>
    <row r="29" spans="1:1" x14ac:dyDescent="0.25">
      <c r="A29" s="13" t="str">
        <f>IF(NOT(ISBLANK('Infogard 3-11-2016'!D29)),CONCATENATE(A$1,'Infogard 3-11-2016'!D29,B$1,'Infogard 3-11-2016'!A29,C$1,D$1,'Infogard 3-11-2016'!F29,E$1,'Infogard 3-11-2016'!A29,F$1))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'1302' and cb."name" = 'InfoGard';update openchpl.certified_product as cp set transparency_attestation_url = 'http://drsysehr.com/price-transparency; http://drsysehr.com/certified-ehr'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'1302' and cp.product_version_id = pv.product_version_id and pv.product_id = p.product_id and p.vendor_id = vend.vendor_id)as subquery where cp.certified_product_id = subquery.certified_product_id;</v>
      </c>
    </row>
    <row r="30" spans="1:1" x14ac:dyDescent="0.25">
      <c r="A30" s="13" t="str">
        <f>IF(NOT(ISBLANK('Infogard 3-11-2016'!D30)),CONCATENATE(A$1,'Infogard 3-11-2016'!D30,B$1,'Infogard 3-11-2016'!A30,C$1,D$1,'Infogard 3-11-2016'!F30,E$1,'Infogard 3-11-2016'!A30,F$1))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'1358' and cb."name" = 'InfoGard';update openchpl.certified_product as cp set transparency_attestation_url = 'http://www.draeger.com/sites/assets/PublishingImages/Products/mon_innovian_anesthesia/ENUS/Infoguard%20Web%20Add_Innovian%20Anesthesia.pdf'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'1358' and cp.product_version_id = pv.product_version_id and pv.product_id = p.product_id and p.vendor_id = vend.vendor_id)as subquery where cp.certified_product_id = subquery.certified_product_id;</v>
      </c>
    </row>
    <row r="31" spans="1:1" x14ac:dyDescent="0.25">
      <c r="A31" s="13" t="str">
        <f>IF(NOT(ISBLANK('Infogard 3-11-2016'!D31)),CONCATENATE(A$1,'Infogard 3-11-2016'!D31,B$1,'Infogard 3-11-2016'!A31,C$1,D$1,'Infogard 3-11-2016'!F31,E$1,'Infogard 3-11-2016'!A31,F$1))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'1359' and cb."name" = 'InfoGard';update openchpl.certified_product as cp set transparency_attestation_url = 'http://www.draeger.com/sites/assets/PublishingImages/Products/mon_innovian_anesthesia/ENUS/Infoguard%20Web%20Add_Innovian%20Anesthesia.pdf'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'1359' and cp.product_version_id = pv.product_version_id and pv.product_id = p.product_id and p.vendor_id = vend.vendor_id)as subquery where cp.certified_product_id = subquery.certified_product_id;</v>
      </c>
    </row>
    <row r="32" spans="1:1" x14ac:dyDescent="0.25">
      <c r="A32" s="13" t="str">
        <f>IF(NOT(ISBLANK('Infogard 3-11-2016'!D32)),CONCATENATE(A$1,'Infogard 3-11-2016'!D32,B$1,'Infogard 3-11-2016'!A32,C$1,D$1,'Infogard 3-11-2016'!F32,E$1,'Infogard 3-11-2016'!A32,F$1))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'1360' and cb."name" = 'InfoGard';update openchpl.certified_product as cp set transparency_attestation_url = 'http://www.draeger.com/sites/assets/PublishingImages/Products/mon_innovian_anesthesia/ENUS/Infoguard%20Web%20Add_Innovian%20Anesthesia.pdf'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'1360' and cp.product_version_id = pv.product_version_id and pv.product_id = p.product_id and p.vendor_id = vend.vendor_id)as subquery where cp.certified_product_id = subquery.certified_product_id;</v>
      </c>
    </row>
    <row r="33" spans="1:1" x14ac:dyDescent="0.25">
      <c r="A33" s="13" t="str">
        <f>IF(NOT(ISBLANK('Infogard 3-11-2016'!D33)),CONCATENATE(A$1,'Infogard 3-11-2016'!D33,B$1,'Infogard 3-11-2016'!A33,C$1,D$1,'Infogard 3-11-2016'!F33,E$1,'Infogard 3-11-2016'!A33,F$1))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'2497' and cb."name" = 'InfoGard';update openchpl.certified_product as cp set transparency_attestation_url = 'https://www.drchrono.com/meaningful-use-ehr/'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'2497' and cp.product_version_id = pv.product_version_id and pv.product_id = p.product_id and p.vendor_id = vend.vendor_id)as subquery where cp.certified_product_id = subquery.certified_product_id;</v>
      </c>
    </row>
    <row r="34" spans="1:1" x14ac:dyDescent="0.25">
      <c r="A34" s="13" t="b">
        <f>IF(NOT(ISBLANK('Infogard 3-11-2016'!D34)),CONCATENATE(A$1,'Infogard 3-11-2016'!D34,B$1,'Infogard 3-11-2016'!A34,C$1,D$1,'Infogard 3-11-2016'!F34,E$1,'Infogard 3-11-2016'!A34,F$1))</f>
        <v>0</v>
      </c>
    </row>
    <row r="35" spans="1:1" x14ac:dyDescent="0.25">
      <c r="A35" s="13" t="str">
        <f>IF(NOT(ISBLANK('Infogard 3-11-2016'!D35)),CONCATENATE(A$1,'Infogard 3-11-2016'!D35,B$1,'Infogard 3-11-2016'!A35,C$1,D$1,'Infogard 3-11-2016'!F35,E$1,'Infogard 3-11-2016'!A35,F$1))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'1357' and cb."name" = 'InfoGard';update openchpl.certified_product as cp set transparency_attestation_url = 'https://www.drscribe.com/pages/prod_emr.aspx'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'1357' and cp.product_version_id = pv.product_version_id and pv.product_id = p.product_id and p.vendor_id = vend.vendor_id)as subquery where cp.certified_product_id = subquery.certified_product_id;</v>
      </c>
    </row>
    <row r="36" spans="1:1" x14ac:dyDescent="0.25">
      <c r="A36" s="13" t="b">
        <f>IF(NOT(ISBLANK('Infogard 3-11-2016'!D36)),CONCATENATE(A$1,'Infogard 3-11-2016'!D36,B$1,'Infogard 3-11-2016'!A36,C$1,D$1,'Infogard 3-11-2016'!F36,E$1,'Infogard 3-11-2016'!A36,F$1))</f>
        <v>0</v>
      </c>
    </row>
    <row r="37" spans="1:1" x14ac:dyDescent="0.25">
      <c r="A37" s="13" t="b">
        <f>IF(NOT(ISBLANK('Infogard 3-11-2016'!D37)),CONCATENATE(A$1,'Infogard 3-11-2016'!D37,B$1,'Infogard 3-11-2016'!A37,C$1,D$1,'Infogard 3-11-2016'!F37,E$1,'Infogard 3-11-2016'!A37,F$1))</f>
        <v>0</v>
      </c>
    </row>
    <row r="38" spans="1:1" x14ac:dyDescent="0.25">
      <c r="A38" s="13" t="str">
        <f>IF(NOT(ISBLANK('Infogard 3-11-2016'!D38)),CONCATENATE(A$1,'Infogard 3-11-2016'!D38,B$1,'Infogard 3-11-2016'!A38,C$1,D$1,'Infogard 3-11-2016'!F38,E$1,'Infogard 3-11-2016'!A38,F$1))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'1403' and cb."name" = 'InfoGard';update openchpl.certified_product as cp set transparency_attestation_url = 'http://www.emedpractice.com/EHR.html; http://www.emedpractice.com/pricing.html'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'1403' and cp.product_version_id = pv.product_version_id and pv.product_id = p.product_id and p.vendor_id = vend.vendor_id)as subquery where cp.certified_product_id = subquery.certified_product_id;</v>
      </c>
    </row>
    <row r="39" spans="1:1" x14ac:dyDescent="0.25">
      <c r="A39" s="13" t="str">
        <f>IF(NOT(ISBLANK('Infogard 3-11-2016'!D39)),CONCATENATE(A$1,'Infogard 3-11-2016'!D39,B$1,'Infogard 3-11-2016'!A39,C$1,D$1,'Infogard 3-11-2016'!F39,E$1,'Infogard 3-11-2016'!A39,F$1))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'2514' and cb."name" = 'InfoGard';update openchpl.certified_product as cp set transparency_attestation_url = 'http://www.emedpractice.com/EHR.html; http://www.emedpractice.com/pricing.html'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'2514' and cp.product_version_id = pv.product_version_id and pv.product_id = p.product_id and p.vendor_id = vend.vendor_id)as subquery where cp.certified_product_id = subquery.certified_product_id;</v>
      </c>
    </row>
    <row r="40" spans="1:1" x14ac:dyDescent="0.25">
      <c r="A40" s="13" t="str">
        <f>IF(NOT(ISBLANK('Infogard 3-11-2016'!D40)),CONCATENATE(A$1,'Infogard 3-11-2016'!D40,B$1,'Infogard 3-11-2016'!A40,C$1,D$1,'Infogard 3-11-2016'!F40,E$1,'Infogard 3-11-2016'!A40,F$1))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'1404' and cb."name" = 'InfoGard';update openchpl.certified_product as cp set transparency_attestation_url = 'https://www.emeraldemr.com/EmeraldLiteProduction/LoginManagement/Disclaimer.htm'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'1404' and cp.product_version_id = pv.product_version_id and pv.product_id = p.product_id and p.vendor_id = vend.vendor_id)as subquery where cp.certified_product_id = subquery.certified_product_id;</v>
      </c>
    </row>
    <row r="41" spans="1:1" x14ac:dyDescent="0.25">
      <c r="A41" s="13" t="b">
        <f>IF(NOT(ISBLANK('Infogard 3-11-2016'!D41)),CONCATENATE(A$1,'Infogard 3-11-2016'!D41,B$1,'Infogard 3-11-2016'!A41,C$1,D$1,'Infogard 3-11-2016'!F41,E$1,'Infogard 3-11-2016'!A41,F$1))</f>
        <v>0</v>
      </c>
    </row>
    <row r="42" spans="1:1" x14ac:dyDescent="0.25">
      <c r="A42" s="13" t="str">
        <f>IF(NOT(ISBLANK('Infogard 3-11-2016'!D42)),CONCATENATE(A$1,'Infogard 3-11-2016'!D42,B$1,'Infogard 3-11-2016'!A42,C$1,D$1,'Infogard 3-11-2016'!F42,E$1,'Infogard 3-11-2016'!A42,F$1))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'1420' and cb."name" = 'InfoGard';update openchpl.certified_product as cp set transparency_attestation_url = 'http://www.endosoft.com/endovault-ehr-2/ 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'1420' and cp.product_version_id = pv.product_version_id and pv.product_id = p.product_id and p.vendor_id = vend.vendor_id)as subquery where cp.certified_product_id = subquery.certified_product_id;</v>
      </c>
    </row>
    <row r="43" spans="1:1" x14ac:dyDescent="0.25">
      <c r="A43" s="13" t="str">
        <f>IF(NOT(ISBLANK('Infogard 3-11-2016'!D43)),CONCATENATE(A$1,'Infogard 3-11-2016'!D43,B$1,'Infogard 3-11-2016'!A43,C$1,D$1,'Infogard 3-11-2016'!F43,E$1,'Infogard 3-11-2016'!A43,F$1))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'1421' and cb."name" = 'InfoGard';update openchpl.certified_product as cp set transparency_attestation_url = 'http://www.endosoft.com/endovault-ehr-2/ 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'1421' and cp.product_version_id = pv.product_version_id and pv.product_id = p.product_id and p.vendor_id = vend.vendor_id)as subquery where cp.certified_product_id = subquery.certified_product_id;</v>
      </c>
    </row>
    <row r="44" spans="1:1" x14ac:dyDescent="0.25">
      <c r="A44" s="13" t="str">
        <f>IF(NOT(ISBLANK('Infogard 3-11-2016'!D44)),CONCATENATE(A$1,'Infogard 3-11-2016'!D44,B$1,'Infogard 3-11-2016'!A44,C$1,D$1,'Infogard 3-11-2016'!F44,E$1,'Infogard 3-11-2016'!A44,F$1))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'1411' and cb."name" = 'InfoGard';update openchpl.certified_product as cp set transparency_attestation_url = 'http://www.drcloudemr.com/meaningful-use-stage-2-transparency-and-disclosure-requirements/'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'1411' and cp.product_version_id = pv.product_version_id and pv.product_id = p.product_id and p.vendor_id = vend.vendor_id)as subquery where cp.certified_product_id = subquery.certified_product_id;</v>
      </c>
    </row>
    <row r="45" spans="1:1" x14ac:dyDescent="0.25">
      <c r="A45" s="13" t="b">
        <f>IF(NOT(ISBLANK('Infogard 3-11-2016'!D45)),CONCATENATE(A$1,'Infogard 3-11-2016'!D45,B$1,'Infogard 3-11-2016'!A45,C$1,D$1,'Infogard 3-11-2016'!F45,E$1,'Infogard 3-11-2016'!A45,F$1))</f>
        <v>0</v>
      </c>
    </row>
    <row r="46" spans="1:1" x14ac:dyDescent="0.25">
      <c r="A46" s="13" t="b">
        <f>IF(NOT(ISBLANK('Infogard 3-11-2016'!D46)),CONCATENATE(A$1,'Infogard 3-11-2016'!D46,B$1,'Infogard 3-11-2016'!A46,C$1,D$1,'Infogard 3-11-2016'!F46,E$1,'Infogard 3-11-2016'!A46,F$1))</f>
        <v>0</v>
      </c>
    </row>
    <row r="47" spans="1:1" x14ac:dyDescent="0.25">
      <c r="A47" s="13" t="str">
        <f>IF(NOT(ISBLANK('Infogard 3-11-2016'!D47)),CONCATENATE(A$1,'Infogard 3-11-2016'!D47,B$1,'Infogard 3-11-2016'!A47,C$1,D$1,'Infogard 3-11-2016'!F47,E$1,'Infogard 3-11-2016'!A47,F$1))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'2523' and cb."name" = 'InfoGard';update openchpl.certified_product as cp set transparency_attestation_url = 'http://www.ezemrx.com/inner.php?mmid=64; http://www.ezemrx.com/inner.php?mmid=67'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'2523' and cp.product_version_id = pv.product_version_id and pv.product_id = p.product_id and p.vendor_id = vend.vendor_id)as subquery where cp.certified_product_id = subquery.certified_product_id;</v>
      </c>
    </row>
    <row r="48" spans="1:1" x14ac:dyDescent="0.25">
      <c r="A48" s="13" t="str">
        <f>IF(NOT(ISBLANK('Infogard 3-11-2016'!D48)),CONCATENATE(A$1,'Infogard 3-11-2016'!D48,B$1,'Infogard 3-11-2016'!A48,C$1,D$1,'Infogard 3-11-2016'!F48,E$1,'Infogard 3-11-2016'!A48,F$1))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'2524' and cb."name" = 'InfoGard';update openchpl.certified_product as cp set transparency_attestation_url = 'http://www.ezemrx.com/inner.php?mmid=64; http://www.ezemrx.com/inner.php?mmid=67'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'2524' and cp.product_version_id = pv.product_version_id and pv.product_id = p.product_id and p.vendor_id = vend.vendor_id)as subquery where cp.certified_product_id = subquery.certified_product_id;</v>
      </c>
    </row>
    <row r="49" spans="1:1" x14ac:dyDescent="0.25">
      <c r="A49" s="13" t="str">
        <f>IF(NOT(ISBLANK('Infogard 3-11-2016'!D49)),CONCATENATE(A$1,'Infogard 3-11-2016'!D49,B$1,'Infogard 3-11-2016'!A49,C$1,D$1,'Infogard 3-11-2016'!F49,E$1,'Infogard 3-11-2016'!A49,F$1))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'1458' and cb."name" = 'InfoGard';update openchpl.certified_product as cp set transparency_attestation_url = 'http://www.fairwarning.com/meaningful-use/'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'1458' and cp.product_version_id = pv.product_version_id and pv.product_id = p.product_id and p.vendor_id = vend.vendor_id)as subquery where cp.certified_product_id = subquery.certified_product_id;</v>
      </c>
    </row>
    <row r="50" spans="1:1" x14ac:dyDescent="0.25">
      <c r="A50" s="13" t="str">
        <f>IF(NOT(ISBLANK('Infogard 3-11-2016'!D50)),CONCATENATE(A$1,'Infogard 3-11-2016'!D50,B$1,'Infogard 3-11-2016'!A50,C$1,D$1,'Infogard 3-11-2016'!F50,E$1,'Infogard 3-11-2016'!A50,F$1))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'1455' and cb."name" = 'InfoGard';update openchpl.certified_product as cp set transparency_attestation_url = 'http://www.figmd.com/'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'1455' and cp.product_version_id = pv.product_version_id and pv.product_id = p.product_id and p.vendor_id = vend.vendor_id)as subquery where cp.certified_product_id = subquery.certified_product_id;</v>
      </c>
    </row>
    <row r="51" spans="1:1" x14ac:dyDescent="0.25">
      <c r="A51" s="13" t="str">
        <f>IF(NOT(ISBLANK('Infogard 3-11-2016'!D51)),CONCATENATE(A$1,'Infogard 3-11-2016'!D51,B$1,'Infogard 3-11-2016'!A51,C$1,D$1,'Infogard 3-11-2016'!F51,E$1,'Infogard 3-11-2016'!A51,F$1))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'1483' and cb."name" = 'InfoGard';update openchpl.certified_product as cp set transparency_attestation_url = 'http://www3.gehealthcare.com/~/media/documents/us-global/products/healthcare%20it/brochures/centricity-perinatal/centrcity-perinatal-mu-jb37361us.pdf'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'1483' and cp.product_version_id = pv.product_version_id and pv.product_id = p.product_id and p.vendor_id = vend.vendor_id)as subquery where cp.certified_product_id = subquery.certified_product_id;</v>
      </c>
    </row>
    <row r="52" spans="1:1" x14ac:dyDescent="0.25">
      <c r="A52" s="13" t="str">
        <f>IF(NOT(ISBLANK('Infogard 3-11-2016'!D52)),CONCATENATE(A$1,'Infogard 3-11-2016'!D52,B$1,'Infogard 3-11-2016'!A52,C$1,D$1,'Infogard 3-11-2016'!F52,E$1,'Infogard 3-11-2016'!A52,F$1))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'1484' and cb."name" = 'InfoGard';update openchpl.certified_product as cp set transparency_attestation_url = 'http://www3.gehealthcare.com/~/media/documents/us-global/products/healthcare%20it/brochures/centricity-perinatal/centrcity-perinatal-mu-jb37361us.pdf'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'1484' and cp.product_version_id = pv.product_version_id and pv.product_id = p.product_id and p.vendor_id = vend.vendor_id)as subquery where cp.certified_product_id = subquery.certified_product_id;</v>
      </c>
    </row>
    <row r="53" spans="1:1" x14ac:dyDescent="0.25">
      <c r="A53" s="13" t="str">
        <f>IF(NOT(ISBLANK('Infogard 3-11-2016'!D53)),CONCATENATE(A$1,'Infogard 3-11-2016'!D53,B$1,'Infogard 3-11-2016'!A53,C$1,D$1,'Infogard 3-11-2016'!F53,E$1,'Infogard 3-11-2016'!A53,F$1))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'1499' and cb."name" = 'InfoGard';update openchpl.certified_product as cp set transparency_attestation_url = 'http://www.geniusdoc.com/MUDisclosure.html'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'1499' and cp.product_version_id = pv.product_version_id and pv.product_id = p.product_id and p.vendor_id = vend.vendor_id)as subquery where cp.certified_product_id = subquery.certified_product_id;</v>
      </c>
    </row>
    <row r="54" spans="1:1" x14ac:dyDescent="0.25">
      <c r="A54" s="13" t="str">
        <f>IF(NOT(ISBLANK('Infogard 3-11-2016'!D54)),CONCATENATE(A$1,'Infogard 3-11-2016'!D54,B$1,'Infogard 3-11-2016'!A54,C$1,D$1,'Infogard 3-11-2016'!F54,E$1,'Infogard 3-11-2016'!A54,F$1))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'InfoGard';update openchpl.certified_product as cp set transparency_attestation_url = 'http://info.famcare.net/famcare-ehr-module'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'' and cp.product_version_id = pv.product_version_id and pv.product_id = p.product_id and p.vendor_id = vend.vendor_id)as subquery where cp.certified_product_id = subquery.certified_product_id;</v>
      </c>
    </row>
    <row r="55" spans="1:1" x14ac:dyDescent="0.25">
      <c r="A55" s="13" t="str">
        <f>IF(NOT(ISBLANK('Infogard 3-11-2016'!D55)),CONCATENATE(A$1,'Infogard 3-11-2016'!D55,B$1,'Infogard 3-11-2016'!A55,C$1,D$1,'Infogard 3-11-2016'!F55,E$1,'Infogard 3-11-2016'!A55,F$1))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'1509' and cb."name" = 'InfoGard';update openchpl.certified_product as cp set transparency_attestation_url = 'http://www.goldblattsystems.com/about-us/certifications/; http://www.goldblattsystems.com/services-support/hardware-and-computer-performance-needs/'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'1509' and cp.product_version_id = pv.product_version_id and pv.product_id = p.product_id and p.vendor_id = vend.vendor_id)as subquery where cp.certified_product_id = subquery.certified_product_id;</v>
      </c>
    </row>
    <row r="56" spans="1:1" x14ac:dyDescent="0.25">
      <c r="A56" s="13" t="b">
        <f>IF(NOT(ISBLANK('Infogard 3-11-2016'!D56)),CONCATENATE(A$1,'Infogard 3-11-2016'!D56,B$1,'Infogard 3-11-2016'!A56,C$1,D$1,'Infogard 3-11-2016'!F56,E$1,'Infogard 3-11-2016'!A56,F$1))</f>
        <v>0</v>
      </c>
    </row>
    <row r="57" spans="1:1" x14ac:dyDescent="0.25">
      <c r="A57" s="13" t="str">
        <f>IF(NOT(ISBLANK('Infogard 3-11-2016'!D57)),CONCATENATE(A$1,'Infogard 3-11-2016'!D57,B$1,'Infogard 3-11-2016'!A57,C$1,D$1,'Infogard 3-11-2016'!F57,E$1,'Infogard 3-11-2016'!A57,F$1))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'InfoGard';update openchpl.certified_product as cp set transparency_attestation_url = 'http://www.harriscaretracker.com/en/solutions/electronic-medical-records/; http://www.harriscaretracker.com/en/solutions/plans-and-pricing/'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'' and cp.product_version_id = pv.product_version_id and pv.product_id = p.product_id and p.vendor_id = vend.vendor_id)as subquery where cp.certified_product_id = subquery.certified_product_id;</v>
      </c>
    </row>
    <row r="58" spans="1:1" x14ac:dyDescent="0.25">
      <c r="A58" s="13" t="str">
        <f>IF(NOT(ISBLANK('Infogard 3-11-2016'!D58)),CONCATENATE(A$1,'Infogard 3-11-2016'!D58,B$1,'Infogard 3-11-2016'!A58,C$1,D$1,'Infogard 3-11-2016'!F58,E$1,'Infogard 3-11-2016'!A58,F$1))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'1548' and cb."name" = 'InfoGard';update openchpl.certified_product as cp set transparency_attestation_url = 'https://www.healthcompanion.com/HealthCompanion/guest/viewMUpdf'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'1548' and cp.product_version_id = pv.product_version_id and pv.product_id = p.product_id and p.vendor_id = vend.vendor_id)as subquery where cp.certified_product_id = subquery.certified_product_id;</v>
      </c>
    </row>
    <row r="59" spans="1:1" x14ac:dyDescent="0.25">
      <c r="A59" s="13" t="str">
        <f>IF(NOT(ISBLANK('Infogard 3-11-2016'!D59)),CONCATENATE(A$1,'Infogard 3-11-2016'!D59,B$1,'Infogard 3-11-2016'!A59,C$1,D$1,'Infogard 3-11-2016'!F59,E$1,'Infogard 3-11-2016'!A59,F$1))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'InfoGard';update openchpl.certified_product as cp set transparency_attestation_url = 'http://healthefilings.com'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'' and cp.product_version_id = pv.product_version_id and pv.product_id = p.product_id and p.vendor_id = vend.vendor_id)as subquery where cp.certified_product_id = subquery.certified_product_id;</v>
      </c>
    </row>
    <row r="60" spans="1:1" x14ac:dyDescent="0.25">
      <c r="A60" s="13" t="b">
        <f>IF(NOT(ISBLANK('Infogard 3-11-2016'!D60)),CONCATENATE(A$1,'Infogard 3-11-2016'!D60,B$1,'Infogard 3-11-2016'!A60,C$1,D$1,'Infogard 3-11-2016'!F60,E$1,'Infogard 3-11-2016'!A60,F$1))</f>
        <v>0</v>
      </c>
    </row>
    <row r="61" spans="1:1" x14ac:dyDescent="0.25">
      <c r="A61" s="13" t="str">
        <f>IF(NOT(ISBLANK('Infogard 3-11-2016'!D61)),CONCATENATE(A$1,'Infogard 3-11-2016'!D61,B$1,'Infogard 3-11-2016'!A61,C$1,D$1,'Infogard 3-11-2016'!F61,E$1,'Infogard 3-11-2016'!A61,F$1))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'1589' and cb."name" = 'InfoGard';update openchpl.certified_product as cp set transparency_attestation_url = 'https://www.hippoverse.com/certification'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'1589' and cp.product_version_id = pv.product_version_id and pv.product_id = p.product_id and p.vendor_id = vend.vendor_id)as subquery where cp.certified_product_id = subquery.certified_product_id;</v>
      </c>
    </row>
    <row r="62" spans="1:1" x14ac:dyDescent="0.25">
      <c r="A62" s="13" t="str">
        <f>IF(NOT(ISBLANK('Infogard 3-11-2016'!D62)),CONCATENATE(A$1,'Infogard 3-11-2016'!D62,B$1,'Infogard 3-11-2016'!A62,C$1,D$1,'Infogard 3-11-2016'!F62,E$1,'Infogard 3-11-2016'!A62,F$1))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'2528' and cb."name" = 'InfoGard';update openchpl.certified_product as cp set transparency_attestation_url = 'http://www.i2isys.com/quality-measure/meaningful-use'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'2528' and cp.product_version_id = pv.product_version_id and pv.product_id = p.product_id and p.vendor_id = vend.vendor_id)as subquery where cp.certified_product_id = subquery.certified_product_id;</v>
      </c>
    </row>
    <row r="63" spans="1:1" x14ac:dyDescent="0.25">
      <c r="A63" s="13" t="str">
        <f>IF(NOT(ISBLANK('Infogard 3-11-2016'!D63)),CONCATENATE(A$1,'Infogard 3-11-2016'!D63,B$1,'Infogard 3-11-2016'!A63,C$1,D$1,'Infogard 3-11-2016'!F63,E$1,'Infogard 3-11-2016'!A63,F$1))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'1632' and cb."name" = 'InfoGard';update openchpl.certified_product as cp set transparency_attestation_url = 'https://www.ihs.gov/rpms/downloads/DisclaimerVendorProductInfoDisclosures.pdf'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'1632' and cp.product_version_id = pv.product_version_id and pv.product_id = p.product_id and p.vendor_id = vend.vendor_id)as subquery where cp.certified_product_id = subquery.certified_product_id;</v>
      </c>
    </row>
    <row r="64" spans="1:1" x14ac:dyDescent="0.25">
      <c r="A64" s="13" t="str">
        <f>IF(NOT(ISBLANK('Infogard 3-11-2016'!D64)),CONCATENATE(A$1,'Infogard 3-11-2016'!D64,B$1,'Infogard 3-11-2016'!A64,C$1,D$1,'Infogard 3-11-2016'!F64,E$1,'Infogard 3-11-2016'!A64,F$1))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'1635' and cb."name" = 'InfoGard';update openchpl.certified_product as cp set transparency_attestation_url = 'http://md-reports.com/; http://www.md-reports.com/pricing_transparency.pdf'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'1635' and cp.product_version_id = pv.product_version_id and pv.product_id = p.product_id and p.vendor_id = vend.vendor_id)as subquery where cp.certified_product_id = subquery.certified_product_id;</v>
      </c>
    </row>
    <row r="65" spans="1:1" x14ac:dyDescent="0.25">
      <c r="A65" s="13" t="str">
        <f>IF(NOT(ISBLANK('Infogard 3-11-2016'!D65)),CONCATENATE(A$1,'Infogard 3-11-2016'!D65,B$1,'Infogard 3-11-2016'!A65,C$1,D$1,'Infogard 3-11-2016'!F65,E$1,'Infogard 3-11-2016'!A65,F$1))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'1636' and cb."name" = 'InfoGard';update openchpl.certified_product as cp set transparency_attestation_url = 'http://md-reports.com/; http://www.md-reports.com/pricing_transparency.pdf'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'1636' and cp.product_version_id = pv.product_version_id and pv.product_id = p.product_id and p.vendor_id = vend.vendor_id)as subquery where cp.certified_product_id = subquery.certified_product_id;</v>
      </c>
    </row>
    <row r="66" spans="1:1" x14ac:dyDescent="0.25">
      <c r="A66" s="13" t="str">
        <f>IF(NOT(ISBLANK('Infogard 3-11-2016'!D66)),CONCATENATE(A$1,'Infogard 3-11-2016'!D66,B$1,'Infogard 3-11-2016'!A66,C$1,D$1,'Infogard 3-11-2016'!F66,E$1,'Infogard 3-11-2016'!A66,F$1))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'1637' and cb."name" = 'InfoGard';update openchpl.certified_product as cp set transparency_attestation_url = 'http://www.infinittna.com/products/radiology/meaningful-use-certified'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'1637' and cp.product_version_id = pv.product_version_id and pv.product_id = p.product_id and p.vendor_id = vend.vendor_id)as subquery where cp.certified_product_id = subquery.certified_product_id;</v>
      </c>
    </row>
    <row r="67" spans="1:1" x14ac:dyDescent="0.25">
      <c r="A67" s="13" t="str">
        <f>IF(NOT(ISBLANK('Infogard 3-11-2016'!D67)),CONCATENATE(A$1,'Infogard 3-11-2016'!D67,B$1,'Infogard 3-11-2016'!A67,C$1,D$1,'Infogard 3-11-2016'!F67,E$1,'Infogard 3-11-2016'!A67,F$1))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'1638' and cb."name" = 'InfoGard';update openchpl.certified_product as cp set transparency_attestation_url = 'http://www.infinittna.com/products/radiology/meaningful-use-certified'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'1638' and cp.product_version_id = pv.product_version_id and pv.product_id = p.product_id and p.vendor_id = vend.vendor_id)as subquery where cp.certified_product_id = subquery.certified_product_id;</v>
      </c>
    </row>
    <row r="68" spans="1:1" x14ac:dyDescent="0.25">
      <c r="A68" s="13" t="str">
        <f>IF(NOT(ISBLANK('Infogard 3-11-2016'!D68)),CONCATENATE(A$1,'Infogard 3-11-2016'!D68,B$1,'Infogard 3-11-2016'!A68,C$1,D$1,'Infogard 3-11-2016'!F68,E$1,'Infogard 3-11-2016'!A68,F$1))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'1661' and cb."name" = 'InfoGard';update openchpl.certified_product as cp set transparency_attestation_url = 'http://www.myvisionexpress.com/meaningful-use/'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'1661' and cp.product_version_id = pv.product_version_id and pv.product_id = p.product_id and p.vendor_id = vend.vendor_id)as subquery where cp.certified_product_id = subquery.certified_product_id;</v>
      </c>
    </row>
    <row r="69" spans="1:1" x14ac:dyDescent="0.25">
      <c r="A69" s="13" t="str">
        <f>IF(NOT(ISBLANK('Infogard 3-11-2016'!D69)),CONCATENATE(A$1,'Infogard 3-11-2016'!D69,B$1,'Infogard 3-11-2016'!A69,C$1,D$1,'Infogard 3-11-2016'!F69,E$1,'Infogard 3-11-2016'!A69,F$1))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'1664' and cb."name" = 'InfoGard';update openchpl.certified_product as cp set transparency_attestation_url = 'http://www.oncalldata.com/oncalldata/mumain.jsp'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'1664' and cp.product_version_id = pv.product_version_id and pv.product_id = p.product_id and p.vendor_id = vend.vendor_id)as subquery where cp.certified_product_id = subquery.certified_product_id;</v>
      </c>
    </row>
    <row r="70" spans="1:1" x14ac:dyDescent="0.25">
      <c r="A70" s="13" t="str">
        <f>IF(NOT(ISBLANK('Infogard 3-11-2016'!D70)),CONCATENATE(A$1,'Infogard 3-11-2016'!D70,B$1,'Infogard 3-11-2016'!A70,C$1,D$1,'Infogard 3-11-2016'!F70,E$1,'Infogard 3-11-2016'!A70,F$1))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'1666' and cb."name" = 'InfoGard';update openchpl.certified_product as cp set transparency_attestation_url = 'http://insynchcs.com/meaningful-use-certification.html 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'1666' and cp.product_version_id = pv.product_version_id and pv.product_id = p.product_id and p.vendor_id = vend.vendor_id)as subquery where cp.certified_product_id = subquery.certified_product_id;</v>
      </c>
    </row>
    <row r="71" spans="1:1" x14ac:dyDescent="0.25">
      <c r="A71" s="13" t="b">
        <f>IF(NOT(ISBLANK('Infogard 3-11-2016'!D71)),CONCATENATE(A$1,'Infogard 3-11-2016'!D71,B$1,'Infogard 3-11-2016'!A71,C$1,D$1,'Infogard 3-11-2016'!F71,E$1,'Infogard 3-11-2016'!A71,F$1))</f>
        <v>0</v>
      </c>
    </row>
    <row r="72" spans="1:1" x14ac:dyDescent="0.25">
      <c r="A72" s="13" t="b">
        <f>IF(NOT(ISBLANK('Infogard 3-11-2016'!D72)),CONCATENATE(A$1,'Infogard 3-11-2016'!D72,B$1,'Infogard 3-11-2016'!A72,C$1,D$1,'Infogard 3-11-2016'!F72,E$1,'Infogard 3-11-2016'!A72,F$1))</f>
        <v>0</v>
      </c>
    </row>
    <row r="73" spans="1:1" x14ac:dyDescent="0.25">
      <c r="A73" s="13" t="b">
        <f>IF(NOT(ISBLANK('Infogard 3-11-2016'!D73)),CONCATENATE(A$1,'Infogard 3-11-2016'!D73,B$1,'Infogard 3-11-2016'!A73,C$1,D$1,'Infogard 3-11-2016'!F73,E$1,'Infogard 3-11-2016'!A73,F$1))</f>
        <v>0</v>
      </c>
    </row>
    <row r="74" spans="1:1" x14ac:dyDescent="0.25">
      <c r="A74" s="13" t="b">
        <f>IF(NOT(ISBLANK('Infogard 3-11-2016'!D74)),CONCATENATE(A$1,'Infogard 3-11-2016'!D74,B$1,'Infogard 3-11-2016'!A74,C$1,D$1,'Infogard 3-11-2016'!F74,E$1,'Infogard 3-11-2016'!A74,F$1))</f>
        <v>0</v>
      </c>
    </row>
    <row r="75" spans="1:1" x14ac:dyDescent="0.25">
      <c r="A75" s="13" t="str">
        <f>IF(NOT(ISBLANK('Infogard 3-11-2016'!D75)),CONCATENATE(A$1,'Infogard 3-11-2016'!D75,B$1,'Infogard 3-11-2016'!A75,C$1,D$1,'Infogard 3-11-2016'!F75,E$1,'Infogard 3-11-2016'!A75,F$1))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'1772' and cb."name" = 'InfoGard';update openchpl.certified_product as cp set transparency_attestation_url = 'http://insynchcs.com/meaningful-use-certification.html 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'1772' and cp.product_version_id = pv.product_version_id and pv.product_id = p.product_id and p.vendor_id = vend.vendor_id)as subquery where cp.certified_product_id = subquery.certified_product_id;</v>
      </c>
    </row>
    <row r="76" spans="1:1" x14ac:dyDescent="0.25">
      <c r="A76" s="13" t="str">
        <f>IF(NOT(ISBLANK('Infogard 3-11-2016'!D76)),CONCATENATE(A$1,'Infogard 3-11-2016'!D76,B$1,'Infogard 3-11-2016'!A76,C$1,D$1,'Infogard 3-11-2016'!F76,E$1,'Infogard 3-11-2016'!A76,F$1))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'1773' and cb."name" = 'InfoGard';update openchpl.certified_product as cp set transparency_attestation_url = 'http://insynchcs.com/meaningful-use-certification.html 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'1773' and cp.product_version_id = pv.product_version_id and pv.product_id = p.product_id and p.vendor_id = vend.vendor_id)as subquery where cp.certified_product_id = subquery.certified_product_id;</v>
      </c>
    </row>
    <row r="77" spans="1:1" x14ac:dyDescent="0.25">
      <c r="A77" s="13" t="b">
        <f>IF(NOT(ISBLANK('Infogard 3-11-2016'!D77)),CONCATENATE(A$1,'Infogard 3-11-2016'!D77,B$1,'Infogard 3-11-2016'!A77,C$1,D$1,'Infogard 3-11-2016'!F77,E$1,'Infogard 3-11-2016'!A77,F$1))</f>
        <v>0</v>
      </c>
    </row>
    <row r="78" spans="1:1" x14ac:dyDescent="0.25">
      <c r="A78" s="13" t="str">
        <f>IF(NOT(ISBLANK('Infogard 3-11-2016'!D78)),CONCATENATE(A$1,'Infogard 3-11-2016'!D78,B$1,'Infogard 3-11-2016'!A78,C$1,D$1,'Infogard 3-11-2016'!F78,E$1,'Infogard 3-11-2016'!A78,F$1))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'1838' and cb."name" = 'InfoGard';update openchpl.certified_product as cp set transparency_attestation_url = 'www.medaz.net'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'1838' and cp.product_version_id = pv.product_version_id and pv.product_id = p.product_id and p.vendor_id = vend.vendor_id)as subquery where cp.certified_product_id = subquery.certified_product_id;</v>
      </c>
    </row>
    <row r="79" spans="1:1" x14ac:dyDescent="0.25">
      <c r="A79" s="13" t="str">
        <f>IF(NOT(ISBLANK('Infogard 3-11-2016'!D79)),CONCATENATE(A$1,'Infogard 3-11-2016'!D79,B$1,'Infogard 3-11-2016'!A79,C$1,D$1,'Infogard 3-11-2016'!F79,E$1,'Infogard 3-11-2016'!A79,F$1))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'1837' and cb."name" = 'InfoGard';update openchpl.certified_product as cp set transparency_attestation_url = 'www.medaz.net'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'1837' and cp.product_version_id = pv.product_version_id and pv.product_id = p.product_id and p.vendor_id = vend.vendor_id)as subquery where cp.certified_product_id = subquery.certified_product_id;</v>
      </c>
    </row>
    <row r="80" spans="1:1" x14ac:dyDescent="0.25">
      <c r="A80" s="13" t="str">
        <f>IF(NOT(ISBLANK('Infogard 3-11-2016'!D80)),CONCATENATE(A$1,'Infogard 3-11-2016'!D80,B$1,'Infogard 3-11-2016'!A80,C$1,D$1,'Infogard 3-11-2016'!F80,E$1,'Infogard 3-11-2016'!A80,F$1))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'1915' and cb."name" = 'InfoGard';update openchpl.certified_product as cp set transparency_attestation_url = 'http://www.medsphere.com/pricing-transparency-statement 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'1915' and cp.product_version_id = pv.product_version_id and pv.product_id = p.product_id and p.vendor_id = vend.vendor_id)as subquery where cp.certified_product_id = subquery.certified_product_id;</v>
      </c>
    </row>
    <row r="81" spans="1:1" x14ac:dyDescent="0.25">
      <c r="A81" s="13" t="str">
        <f>IF(NOT(ISBLANK('Infogard 3-11-2016'!D81)),CONCATENATE(A$1,'Infogard 3-11-2016'!D81,B$1,'Infogard 3-11-2016'!A81,C$1,D$1,'Infogard 3-11-2016'!F81,E$1,'Infogard 3-11-2016'!A81,F$1))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'1916' and cb."name" = 'InfoGard';update openchpl.certified_product as cp set transparency_attestation_url = 'http://www.medsphere.com/pricing-transparency-statement 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'1916' and cp.product_version_id = pv.product_version_id and pv.product_id = p.product_id and p.vendor_id = vend.vendor_id)as subquery where cp.certified_product_id = subquery.certified_product_id;</v>
      </c>
    </row>
    <row r="82" spans="1:1" x14ac:dyDescent="0.25">
      <c r="A82" s="13" t="str">
        <f>IF(NOT(ISBLANK('Infogard 3-11-2016'!D82)),CONCATENATE(A$1,'Infogard 3-11-2016'!D82,B$1,'Infogard 3-11-2016'!A82,C$1,D$1,'Infogard 3-11-2016'!F82,E$1,'Infogard 3-11-2016'!A82,F$1))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'1927' and cb."name" = 'InfoGard';update openchpl.certified_product as cp set transparency_attestation_url = 'http://www.metacaresolutions.com/support-implementation/transparency/'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'1927' and cp.product_version_id = pv.product_version_id and pv.product_id = p.product_id and p.vendor_id = vend.vendor_id)as subquery where cp.certified_product_id = subquery.certified_product_id;</v>
      </c>
    </row>
    <row r="83" spans="1:1" x14ac:dyDescent="0.25">
      <c r="A83" s="13" t="str">
        <f>IF(NOT(ISBLANK('Infogard 3-11-2016'!D83)),CONCATENATE(A$1,'Infogard 3-11-2016'!D83,B$1,'Infogard 3-11-2016'!A83,C$1,D$1,'Infogard 3-11-2016'!F83,E$1,'Infogard 3-11-2016'!A83,F$1))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'1932' and cb."name" = 'InfoGard';update openchpl.certified_product as cp set transparency_attestation_url = 'http://micro-officesystems.com/why-micro-office/meaningful-use/'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'1932' and cp.product_version_id = pv.product_version_id and pv.product_id = p.product_id and p.vendor_id = vend.vendor_id)as subquery where cp.certified_product_id = subquery.certified_product_id;</v>
      </c>
    </row>
    <row r="84" spans="1:1" x14ac:dyDescent="0.25">
      <c r="A84" s="13" t="b">
        <f>IF(NOT(ISBLANK('Infogard 3-11-2016'!D84)),CONCATENATE(A$1,'Infogard 3-11-2016'!D84,B$1,'Infogard 3-11-2016'!A84,C$1,D$1,'Infogard 3-11-2016'!F84,E$1,'Infogard 3-11-2016'!A84,F$1))</f>
        <v>0</v>
      </c>
    </row>
    <row r="85" spans="1:1" x14ac:dyDescent="0.25">
      <c r="A85" s="13" t="b">
        <f>IF(NOT(ISBLANK('Infogard 3-11-2016'!D85)),CONCATENATE(A$1,'Infogard 3-11-2016'!D85,B$1,'Infogard 3-11-2016'!A85,C$1,D$1,'Infogard 3-11-2016'!F85,E$1,'Infogard 3-11-2016'!A85,F$1))</f>
        <v>0</v>
      </c>
    </row>
    <row r="86" spans="1:1" x14ac:dyDescent="0.25">
      <c r="A86" s="13" t="str">
        <f>IF(NOT(ISBLANK('Infogard 3-11-2016'!D86)),CONCATENATE(A$1,'Infogard 3-11-2016'!D86,B$1,'Infogard 3-11-2016'!A86,C$1,D$1,'Infogard 3-11-2016'!F86,E$1,'Infogard 3-11-2016'!A86,F$1))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'1965' and cb."name" = 'InfoGard';update openchpl.certified_product as cp set transparency_attestation_url = 'http://www.nextservices.com/enki-ehr-certification-details/'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'1965' and cp.product_version_id = pv.product_version_id and pv.product_id = p.product_id and p.vendor_id = vend.vendor_id)as subquery where cp.certified_product_id = subquery.certified_product_id;</v>
      </c>
    </row>
    <row r="87" spans="1:1" x14ac:dyDescent="0.25">
      <c r="A87" s="13" t="str">
        <f>IF(NOT(ISBLANK('Infogard 3-11-2016'!D87)),CONCATENATE(A$1,'Infogard 3-11-2016'!D87,B$1,'Infogard 3-11-2016'!A87,C$1,D$1,'Infogard 3-11-2016'!F87,E$1,'Infogard 3-11-2016'!A87,F$1))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'1998' and cb."name" = 'InfoGard';update openchpl.certified_product as cp set transparency_attestation_url = 'http://www.nextservices.com/enki-ehr-certification-details/'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'1998' and cp.product_version_id = pv.product_version_id and pv.product_id = p.product_id and p.vendor_id = vend.vendor_id)as subquery where cp.certified_product_id = subquery.certified_product_id;</v>
      </c>
    </row>
    <row r="88" spans="1:1" x14ac:dyDescent="0.25">
      <c r="A88" s="13" t="str">
        <f>IF(NOT(ISBLANK('Infogard 3-11-2016'!D88)),CONCATENATE(A$1,'Infogard 3-11-2016'!D88,B$1,'Infogard 3-11-2016'!A88,C$1,D$1,'Infogard 3-11-2016'!F88,E$1,'Infogard 3-11-2016'!A88,F$1))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'1999' and cb."name" = 'InfoGard';update openchpl.certified_product as cp set transparency_attestation_url = 'http://www.nextservices.com/enki-ehr-certification-details/'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'1999' and cp.product_version_id = pv.product_version_id and pv.product_id = p.product_id and p.vendor_id = vend.vendor_id)as subquery where cp.certified_product_id = subquery.certified_product_id;</v>
      </c>
    </row>
    <row r="89" spans="1:1" x14ac:dyDescent="0.25">
      <c r="A89" s="13" t="str">
        <f>IF(NOT(ISBLANK('Infogard 3-11-2016'!D89)),CONCATENATE(A$1,'Infogard 3-11-2016'!D89,B$1,'Infogard 3-11-2016'!A89,C$1,D$1,'Infogard 3-11-2016'!F89,E$1,'Infogard 3-11-2016'!A89,F$1))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'2012' and cb."name" = 'InfoGard';update openchpl.certified_product as cp set transparency_attestation_url = 'http://novobi.com/category/products/cqm-engine/'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'2012' and cp.product_version_id = pv.product_version_id and pv.product_id = p.product_id and p.vendor_id = vend.vendor_id)as subquery where cp.certified_product_id = subquery.certified_product_id;</v>
      </c>
    </row>
    <row r="90" spans="1:1" x14ac:dyDescent="0.25">
      <c r="A90" s="13" t="b">
        <f>IF(NOT(ISBLANK('Infogard 3-11-2016'!D90)),CONCATENATE(A$1,'Infogard 3-11-2016'!D90,B$1,'Infogard 3-11-2016'!A90,C$1,D$1,'Infogard 3-11-2016'!F90,E$1,'Infogard 3-11-2016'!A90,F$1))</f>
        <v>0</v>
      </c>
    </row>
    <row r="91" spans="1:1" x14ac:dyDescent="0.25">
      <c r="A91" s="13" t="b">
        <f>IF(NOT(ISBLANK('Infogard 3-11-2016'!D91)),CONCATENATE(A$1,'Infogard 3-11-2016'!D91,B$1,'Infogard 3-11-2016'!A91,C$1,D$1,'Infogard 3-11-2016'!F91,E$1,'Infogard 3-11-2016'!A91,F$1))</f>
        <v>0</v>
      </c>
    </row>
    <row r="92" spans="1:1" x14ac:dyDescent="0.25">
      <c r="A92" s="13" t="b">
        <f>IF(NOT(ISBLANK('Infogard 3-11-2016'!D92)),CONCATENATE(A$1,'Infogard 3-11-2016'!D92,B$1,'Infogard 3-11-2016'!A92,C$1,D$1,'Infogard 3-11-2016'!F92,E$1,'Infogard 3-11-2016'!A92,F$1))</f>
        <v>0</v>
      </c>
    </row>
    <row r="93" spans="1:1" x14ac:dyDescent="0.25">
      <c r="A93" s="13" t="str">
        <f>IF(NOT(ISBLANK('Infogard 3-11-2016'!D93)),CONCATENATE(A$1,'Infogard 3-11-2016'!D93,B$1,'Infogard 3-11-2016'!A93,C$1,D$1,'Infogard 3-11-2016'!F93,E$1,'Infogard 3-11-2016'!A93,F$1))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'2049' and cb."name" = 'InfoGard';update openchpl.certified_product as cp set transparency_attestation_url = 'http://www.harriscaretracker.com/en/solutions/electronic-medical-records/; http://www.harriscaretracker.com/en/solutions/plans-and-pricing/'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'2049' and cp.product_version_id = pv.product_version_id and pv.product_id = p.product_id and p.vendor_id = vend.vendor_id)as subquery where cp.certified_product_id = subquery.certified_product_id;</v>
      </c>
    </row>
    <row r="94" spans="1:1" x14ac:dyDescent="0.25">
      <c r="A94" s="13" t="str">
        <f>IF(NOT(ISBLANK('Infogard 3-11-2016'!D94)),CONCATENATE(A$1,'Infogard 3-11-2016'!D94,B$1,'Infogard 3-11-2016'!A94,C$1,D$1,'Infogard 3-11-2016'!F94,E$1,'Infogard 3-11-2016'!A94,F$1))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'InfoGard';update openchpl.certified_product as cp set transparency_attestation_url = 'https://www.mychartwriter.com/2014%20Edition%20Marketing%20Materials%20Requirement%20V-2.pdf'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'' and cp.product_version_id = pv.product_version_id and pv.product_id = p.product_id and p.vendor_id = vend.vendor_id)as subquery where cp.certified_product_id = subquery.certified_product_id;</v>
      </c>
    </row>
    <row r="95" spans="1:1" x14ac:dyDescent="0.25">
      <c r="A95" s="13" t="b">
        <f>IF(NOT(ISBLANK('Infogard 3-11-2016'!D95)),CONCATENATE(A$1,'Infogard 3-11-2016'!D95,B$1,'Infogard 3-11-2016'!A95,C$1,D$1,'Infogard 3-11-2016'!F95,E$1,'Infogard 3-11-2016'!A95,F$1))</f>
        <v>0</v>
      </c>
    </row>
    <row r="96" spans="1:1" x14ac:dyDescent="0.25">
      <c r="A96" s="13" t="str">
        <f>IF(NOT(ISBLANK('Infogard 3-11-2016'!D96)),CONCATENATE(A$1,'Infogard 3-11-2016'!D96,B$1,'Infogard 3-11-2016'!A96,C$1,D$1,'Infogard 3-11-2016'!F96,E$1,'Infogard 3-11-2016'!A96,F$1))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'2089' and cb."name" = 'InfoGard';update openchpl.certified_product as cp set transparency_attestation_url = 'http://eyedocsolutions.com/EyeDoc-Certification-Statement.htm'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'2089' and cp.product_version_id = pv.product_version_id and pv.product_id = p.product_id and p.vendor_id = vend.vendor_id)as subquery where cp.certified_product_id = subquery.certified_product_id;</v>
      </c>
    </row>
    <row r="97" spans="1:1" x14ac:dyDescent="0.25">
      <c r="A97" s="13" t="str">
        <f>IF(NOT(ISBLANK('Infogard 3-11-2016'!D97)),CONCATENATE(A$1,'Infogard 3-11-2016'!D97,B$1,'Infogard 3-11-2016'!A97,C$1,D$1,'Infogard 3-11-2016'!F97,E$1,'Infogard 3-11-2016'!A97,F$1))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'2068' and cb."name" = 'InfoGard';update openchpl.certified_product as cp set transparency_attestation_url = 'http://www.pepid.com/press/releases/20150324_meaningful_use_2_certification.asp'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'2068' and cp.product_version_id = pv.product_version_id and pv.product_id = p.product_id and p.vendor_id = vend.vendor_id)as subquery where cp.certified_product_id = subquery.certified_product_id;</v>
      </c>
    </row>
    <row r="98" spans="1:1" x14ac:dyDescent="0.25">
      <c r="A98" s="13" t="b">
        <f>IF(NOT(ISBLANK('Infogard 3-11-2016'!D98)),CONCATENATE(A$1,'Infogard 3-11-2016'!D98,B$1,'Infogard 3-11-2016'!A98,C$1,D$1,'Infogard 3-11-2016'!F98,E$1,'Infogard 3-11-2016'!A98,F$1))</f>
        <v>0</v>
      </c>
    </row>
    <row r="99" spans="1:1" x14ac:dyDescent="0.25">
      <c r="A99" s="13" t="b">
        <f>IF(NOT(ISBLANK('Infogard 3-11-2016'!D99)),CONCATENATE(A$1,'Infogard 3-11-2016'!D99,B$1,'Infogard 3-11-2016'!A99,C$1,D$1,'Infogard 3-11-2016'!F99,E$1,'Infogard 3-11-2016'!A99,F$1))</f>
        <v>0</v>
      </c>
    </row>
    <row r="100" spans="1:1" x14ac:dyDescent="0.25">
      <c r="A100" s="13" t="str">
        <f>IF(NOT(ISBLANK('Infogard 3-11-2016'!D100)),CONCATENATE(A$1,'Infogard 3-11-2016'!D100,B$1,'Infogard 3-11-2016'!A100,C$1,D$1,'Infogard 3-11-2016'!F100,E$1,'Infogard 3-11-2016'!A100,F$1))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'2106' and cb."name" = 'InfoGard';update openchpl.certified_product as cp set transparency_attestation_url = 'www.nativehealthconnection.com'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'2106' and cp.product_version_id = pv.product_version_id and pv.product_id = p.product_id and p.vendor_id = vend.vendor_id)as subquery where cp.certified_product_id = subquery.certified_product_id;</v>
      </c>
    </row>
    <row r="101" spans="1:1" x14ac:dyDescent="0.25">
      <c r="A101" s="13" t="str">
        <f>IF(NOT(ISBLANK('Infogard 3-11-2016'!D101)),CONCATENATE(A$1,'Infogard 3-11-2016'!D101,B$1,'Infogard 3-11-2016'!A101,C$1,D$1,'Infogard 3-11-2016'!F101,E$1,'Infogard 3-11-2016'!A101,F$1))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'2114' and cb."name" = 'InfoGard';update openchpl.certified_product as cp set transparency_attestation_url = 'http://www.pluralsoft.com/?page_id=1882'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'2114' and cp.product_version_id = pv.product_version_id and pv.product_id = p.product_id and p.vendor_id = vend.vendor_id)as subquery where cp.certified_product_id = subquery.certified_product_id;</v>
      </c>
    </row>
    <row r="102" spans="1:1" x14ac:dyDescent="0.25">
      <c r="A102" s="13" t="str">
        <f>IF(NOT(ISBLANK('Infogard 3-11-2016'!D102)),CONCATENATE(A$1,'Infogard 3-11-2016'!D102,B$1,'Infogard 3-11-2016'!A102,C$1,D$1,'Infogard 3-11-2016'!F102,E$1,'Infogard 3-11-2016'!A102,F$1))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'2133' and cb."name" = 'InfoGard';update openchpl.certified_product as cp set transparency_attestation_url = 'http://www.practicesuite.com/onc-atcb-certification-latest'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'2133' and cp.product_version_id = pv.product_version_id and pv.product_id = p.product_id and p.vendor_id = vend.vendor_id)as subquery where cp.certified_product_id = subquery.certified_product_id;</v>
      </c>
    </row>
    <row r="103" spans="1:1" x14ac:dyDescent="0.25">
      <c r="A103" s="13" t="str">
        <f>IF(NOT(ISBLANK('Infogard 3-11-2016'!D103)),CONCATENATE(A$1,'Infogard 3-11-2016'!D103,B$1,'Infogard 3-11-2016'!A103,C$1,D$1,'Infogard 3-11-2016'!F103,E$1,'Infogard 3-11-2016'!A103,F$1))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'2150' and cb."name" = 'InfoGard';update openchpl.certified_product as cp set transparency_attestation_url = 'http://www.ppi.com/News/103'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'2150' and cp.product_version_id = pv.product_version_id and pv.product_id = p.product_id and p.vendor_id = vend.vendor_id)as subquery where cp.certified_product_id = subquery.certified_product_id;</v>
      </c>
    </row>
    <row r="104" spans="1:1" x14ac:dyDescent="0.25">
      <c r="A104" s="13" t="str">
        <f>IF(NOT(ISBLANK('Infogard 3-11-2016'!D104)),CONCATENATE(A$1,'Infogard 3-11-2016'!D104,B$1,'Infogard 3-11-2016'!A104,C$1,D$1,'Infogard 3-11-2016'!F104,E$1,'Infogard 3-11-2016'!A104,F$1))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'2172' and cb."name" = 'InfoGard';update openchpl.certified_product as cp set transparency_attestation_url = 'www.mypwer.com'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'2172' and cp.product_version_id = pv.product_version_id and pv.product_id = p.product_id and p.vendor_id = vend.vendor_id)as subquery where cp.certified_product_id = subquery.certified_product_id;</v>
      </c>
    </row>
    <row r="105" spans="1:1" x14ac:dyDescent="0.25">
      <c r="A105" s="13" t="str">
        <f>IF(NOT(ISBLANK('Infogard 3-11-2016'!D105)),CONCATENATE(A$1,'Infogard 3-11-2016'!D105,B$1,'Infogard 3-11-2016'!A105,C$1,D$1,'Infogard 3-11-2016'!F105,E$1,'Infogard 3-11-2016'!A105,F$1))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'2175' and cb."name" = 'InfoGard';update openchpl.certified_product as cp set transparency_attestation_url = 'http://quikeyes.com/ONCCertifiedHIT.aspx'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'2175' and cp.product_version_id = pv.product_version_id and pv.product_id = p.product_id and p.vendor_id = vend.vendor_id)as subquery where cp.certified_product_id = subquery.certified_product_id;</v>
      </c>
    </row>
    <row r="106" spans="1:1" x14ac:dyDescent="0.25">
      <c r="A106" s="13" t="str">
        <f>IF(NOT(ISBLANK('Infogard 3-11-2016'!D106)),CONCATENATE(A$1,'Infogard 3-11-2016'!D106,B$1,'Infogard 3-11-2016'!A106,C$1,D$1,'Infogard 3-11-2016'!F106,E$1,'Infogard 3-11-2016'!A106,F$1))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'2188' and cb."name" = 'InfoGard';update openchpl.certified_product as cp set transparency_attestation_url = 'http://www.athenahealth.com/~/media/athenaweb/files/pdf/razorinsights_one_mu_disclosure.pdf'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'2188' and cp.product_version_id = pv.product_version_id and pv.product_id = p.product_id and p.vendor_id = vend.vendor_id)as subquery where cp.certified_product_id = subquery.certified_product_id;</v>
      </c>
    </row>
    <row r="107" spans="1:1" x14ac:dyDescent="0.25">
      <c r="A107" s="13" t="str">
        <f>IF(NOT(ISBLANK('Infogard 3-11-2016'!D107)),CONCATENATE(A$1,'Infogard 3-11-2016'!D107,B$1,'Infogard 3-11-2016'!A107,C$1,D$1,'Infogard 3-11-2016'!F107,E$1,'Infogard 3-11-2016'!A107,F$1))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'2189' and cb."name" = 'InfoGard';update openchpl.certified_product as cp set transparency_attestation_url = 'http://www.athenahealth.com/~/media/athenaweb/files/pdf/razorinsights_one_mu_disclosure.pdf'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'2189' and cp.product_version_id = pv.product_version_id and pv.product_id = p.product_id and p.vendor_id = vend.vendor_id)as subquery where cp.certified_product_id = subquery.certified_product_id;</v>
      </c>
    </row>
    <row r="108" spans="1:1" x14ac:dyDescent="0.25">
      <c r="A108" s="13" t="b">
        <f>IF(NOT(ISBLANK('Infogard 3-11-2016'!D108)),CONCATENATE(A$1,'Infogard 3-11-2016'!D108,B$1,'Infogard 3-11-2016'!A108,C$1,D$1,'Infogard 3-11-2016'!F108,E$1,'Infogard 3-11-2016'!A108,F$1))</f>
        <v>0</v>
      </c>
    </row>
    <row r="109" spans="1:1" x14ac:dyDescent="0.25">
      <c r="A109" s="13" t="b">
        <f>IF(NOT(ISBLANK('Infogard 3-11-2016'!D109)),CONCATENATE(A$1,'Infogard 3-11-2016'!D109,B$1,'Infogard 3-11-2016'!A109,C$1,D$1,'Infogard 3-11-2016'!F109,E$1,'Infogard 3-11-2016'!A109,F$1))</f>
        <v>0</v>
      </c>
    </row>
    <row r="110" spans="1:1" x14ac:dyDescent="0.25">
      <c r="A110" s="13" t="b">
        <f>IF(NOT(ISBLANK('Infogard 3-11-2016'!D110)),CONCATENATE(A$1,'Infogard 3-11-2016'!D110,B$1,'Infogard 3-11-2016'!A110,C$1,D$1,'Infogard 3-11-2016'!F110,E$1,'Infogard 3-11-2016'!A110,F$1))</f>
        <v>0</v>
      </c>
    </row>
    <row r="111" spans="1:1" x14ac:dyDescent="0.25">
      <c r="A111" s="13" t="b">
        <f>IF(NOT(ISBLANK('Infogard 3-11-2016'!D111)),CONCATENATE(A$1,'Infogard 3-11-2016'!D111,B$1,'Infogard 3-11-2016'!A111,C$1,D$1,'Infogard 3-11-2016'!F111,E$1,'Infogard 3-11-2016'!A111,F$1))</f>
        <v>0</v>
      </c>
    </row>
    <row r="112" spans="1:1" x14ac:dyDescent="0.25">
      <c r="A112" s="13" t="str">
        <f>IF(NOT(ISBLANK('Infogard 3-11-2016'!D112)),CONCATENATE(A$1,'Infogard 3-11-2016'!D112,B$1,'Infogard 3-11-2016'!A112,C$1,D$1,'Infogard 3-11-2016'!F112,E$1,'Infogard 3-11-2016'!A112,F$1))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'2241' and cb."name" = 'InfoGard';update openchpl.certified_product as cp set transparency_attestation_url = 'https://md.scribe.com'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'2241' and cp.product_version_id = pv.product_version_id and pv.product_id = p.product_id and p.vendor_id = vend.vendor_id)as subquery where cp.certified_product_id = subquery.certified_product_id;</v>
      </c>
    </row>
    <row r="113" spans="1:1" x14ac:dyDescent="0.25">
      <c r="A113" s="13" t="str">
        <f>IF(NOT(ISBLANK('Infogard 3-11-2016'!D113)),CONCATENATE(A$1,'Infogard 3-11-2016'!D113,B$1,'Infogard 3-11-2016'!A113,C$1,D$1,'Infogard 3-11-2016'!F113,E$1,'Infogard 3-11-2016'!A113,F$1))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'2260' and cb."name" = 'InfoGard';update openchpl.certified_product as cp set transparency_attestation_url = 'http://usa.healthcare.siemens.com/medical-imaging-it/syngo-dynamics-ehr-certified'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'2260' and cp.product_version_id = pv.product_version_id and pv.product_id = p.product_id and p.vendor_id = vend.vendor_id)as subquery where cp.certified_product_id = subquery.certified_product_id;</v>
      </c>
    </row>
    <row r="114" spans="1:1" x14ac:dyDescent="0.25">
      <c r="A114" s="13" t="str">
        <f>IF(NOT(ISBLANK('Infogard 3-11-2016'!D114)),CONCATENATE(A$1,'Infogard 3-11-2016'!D114,B$1,'Infogard 3-11-2016'!A114,C$1,D$1,'Infogard 3-11-2016'!F114,E$1,'Infogard 3-11-2016'!A114,F$1))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'2261' and cb."name" = 'InfoGard';update openchpl.certified_product as cp set transparency_attestation_url = 'http://usa.healthcare.siemens.com/medical-imaging-it/syngo-dynamics-ehr-certified'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'2261' and cp.product_version_id = pv.product_version_id and pv.product_id = p.product_id and p.vendor_id = vend.vendor_id)as subquery where cp.certified_product_id = subquery.certified_product_id;</v>
      </c>
    </row>
    <row r="115" spans="1:1" x14ac:dyDescent="0.25">
      <c r="A115" s="13" t="str">
        <f>IF(NOT(ISBLANK('Infogard 3-11-2016'!D115)),CONCATENATE(A$1,'Infogard 3-11-2016'!D115,B$1,'Infogard 3-11-2016'!A115,C$1,D$1,'Infogard 3-11-2016'!F115,E$1,'Infogard 3-11-2016'!A115,F$1))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'2264' and cb."name" = 'InfoGard';update openchpl.certified_product as cp set transparency_attestation_url = 'N/A'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'2264' and cp.product_version_id = pv.product_version_id and pv.product_id = p.product_id and p.vendor_id = vend.vendor_id)as subquery where cp.certified_product_id = subquery.certified_product_id;</v>
      </c>
    </row>
    <row r="116" spans="1:1" x14ac:dyDescent="0.25">
      <c r="A116" s="13" t="b">
        <f>IF(NOT(ISBLANK('Infogard 3-11-2016'!D116)),CONCATENATE(A$1,'Infogard 3-11-2016'!D116,B$1,'Infogard 3-11-2016'!A116,C$1,D$1,'Infogard 3-11-2016'!F116,E$1,'Infogard 3-11-2016'!A116,F$1))</f>
        <v>0</v>
      </c>
    </row>
    <row r="117" spans="1:1" x14ac:dyDescent="0.25">
      <c r="A117" s="13" t="b">
        <f>IF(NOT(ISBLANK('Infogard 3-11-2016'!D117)),CONCATENATE(A$1,'Infogard 3-11-2016'!D117,B$1,'Infogard 3-11-2016'!A117,C$1,D$1,'Infogard 3-11-2016'!F117,E$1,'Infogard 3-11-2016'!A117,F$1))</f>
        <v>0</v>
      </c>
    </row>
    <row r="118" spans="1:1" x14ac:dyDescent="0.25">
      <c r="A118" s="13" t="str">
        <f>IF(NOT(ISBLANK('Infogard 3-11-2016'!D118)),CONCATENATE(A$1,'Infogard 3-11-2016'!D118,B$1,'Infogard 3-11-2016'!A118,C$1,D$1,'Infogard 3-11-2016'!F118,E$1,'Infogard 3-11-2016'!A118,F$1))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'2280' and cb."name" = 'InfoGard';update openchpl.certified_product as cp set transparency_attestation_url = 'www.softworxsolutions.com'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'2280' and cp.product_version_id = pv.product_version_id and pv.product_id = p.product_id and p.vendor_id = vend.vendor_id)as subquery where cp.certified_product_id = subquery.certified_product_id;</v>
      </c>
    </row>
    <row r="119" spans="1:1" x14ac:dyDescent="0.25">
      <c r="A119" s="13" t="str">
        <f>IF(NOT(ISBLANK('Infogard 3-11-2016'!D119)),CONCATENATE(A$1,'Infogard 3-11-2016'!D119,B$1,'Infogard 3-11-2016'!A119,C$1,D$1,'Infogard 3-11-2016'!F119,E$1,'Infogard 3-11-2016'!A119,F$1))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'2281' and cb."name" = 'InfoGard';update openchpl.certified_product as cp set transparency_attestation_url = 'www.softworxsolutions.com'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'2281' and cp.product_version_id = pv.product_version_id and pv.product_id = p.product_id and p.vendor_id = vend.vendor_id)as subquery where cp.certified_product_id = subquery.certified_product_id;</v>
      </c>
    </row>
    <row r="120" spans="1:1" x14ac:dyDescent="0.25">
      <c r="A120" s="13" t="b">
        <f>IF(NOT(ISBLANK('Infogard 3-11-2016'!D120)),CONCATENATE(A$1,'Infogard 3-11-2016'!D120,B$1,'Infogard 3-11-2016'!A120,C$1,D$1,'Infogard 3-11-2016'!F120,E$1,'Infogard 3-11-2016'!A120,F$1))</f>
        <v>0</v>
      </c>
    </row>
    <row r="121" spans="1:1" x14ac:dyDescent="0.25">
      <c r="A121" s="13" t="str">
        <f>IF(NOT(ISBLANK('Infogard 3-11-2016'!D121)),CONCATENATE(A$1,'Infogard 3-11-2016'!D121,B$1,'Infogard 3-11-2016'!A121,C$1,D$1,'Infogard 3-11-2016'!F121,E$1,'Infogard 3-11-2016'!A121,F$1))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'2304' and cb."name" = 'InfoGard';update openchpl.certified_product as cp set transparency_attestation_url = 'http://www.insightcs.com/Meaningful_Use.html'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'2304' and cp.product_version_id = pv.product_version_id and pv.product_id = p.product_id and p.vendor_id = vend.vendor_id)as subquery where cp.certified_product_id = subquery.certified_product_id;</v>
      </c>
    </row>
    <row r="122" spans="1:1" x14ac:dyDescent="0.25">
      <c r="A122" s="13" t="str">
        <f>IF(NOT(ISBLANK('Infogard 3-11-2016'!D122)),CONCATENATE(A$1,'Infogard 3-11-2016'!D122,B$1,'Infogard 3-11-2016'!A122,C$1,D$1,'Infogard 3-11-2016'!F122,E$1,'Infogard 3-11-2016'!A122,F$1))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'2308' and cb."name" = 'InfoGard';update openchpl.certified_product as cp set transparency_attestation_url = 'http://www.streamlinehealthcare.com/meaningful-use/'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'2308' and cp.product_version_id = pv.product_version_id and pv.product_id = p.product_id and p.vendor_id = vend.vendor_id)as subquery where cp.certified_product_id = subquery.certified_product_id;</v>
      </c>
    </row>
    <row r="123" spans="1:1" x14ac:dyDescent="0.25">
      <c r="A123" s="13" t="str">
        <f>IF(NOT(ISBLANK('Infogard 3-11-2016'!D123)),CONCATENATE(A$1,'Infogard 3-11-2016'!D123,B$1,'Infogard 3-11-2016'!A123,C$1,D$1,'Infogard 3-11-2016'!F123,E$1,'Infogard 3-11-2016'!A123,F$1))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'2309' and cb."name" = 'InfoGard';update openchpl.certified_product as cp set transparency_attestation_url = 'http://www.streamlinehealthcare.com/meaningful-use/'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'2309' and cp.product_version_id = pv.product_version_id and pv.product_id = p.product_id and p.vendor_id = vend.vendor_id)as subquery where cp.certified_product_id = subquery.certified_product_id;</v>
      </c>
    </row>
    <row r="124" spans="1:1" x14ac:dyDescent="0.25">
      <c r="A124" s="13" t="b">
        <f>IF(NOT(ISBLANK('Infogard 3-11-2016'!D124)),CONCATENATE(A$1,'Infogard 3-11-2016'!D124,B$1,'Infogard 3-11-2016'!A124,C$1,D$1,'Infogard 3-11-2016'!F124,E$1,'Infogard 3-11-2016'!A124,F$1))</f>
        <v>0</v>
      </c>
    </row>
    <row r="125" spans="1:1" x14ac:dyDescent="0.25">
      <c r="A125" s="13" t="str">
        <f>IF(NOT(ISBLANK('Infogard 3-11-2016'!D125)),CONCATENATE(A$1,'Infogard 3-11-2016'!D125,B$1,'Infogard 3-11-2016'!A125,C$1,D$1,'Infogard 3-11-2016'!F125,E$1,'Infogard 3-11-2016'!A125,F$1))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'2322' and cb."name" = 'InfoGard';update openchpl.certified_product as cp set transparency_attestation_url = 'http://www.systemedx.com/mu2/'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'2322' and cp.product_version_id = pv.product_version_id and pv.product_id = p.product_id and p.vendor_id = vend.vendor_id)as subquery where cp.certified_product_id = subquery.certified_product_id;</v>
      </c>
    </row>
    <row r="126" spans="1:1" x14ac:dyDescent="0.25">
      <c r="A126" s="13" t="str">
        <f>IF(NOT(ISBLANK('Infogard 3-11-2016'!D126)),CONCATENATE(A$1,'Infogard 3-11-2016'!D126,B$1,'Infogard 3-11-2016'!A126,C$1,D$1,'Infogard 3-11-2016'!F126,E$1,'Infogard 3-11-2016'!A126,F$1))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'2323' and cb."name" = 'InfoGard';update openchpl.certified_product as cp set transparency_attestation_url = 'http://www.systemedx.com/mu2/'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'2323' and cp.product_version_id = pv.product_version_id and pv.product_id = p.product_id and p.vendor_id = vend.vendor_id)as subquery where cp.certified_product_id = subquery.certified_product_id;</v>
      </c>
    </row>
    <row r="127" spans="1:1" x14ac:dyDescent="0.25">
      <c r="A127" s="13" t="str">
        <f>IF(NOT(ISBLANK('Infogard 3-11-2016'!D127)),CONCATENATE(A$1,'Infogard 3-11-2016'!D127,B$1,'Infogard 3-11-2016'!A127,C$1,D$1,'Infogard 3-11-2016'!F127,E$1,'Infogard 3-11-2016'!A127,F$1))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'' and cb."name" = 'InfoGard';update openchpl.certified_product as cp set transparency_attestation_url = 'http://www.technomad.net/disclaimers'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'' and cp.product_version_id = pv.product_version_id and pv.product_id = p.product_id and p.vendor_id = vend.vendor_id)as subquery where cp.certified_product_id = subquery.certified_product_id;</v>
      </c>
    </row>
    <row r="128" spans="1:1" x14ac:dyDescent="0.25">
      <c r="A128" s="13" t="str">
        <f>IF(NOT(ISBLANK('Infogard 3-11-2016'!D128)),CONCATENATE(A$1,'Infogard 3-11-2016'!D128,B$1,'Infogard 3-11-2016'!A128,C$1,D$1,'Infogard 3-11-2016'!F128,E$1,'Infogard 3-11-2016'!A128,F$1))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'2344' and cb."name" = 'InfoGard';update openchpl.certified_product as cp set transparency_attestation_url = 'http://www.10e11.com/certifications/'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'2344' and cp.product_version_id = pv.product_version_id and pv.product_id = p.product_id and p.vendor_id = vend.vendor_id)as subquery where cp.certified_product_id = subquery.certified_product_id;</v>
      </c>
    </row>
    <row r="129" spans="1:1" x14ac:dyDescent="0.25">
      <c r="A129" s="13" t="str">
        <f>IF(NOT(ISBLANK('Infogard 3-11-2016'!D129)),CONCATENATE(A$1,'Infogard 3-11-2016'!D129,B$1,'Infogard 3-11-2016'!A129,C$1,D$1,'Infogard 3-11-2016'!F129,E$1,'Infogard 3-11-2016'!A129,F$1))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'2345' and cb."name" = 'InfoGard';update openchpl.certified_product as cp set transparency_attestation_url = 'http://www.10e11.com/certifications/'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'2345' and cp.product_version_id = pv.product_version_id and pv.product_id = p.product_id and p.vendor_id = vend.vendor_id)as subquery where cp.certified_product_id = subquery.certified_product_id;</v>
      </c>
    </row>
    <row r="130" spans="1:1" x14ac:dyDescent="0.25">
      <c r="A130" s="13" t="str">
        <f>IF(NOT(ISBLANK('Infogard 3-11-2016'!D130)),CONCATENATE(A$1,'Infogard 3-11-2016'!D130,B$1,'Infogard 3-11-2016'!A130,C$1,D$1,'Infogard 3-11-2016'!F130,E$1,'Infogard 3-11-2016'!A130,F$1))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'2330' and cb."name" = 'InfoGard';update openchpl.certified_product as cp set transparency_attestation_url = 'http://www.ubicare.com    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'2330' and cp.product_version_id = pv.product_version_id and pv.product_id = p.product_id and p.vendor_id = vend.vendor_id)as subquery where cp.certified_product_id = subquery.certified_product_id;</v>
      </c>
    </row>
    <row r="131" spans="1:1" x14ac:dyDescent="0.25">
      <c r="A131" s="13" t="b">
        <f>IF(NOT(ISBLANK('Infogard 3-11-2016'!D131)),CONCATENATE(A$1,'Infogard 3-11-2016'!D131,B$1,'Infogard 3-11-2016'!A131,C$1,D$1,'Infogard 3-11-2016'!F131,E$1,'Infogard 3-11-2016'!A131,F$1))</f>
        <v>0</v>
      </c>
    </row>
    <row r="132" spans="1:1" x14ac:dyDescent="0.25">
      <c r="A132" s="13" t="b">
        <f>IF(NOT(ISBLANK('Infogard 3-11-2016'!D132)),CONCATENATE(A$1,'Infogard 3-11-2016'!D132,B$1,'Infogard 3-11-2016'!A132,C$1,D$1,'Infogard 3-11-2016'!F132,E$1,'Infogard 3-11-2016'!A132,F$1))</f>
        <v>0</v>
      </c>
    </row>
    <row r="133" spans="1:1" x14ac:dyDescent="0.25">
      <c r="A133" s="13" t="str">
        <f>IF(NOT(ISBLANK('Infogard 3-11-2016'!D133)),CONCATENATE(A$1,'Infogard 3-11-2016'!D133,B$1,'Infogard 3-11-2016'!A133,C$1,D$1,'Infogard 3-11-2016'!F133,E$1,'Infogard 3-11-2016'!A133,F$1))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'2379' and cb."name" = 'InfoGard';update openchpl.certified_product as cp set transparency_attestation_url = 'www.twistle.com'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'2379' and cp.product_version_id = pv.product_version_id and pv.product_id = p.product_id and p.vendor_id = vend.vendor_id)as subquery where cp.certified_product_id = subquery.certified_product_id;</v>
      </c>
    </row>
    <row r="134" spans="1:1" x14ac:dyDescent="0.25">
      <c r="A134" s="13" t="str">
        <f>IF(NOT(ISBLANK('Infogard 3-11-2016'!D134)),CONCATENATE(A$1,'Infogard 3-11-2016'!D134,B$1,'Infogard 3-11-2016'!A134,C$1,D$1,'Infogard 3-11-2016'!F134,E$1,'Infogard 3-11-2016'!A134,F$1))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'2393' and cb."name" = 'InfoGard';update openchpl.certified_product as cp set transparency_attestation_url = 'http://www.ultramedsoftware.com/'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'2393' and cp.product_version_id = pv.product_version_id and pv.product_id = p.product_id and p.vendor_id = vend.vendor_id)as subquery where cp.certified_product_id = subquery.certified_product_id;</v>
      </c>
    </row>
    <row r="135" spans="1:1" x14ac:dyDescent="0.25">
      <c r="A135" s="13" t="str">
        <f>IF(NOT(ISBLANK('Infogard 3-11-2016'!D135)),CONCATENATE(A$1,'Infogard 3-11-2016'!D135,B$1,'Infogard 3-11-2016'!A135,C$1,D$1,'Infogard 3-11-2016'!F135,E$1,'Infogard 3-11-2016'!A135,F$1))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'2419' and cb."name" = 'InfoGard';update openchpl.certified_product as cp set transparency_attestation_url = 'http://www.vecna.com/onc/'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'2419' and cp.product_version_id = pv.product_version_id and pv.product_id = p.product_id and p.vendor_id = vend.vendor_id)as subquery where cp.certified_product_id = subquery.certified_product_id;</v>
      </c>
    </row>
    <row r="136" spans="1:1" x14ac:dyDescent="0.25">
      <c r="A136" s="13" t="b">
        <f>IF(NOT(ISBLANK('Infogard 3-11-2016'!D136)),CONCATENATE(A$1,'Infogard 3-11-2016'!D136,B$1,'Infogard 3-11-2016'!A136,C$1,D$1,'Infogard 3-11-2016'!F136,E$1,'Infogard 3-11-2016'!A136,F$1))</f>
        <v>0</v>
      </c>
    </row>
    <row r="137" spans="1:1" x14ac:dyDescent="0.25">
      <c r="A137" s="13" t="b">
        <f>IF(NOT(ISBLANK('Infogard 3-11-2016'!D137)),CONCATENATE(A$1,'Infogard 3-11-2016'!D137,B$1,'Infogard 3-11-2016'!A137,C$1,D$1,'Infogard 3-11-2016'!F137,E$1,'Infogard 3-11-2016'!A137,F$1))</f>
        <v>0</v>
      </c>
    </row>
    <row r="138" spans="1:1" x14ac:dyDescent="0.25">
      <c r="A138" s="13" t="str">
        <f>IF(NOT(ISBLANK('Infogard 3-11-2016'!D138)),CONCATENATE(A$1,'Infogard 3-11-2016'!D138,B$1,'Infogard 3-11-2016'!A138,C$1,D$1,'Infogard 3-11-2016'!F138,E$1,'Infogard 3-11-2016'!A138,F$1))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'2444' and cb."name" = 'InfoGard';update openchpl.certified_product as cp set transparency_attestation_url = 'http://new.webedoctor.com/webedoctor-ehr-cert/'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'2444' and cp.product_version_id = pv.product_version_id and pv.product_id = p.product_id and p.vendor_id = vend.vendor_id)as subquery where cp.certified_product_id = subquery.certified_product_id;</v>
      </c>
    </row>
    <row r="139" spans="1:1" x14ac:dyDescent="0.25">
      <c r="A139" s="13" t="str">
        <f>IF(NOT(ISBLANK('Infogard 3-11-2016'!D139)),CONCATENATE(A$1,'Infogard 3-11-2016'!D139,B$1,'Infogard 3-11-2016'!A139,C$1,D$1,'Infogard 3-11-2016'!F139,E$1,'Infogard 3-11-2016'!A139,F$1))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'2466' and cb."name" = 'InfoGard';update openchpl.certified_product as cp set transparency_attestation_url = 'physiciancompass.org/pricing/'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'2466' and cp.product_version_id = pv.product_version_id and pv.product_id = p.product_id and p.vendor_id = vend.vendor_id)as subquery where cp.certified_product_id = subquery.certified_product_id;</v>
      </c>
    </row>
    <row r="140" spans="1:1" x14ac:dyDescent="0.25">
      <c r="A140" s="13" t="str">
        <f>IF(NOT(ISBLANK('Infogard 3-11-2016'!D140)),CONCATENATE(A$1,'Infogard 3-11-2016'!D140,B$1,'Infogard 3-11-2016'!A140,C$1,D$1,'Infogard 3-11-2016'!F140,E$1,'Infogard 3-11-2016'!A140,F$1))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'2445' and cb."name" = 'InfoGard';update openchpl.certified_product as cp set transparency_attestation_url = 'https://www.wrshealth.com/Meaningful-Use-Certified-EHR' from (select certified_product_id from openchpl.certified_product as cp, openchpl.certification_body as cb, openchpl.vendor as vend, openchpl.product_version as pv, openchpl.product as p where cp.certification_body_id = cb.certification_body_id and cb."name" = 'InfoGard' and vend.vendor_code = '2445' and cp.product_version_id = pv.product_version_id and pv.product_id = p.product_id and p.vendor_id = vend.vendor_id)as subquery where cp.certified_product_id = subquery.certified_product_id;</v>
      </c>
    </row>
    <row r="141" spans="1:1" x14ac:dyDescent="0.25">
      <c r="A141" s="13" t="b">
        <f>IF(NOT(ISBLANK('Infogard 3-11-2016'!D141)),CONCATENATE(A$1,'Infogard 3-11-2016'!D141,B$1,'Infogard 3-11-2016'!A141,C$1,D$1,'Infogard 3-11-2016'!F141,E$1,'Infogard 3-11-2016'!A141,F$1))</f>
        <v>0</v>
      </c>
    </row>
    <row r="142" spans="1:1" x14ac:dyDescent="0.25">
      <c r="A142" s="13" t="b">
        <f>IF(NOT(ISBLANK('Infogard 3-11-2016'!D142)),CONCATENATE(A$1,'Infogard 3-11-2016'!D142,B$1,'Infogard 3-11-2016'!A142,C$1,D$1,'Infogard 3-11-2016'!F142,E$1,'Infogard 3-11-2016'!A142,F$1))</f>
        <v>0</v>
      </c>
    </row>
    <row r="143" spans="1:1" x14ac:dyDescent="0.25">
      <c r="A143" s="13" t="b">
        <f>IF(NOT(ISBLANK('Infogard 3-11-2016'!D143)),CONCATENATE(A$1,'Infogard 3-11-2016'!D143,B$1,'Infogard 3-11-2016'!A143,C$1,D$1,'Infogard 3-11-2016'!F143,E$1,'Infogard 3-11-2016'!A143,F$1))</f>
        <v>0</v>
      </c>
    </row>
    <row r="144" spans="1:1" x14ac:dyDescent="0.25">
      <c r="A144" s="13" t="b">
        <f>IF(NOT(ISBLANK('Infogard 3-11-2016'!D144)),CONCATENATE(A$1,'Infogard 3-11-2016'!D144,B$1,'Infogard 3-11-2016'!A144,C$1,D$1,'Infogard 3-11-2016'!F144,E$1,'Infogard 3-11-2016'!A144,F$1))</f>
        <v>0</v>
      </c>
    </row>
    <row r="145" spans="1:1" x14ac:dyDescent="0.25">
      <c r="A145" s="13" t="b">
        <f>IF(NOT(ISBLANK('Infogard 3-11-2016'!D145)),CONCATENATE(A$1,'Infogard 3-11-2016'!D145,B$1,'Infogard 3-11-2016'!A145,C$1,D$1,'Infogard 3-11-2016'!F145,E$1,'Infogard 3-11-2016'!A145,F$1))</f>
        <v>0</v>
      </c>
    </row>
    <row r="146" spans="1:1" x14ac:dyDescent="0.25">
      <c r="A146" s="13" t="b">
        <f>IF(NOT(ISBLANK('Infogard 3-11-2016'!D146)),CONCATENATE(A$1,'Infogard 3-11-2016'!D146,B$1,'Infogard 3-11-2016'!A146,C$1,D$1,'Infogard 3-11-2016'!F146,E$1,'Infogard 3-11-2016'!A146,F$1))</f>
        <v>0</v>
      </c>
    </row>
    <row r="147" spans="1:1" x14ac:dyDescent="0.25">
      <c r="A147" s="13" t="b">
        <f>IF(NOT(ISBLANK('Infogard 3-11-2016'!D147)),CONCATENATE(A$1,'Infogard 3-11-2016'!D147,B$1,'Infogard 3-11-2016'!A147,C$1,D$1,'Infogard 3-11-2016'!F147,E$1,'Infogard 3-11-2016'!A147,F$1))</f>
        <v>0</v>
      </c>
    </row>
    <row r="148" spans="1:1" x14ac:dyDescent="0.25">
      <c r="A148" s="13" t="b">
        <f>IF(NOT(ISBLANK('Infogard 3-11-2016'!D148)),CONCATENATE(A$1,'Infogard 3-11-2016'!D148,B$1,'Infogard 3-11-2016'!A148,C$1,D$1,'Infogard 3-11-2016'!F148,E$1,'Infogard 3-11-2016'!A148,F$1))</f>
        <v>0</v>
      </c>
    </row>
    <row r="149" spans="1:1" x14ac:dyDescent="0.25">
      <c r="A149" s="13" t="b">
        <f>IF(NOT(ISBLANK('Infogard 3-11-2016'!D149)),CONCATENATE(A$1,'Infogard 3-11-2016'!D149,B$1,'Infogard 3-11-2016'!A149,C$1,D$1,'Infogard 3-11-2016'!F149,E$1,'Infogard 3-11-2016'!A149,F$1))</f>
        <v>0</v>
      </c>
    </row>
    <row r="150" spans="1:1" x14ac:dyDescent="0.25">
      <c r="A150" s="13" t="b">
        <f>IF(NOT(ISBLANK('Infogard 3-11-2016'!D150)),CONCATENATE(A$1,'Infogard 3-11-2016'!D150,B$1,'Infogard 3-11-2016'!A150,C$1,D$1,'Infogard 3-11-2016'!F150,E$1,'Infogard 3-11-2016'!A150,F$1))</f>
        <v>0</v>
      </c>
    </row>
    <row r="151" spans="1:1" x14ac:dyDescent="0.25">
      <c r="A151" s="13" t="b">
        <f>IF(NOT(ISBLANK('Infogard 3-11-2016'!D151)),CONCATENATE(A$1,'Infogard 3-11-2016'!D151,B$1,'Infogard 3-11-2016'!A151,C$1,D$1,'Infogard 3-11-2016'!F151,E$1,'Infogard 3-11-2016'!A151,F$1))</f>
        <v>0</v>
      </c>
    </row>
    <row r="152" spans="1:1" x14ac:dyDescent="0.25">
      <c r="A152" s="13" t="b">
        <f>IF(NOT(ISBLANK('Infogard 3-11-2016'!D152)),CONCATENATE(A$1,'Infogard 3-11-2016'!D152,B$1,'Infogard 3-11-2016'!A152,C$1,D$1,'Infogard 3-11-2016'!F152,E$1,'Infogard 3-11-2016'!A152,F$1))</f>
        <v>0</v>
      </c>
    </row>
    <row r="153" spans="1:1" x14ac:dyDescent="0.25">
      <c r="A153" s="13" t="b">
        <f>IF(NOT(ISBLANK('Infogard 3-11-2016'!D153)),CONCATENATE(A$1,'Infogard 3-11-2016'!D153,B$1,'Infogard 3-11-2016'!A153,C$1,D$1,'Infogard 3-11-2016'!F153,E$1,'Infogard 3-11-2016'!A153,F$1))</f>
        <v>0</v>
      </c>
    </row>
    <row r="154" spans="1:1" x14ac:dyDescent="0.25">
      <c r="A154" s="13" t="b">
        <f>IF(NOT(ISBLANK('Infogard 3-11-2016'!D154)),CONCATENATE(A$1,'Infogard 3-11-2016'!D154,B$1,'Infogard 3-11-2016'!A154,C$1,D$1,'Infogard 3-11-2016'!F154,E$1,'Infogard 3-11-2016'!A154,F$1))</f>
        <v>0</v>
      </c>
    </row>
    <row r="155" spans="1:1" x14ac:dyDescent="0.25">
      <c r="A155" s="13" t="b">
        <f>IF(NOT(ISBLANK('Infogard 3-11-2016'!D155)),CONCATENATE(A$1,'Infogard 3-11-2016'!D155,B$1,'Infogard 3-11-2016'!A155,C$1,D$1,'Infogard 3-11-2016'!F155,E$1,'Infogard 3-11-2016'!A155,F$1))</f>
        <v>0</v>
      </c>
    </row>
    <row r="156" spans="1:1" x14ac:dyDescent="0.25">
      <c r="A156" s="13" t="b">
        <f>IF(NOT(ISBLANK('Infogard 3-11-2016'!D156)),CONCATENATE(A$1,'Infogard 3-11-2016'!D156,B$1,'Infogard 3-11-2016'!A156,C$1,D$1,'Infogard 3-11-2016'!F156,E$1,'Infogard 3-11-2016'!A156,F$1))</f>
        <v>0</v>
      </c>
    </row>
    <row r="157" spans="1:1" x14ac:dyDescent="0.25">
      <c r="A157" s="13" t="b">
        <f>IF(NOT(ISBLANK('Infogard 3-11-2016'!D157)),CONCATENATE(A$1,'Infogard 3-11-2016'!D157,B$1,'Infogard 3-11-2016'!A157,C$1,D$1,'Infogard 3-11-2016'!F157,E$1,'Infogard 3-11-2016'!A157,F$1))</f>
        <v>0</v>
      </c>
    </row>
    <row r="158" spans="1:1" x14ac:dyDescent="0.25">
      <c r="A158" s="13" t="b">
        <f>IF(NOT(ISBLANK('Infogard 3-11-2016'!D158)),CONCATENATE(A$1,'Infogard 3-11-2016'!D158,B$1,'Infogard 3-11-2016'!A158,C$1,D$1,'Infogard 3-11-2016'!F158,E$1,'Infogard 3-11-2016'!A158,F$1))</f>
        <v>0</v>
      </c>
    </row>
    <row r="159" spans="1:1" x14ac:dyDescent="0.25">
      <c r="A159" s="13" t="b">
        <f>IF(NOT(ISBLANK('Infogard 3-11-2016'!D159)),CONCATENATE(A$1,'Infogard 3-11-2016'!D159,B$1,'Infogard 3-11-2016'!A159,C$1,D$1,'Infogard 3-11-2016'!F159,E$1,'Infogard 3-11-2016'!A159,F$1))</f>
        <v>0</v>
      </c>
    </row>
    <row r="160" spans="1:1" x14ac:dyDescent="0.25">
      <c r="A160" s="13" t="b">
        <f>IF(NOT(ISBLANK('Infogard 3-11-2016'!D160)),CONCATENATE(A$1,'Infogard 3-11-2016'!D160,B$1,'Infogard 3-11-2016'!A160,C$1,D$1,'Infogard 3-11-2016'!F160,E$1,'Infogard 3-11-2016'!A160,F$1))</f>
        <v>0</v>
      </c>
    </row>
    <row r="161" spans="1:1" x14ac:dyDescent="0.25">
      <c r="A161" s="13" t="b">
        <f>IF(NOT(ISBLANK('Infogard 3-11-2016'!D161)),CONCATENATE(A$1,'Infogard 3-11-2016'!D161,B$1,'Infogard 3-11-2016'!A161,C$1,D$1,'Infogard 3-11-2016'!F161,E$1,'Infogard 3-11-2016'!A161,F$1))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1"/>
  <sheetViews>
    <sheetView topLeftCell="A1590" workbookViewId="0">
      <selection activeCell="A2" sqref="A2:A1621"/>
    </sheetView>
  </sheetViews>
  <sheetFormatPr defaultRowHeight="15" x14ac:dyDescent="0.25"/>
  <cols>
    <col min="1" max="16384" width="9.140625" style="13"/>
  </cols>
  <sheetData>
    <row r="1" spans="1:6" x14ac:dyDescent="0.25">
      <c r="A1" s="13" t="s">
        <v>1945</v>
      </c>
      <c r="B1" s="31" t="s">
        <v>1946</v>
      </c>
      <c r="C1" s="31" t="s">
        <v>1953</v>
      </c>
      <c r="D1" s="13" t="s">
        <v>1950</v>
      </c>
      <c r="E1" s="31" t="s">
        <v>1954</v>
      </c>
      <c r="F1" s="31" t="s">
        <v>1952</v>
      </c>
    </row>
    <row r="2" spans="1:6" x14ac:dyDescent="0.25">
      <c r="A2" s="13" t="b">
        <f>IF(NOT(ISBLANK('ICSA 3-11-2016'!D2)),CONCATENATE(A$1,'ICSA 3-11-2016'!D2,B$1,'ICSA 3-11-2016'!A2,C$1,D$1,'ICSA 3-11-2016'!F2,E$1,'ICSA 3-11-2016'!A2,F$1))</f>
        <v>0</v>
      </c>
    </row>
    <row r="3" spans="1:6" x14ac:dyDescent="0.25">
      <c r="A3" s="13" t="b">
        <f>IF(NOT(ISBLANK('ICSA 3-11-2016'!D3)),CONCATENATE(A$1,'ICSA 3-11-2016'!D3,B$1,'ICSA 3-11-2016'!A3,C$1,D$1,'ICSA 3-11-2016'!F3,E$1,'ICSA 3-11-2016'!A3,F$1))</f>
        <v>0</v>
      </c>
    </row>
    <row r="4" spans="1:6" x14ac:dyDescent="0.25">
      <c r="A4" s="13" t="b">
        <f>IF(NOT(ISBLANK('ICSA 3-11-2016'!D4)),CONCATENATE(A$1,'ICSA 3-11-2016'!D4,B$1,'ICSA 3-11-2016'!A4,C$1,D$1,'ICSA 3-11-2016'!F4,E$1,'ICSA 3-11-2016'!A4,F$1))</f>
        <v>0</v>
      </c>
    </row>
    <row r="5" spans="1:6" x14ac:dyDescent="0.25">
      <c r="A5" s="13" t="b">
        <f>IF(NOT(ISBLANK('ICSA 3-11-2016'!D5)),CONCATENATE(A$1,'ICSA 3-11-2016'!D5,B$1,'ICSA 3-11-2016'!A5,C$1,D$1,'ICSA 3-11-2016'!F5,E$1,'ICSA 3-11-2016'!A5,F$1))</f>
        <v>0</v>
      </c>
    </row>
    <row r="6" spans="1:6" x14ac:dyDescent="0.25">
      <c r="A6" s="13" t="b">
        <f>IF(NOT(ISBLANK('ICSA 3-11-2016'!D6)),CONCATENATE(A$1,'ICSA 3-11-2016'!D6,B$1,'ICSA 3-11-2016'!A6,C$1,D$1,'ICSA 3-11-2016'!F6,E$1,'ICSA 3-11-2016'!A6,F$1))</f>
        <v>0</v>
      </c>
    </row>
    <row r="7" spans="1:6" x14ac:dyDescent="0.25">
      <c r="A7" s="13" t="b">
        <f>IF(NOT(ISBLANK('ICSA 3-11-2016'!D7)),CONCATENATE(A$1,'ICSA 3-11-2016'!D7,B$1,'ICSA 3-11-2016'!A7,C$1,D$1,'ICSA 3-11-2016'!F7,E$1,'ICSA 3-11-2016'!A7,F$1))</f>
        <v>0</v>
      </c>
    </row>
    <row r="8" spans="1:6" x14ac:dyDescent="0.25">
      <c r="A8" s="13" t="b">
        <f>IF(NOT(ISBLANK('ICSA 3-11-2016'!D8)),CONCATENATE(A$1,'ICSA 3-11-2016'!D8,B$1,'ICSA 3-11-2016'!A8,C$1,D$1,'ICSA 3-11-2016'!F8,E$1,'ICSA 3-11-2016'!A8,F$1))</f>
        <v>0</v>
      </c>
    </row>
    <row r="9" spans="1:6" x14ac:dyDescent="0.25">
      <c r="A9" s="13" t="b">
        <f>IF(NOT(ISBLANK('ICSA 3-11-2016'!D9)),CONCATENATE(A$1,'ICSA 3-11-2016'!D9,B$1,'ICSA 3-11-2016'!A9,C$1,D$1,'ICSA 3-11-2016'!F9,E$1,'ICSA 3-11-2016'!A9,F$1))</f>
        <v>0</v>
      </c>
    </row>
    <row r="10" spans="1:6" x14ac:dyDescent="0.25">
      <c r="A10" s="13" t="b">
        <f>IF(NOT(ISBLANK('ICSA 3-11-2016'!D10)),CONCATENATE(A$1,'ICSA 3-11-2016'!D10,B$1,'ICSA 3-11-2016'!A10,C$1,D$1,'ICSA 3-11-2016'!F10,E$1,'ICSA 3-11-2016'!A10,F$1))</f>
        <v>0</v>
      </c>
    </row>
    <row r="11" spans="1:6" x14ac:dyDescent="0.25">
      <c r="A11" s="13" t="b">
        <f>IF(NOT(ISBLANK('ICSA 3-11-2016'!D11)),CONCATENATE(A$1,'ICSA 3-11-2016'!D11,B$1,'ICSA 3-11-2016'!A11,C$1,D$1,'ICSA 3-11-2016'!F11,E$1,'ICSA 3-11-2016'!A11,F$1))</f>
        <v>0</v>
      </c>
    </row>
    <row r="12" spans="1:6" x14ac:dyDescent="0.25">
      <c r="A12" s="13" t="b">
        <f>IF(NOT(ISBLANK('ICSA 3-11-2016'!D12)),CONCATENATE(A$1,'ICSA 3-11-2016'!D12,B$1,'ICSA 3-11-2016'!A12,C$1,D$1,'ICSA 3-11-2016'!F12,E$1,'ICSA 3-11-2016'!A12,F$1))</f>
        <v>0</v>
      </c>
    </row>
    <row r="13" spans="1:6" x14ac:dyDescent="0.25">
      <c r="A13" s="13" t="b">
        <f>IF(NOT(ISBLANK('ICSA 3-11-2016'!D13)),CONCATENATE(A$1,'ICSA 3-11-2016'!D13,B$1,'ICSA 3-11-2016'!A13,C$1,D$1,'ICSA 3-11-2016'!F13,E$1,'ICSA 3-11-2016'!A13,F$1))</f>
        <v>0</v>
      </c>
    </row>
    <row r="14" spans="1:6" x14ac:dyDescent="0.25">
      <c r="A14" s="13" t="b">
        <f>IF(NOT(ISBLANK('ICSA 3-11-2016'!D14)),CONCATENATE(A$1,'ICSA 3-11-2016'!D14,B$1,'ICSA 3-11-2016'!A14,C$1,D$1,'ICSA 3-11-2016'!F14,E$1,'ICSA 3-11-2016'!A14,F$1))</f>
        <v>0</v>
      </c>
    </row>
    <row r="15" spans="1:6" x14ac:dyDescent="0.25">
      <c r="A15" s="13" t="b">
        <f>IF(NOT(ISBLANK('ICSA 3-11-2016'!D15)),CONCATENATE(A$1,'ICSA 3-11-2016'!D15,B$1,'ICSA 3-11-2016'!A15,C$1,D$1,'ICSA 3-11-2016'!F15,E$1,'ICSA 3-11-2016'!A15,F$1))</f>
        <v>0</v>
      </c>
    </row>
    <row r="16" spans="1:6" x14ac:dyDescent="0.25">
      <c r="A16" s="13" t="b">
        <f>IF(NOT(ISBLANK('ICSA 3-11-2016'!D16)),CONCATENATE(A$1,'ICSA 3-11-2016'!D16,B$1,'ICSA 3-11-2016'!A16,C$1,D$1,'ICSA 3-11-2016'!F16,E$1,'ICSA 3-11-2016'!A16,F$1))</f>
        <v>0</v>
      </c>
    </row>
    <row r="17" spans="1:1" x14ac:dyDescent="0.25">
      <c r="A17" s="13" t="b">
        <f>IF(NOT(ISBLANK('ICSA 3-11-2016'!D17)),CONCATENATE(A$1,'ICSA 3-11-2016'!D17,B$1,'ICSA 3-11-2016'!A17,C$1,D$1,'ICSA 3-11-2016'!F17,E$1,'ICSA 3-11-2016'!A17,F$1))</f>
        <v>0</v>
      </c>
    </row>
    <row r="18" spans="1:1" x14ac:dyDescent="0.25">
      <c r="A18" s="13" t="b">
        <f>IF(NOT(ISBLANK('ICSA 3-11-2016'!D18)),CONCATENATE(A$1,'ICSA 3-11-2016'!D18,B$1,'ICSA 3-11-2016'!A18,C$1,D$1,'ICSA 3-11-2016'!F18,E$1,'ICSA 3-11-2016'!A18,F$1))</f>
        <v>0</v>
      </c>
    </row>
    <row r="19" spans="1:1" x14ac:dyDescent="0.25">
      <c r="A19" s="13" t="b">
        <f>IF(NOT(ISBLANK('ICSA 3-11-2016'!D19)),CONCATENATE(A$1,'ICSA 3-11-2016'!D19,B$1,'ICSA 3-11-2016'!A19,C$1,D$1,'ICSA 3-11-2016'!F19,E$1,'ICSA 3-11-2016'!A19,F$1))</f>
        <v>0</v>
      </c>
    </row>
    <row r="20" spans="1:1" x14ac:dyDescent="0.25">
      <c r="A20" s="13" t="b">
        <f>IF(NOT(ISBLANK('ICSA 3-11-2016'!D20)),CONCATENATE(A$1,'ICSA 3-11-2016'!D20,B$1,'ICSA 3-11-2016'!A20,C$1,D$1,'ICSA 3-11-2016'!F20,E$1,'ICSA 3-11-2016'!A20,F$1))</f>
        <v>0</v>
      </c>
    </row>
    <row r="21" spans="1:1" x14ac:dyDescent="0.25">
      <c r="A21" s="13" t="b">
        <f>IF(NOT(ISBLANK('ICSA 3-11-2016'!D21)),CONCATENATE(A$1,'ICSA 3-11-2016'!D21,B$1,'ICSA 3-11-2016'!A21,C$1,D$1,'ICSA 3-11-2016'!F21,E$1,'ICSA 3-11-2016'!A21,F$1))</f>
        <v>0</v>
      </c>
    </row>
    <row r="22" spans="1:1" x14ac:dyDescent="0.25">
      <c r="A22" s="13" t="b">
        <f>IF(NOT(ISBLANK('ICSA 3-11-2016'!D22)),CONCATENATE(A$1,'ICSA 3-11-2016'!D22,B$1,'ICSA 3-11-2016'!A22,C$1,D$1,'ICSA 3-11-2016'!F22,E$1,'ICSA 3-11-2016'!A22,F$1))</f>
        <v>0</v>
      </c>
    </row>
    <row r="23" spans="1:1" x14ac:dyDescent="0.25">
      <c r="A23" s="13" t="b">
        <f>IF(NOT(ISBLANK('ICSA 3-11-2016'!D23)),CONCATENATE(A$1,'ICSA 3-11-2016'!D23,B$1,'ICSA 3-11-2016'!A23,C$1,D$1,'ICSA 3-11-2016'!F23,E$1,'ICSA 3-11-2016'!A23,F$1))</f>
        <v>0</v>
      </c>
    </row>
    <row r="24" spans="1:1" x14ac:dyDescent="0.25">
      <c r="A24" s="13" t="b">
        <f>IF(NOT(ISBLANK('ICSA 3-11-2016'!D24)),CONCATENATE(A$1,'ICSA 3-11-2016'!D24,B$1,'ICSA 3-11-2016'!A24,C$1,D$1,'ICSA 3-11-2016'!F24,E$1,'ICSA 3-11-2016'!A24,F$1))</f>
        <v>0</v>
      </c>
    </row>
    <row r="25" spans="1:1" x14ac:dyDescent="0.25">
      <c r="A25" s="13" t="b">
        <f>IF(NOT(ISBLANK('ICSA 3-11-2016'!D25)),CONCATENATE(A$1,'ICSA 3-11-2016'!D25,B$1,'ICSA 3-11-2016'!A25,C$1,D$1,'ICSA 3-11-2016'!F25,E$1,'ICSA 3-11-2016'!A25,F$1))</f>
        <v>0</v>
      </c>
    </row>
    <row r="26" spans="1:1" x14ac:dyDescent="0.25">
      <c r="A26" s="13" t="b">
        <f>IF(NOT(ISBLANK('ICSA 3-11-2016'!D26)),CONCATENATE(A$1,'ICSA 3-11-2016'!D26,B$1,'ICSA 3-11-2016'!A26,C$1,D$1,'ICSA 3-11-2016'!F26,E$1,'ICSA 3-11-2016'!A26,F$1))</f>
        <v>0</v>
      </c>
    </row>
    <row r="27" spans="1:1" x14ac:dyDescent="0.25">
      <c r="A27" s="13" t="b">
        <f>IF(NOT(ISBLANK('ICSA 3-11-2016'!D27)),CONCATENATE(A$1,'ICSA 3-11-2016'!D27,B$1,'ICSA 3-11-2016'!A27,C$1,D$1,'ICSA 3-11-2016'!F27,E$1,'ICSA 3-11-2016'!A27,F$1))</f>
        <v>0</v>
      </c>
    </row>
    <row r="28" spans="1:1" x14ac:dyDescent="0.25">
      <c r="A28" s="13" t="b">
        <f>IF(NOT(ISBLANK('ICSA 3-11-2016'!D28)),CONCATENATE(A$1,'ICSA 3-11-2016'!D28,B$1,'ICSA 3-11-2016'!A28,C$1,D$1,'ICSA 3-11-2016'!F28,E$1,'ICSA 3-11-2016'!A28,F$1))</f>
        <v>0</v>
      </c>
    </row>
    <row r="29" spans="1:1" x14ac:dyDescent="0.25">
      <c r="A29" s="13" t="b">
        <f>IF(NOT(ISBLANK('ICSA 3-11-2016'!D29)),CONCATENATE(A$1,'ICSA 3-11-2016'!D29,B$1,'ICSA 3-11-2016'!A29,C$1,D$1,'ICSA 3-11-2016'!F29,E$1,'ICSA 3-11-2016'!A29,F$1))</f>
        <v>0</v>
      </c>
    </row>
    <row r="30" spans="1:1" x14ac:dyDescent="0.25">
      <c r="A30" s="13" t="b">
        <f>IF(NOT(ISBLANK('ICSA 3-11-2016'!D30)),CONCATENATE(A$1,'ICSA 3-11-2016'!D30,B$1,'ICSA 3-11-2016'!A30,C$1,D$1,'ICSA 3-11-2016'!F30,E$1,'ICSA 3-11-2016'!A30,F$1))</f>
        <v>0</v>
      </c>
    </row>
    <row r="31" spans="1:1" x14ac:dyDescent="0.25">
      <c r="A31" s="13" t="b">
        <f>IF(NOT(ISBLANK('ICSA 3-11-2016'!D31)),CONCATENATE(A$1,'ICSA 3-11-2016'!D31,B$1,'ICSA 3-11-2016'!A31,C$1,D$1,'ICSA 3-11-2016'!F31,E$1,'ICSA 3-11-2016'!A31,F$1))</f>
        <v>0</v>
      </c>
    </row>
    <row r="32" spans="1:1" x14ac:dyDescent="0.25">
      <c r="A32" s="13" t="b">
        <f>IF(NOT(ISBLANK('ICSA 3-11-2016'!D32)),CONCATENATE(A$1,'ICSA 3-11-2016'!D32,B$1,'ICSA 3-11-2016'!A32,C$1,D$1,'ICSA 3-11-2016'!F32,E$1,'ICSA 3-11-2016'!A32,F$1))</f>
        <v>0</v>
      </c>
    </row>
    <row r="33" spans="1:1" x14ac:dyDescent="0.25">
      <c r="A33" s="13" t="b">
        <f>IF(NOT(ISBLANK('ICSA 3-11-2016'!D33)),CONCATENATE(A$1,'ICSA 3-11-2016'!D33,B$1,'ICSA 3-11-2016'!A33,C$1,D$1,'ICSA 3-11-2016'!F33,E$1,'ICSA 3-11-2016'!A33,F$1))</f>
        <v>0</v>
      </c>
    </row>
    <row r="34" spans="1:1" x14ac:dyDescent="0.25">
      <c r="A34" s="13" t="b">
        <f>IF(NOT(ISBLANK('ICSA 3-11-2016'!D34)),CONCATENATE(A$1,'ICSA 3-11-2016'!D34,B$1,'ICSA 3-11-2016'!A34,C$1,D$1,'ICSA 3-11-2016'!F34,E$1,'ICSA 3-11-2016'!A34,F$1))</f>
        <v>0</v>
      </c>
    </row>
    <row r="35" spans="1:1" x14ac:dyDescent="0.25">
      <c r="A35" s="13" t="b">
        <f>IF(NOT(ISBLANK('ICSA 3-11-2016'!D35)),CONCATENATE(A$1,'ICSA 3-11-2016'!D35,B$1,'ICSA 3-11-2016'!A35,C$1,D$1,'ICSA 3-11-2016'!F35,E$1,'ICSA 3-11-2016'!A35,F$1))</f>
        <v>0</v>
      </c>
    </row>
    <row r="36" spans="1:1" x14ac:dyDescent="0.25">
      <c r="A36" s="13" t="b">
        <f>IF(NOT(ISBLANK('ICSA 3-11-2016'!D36)),CONCATENATE(A$1,'ICSA 3-11-2016'!D36,B$1,'ICSA 3-11-2016'!A36,C$1,D$1,'ICSA 3-11-2016'!F36,E$1,'ICSA 3-11-2016'!A36,F$1))</f>
        <v>0</v>
      </c>
    </row>
    <row r="37" spans="1:1" x14ac:dyDescent="0.25">
      <c r="A37" s="13" t="b">
        <f>IF(NOT(ISBLANK('ICSA 3-11-2016'!D37)),CONCATENATE(A$1,'ICSA 3-11-2016'!D37,B$1,'ICSA 3-11-2016'!A37,C$1,D$1,'ICSA 3-11-2016'!F37,E$1,'ICSA 3-11-2016'!A37,F$1))</f>
        <v>0</v>
      </c>
    </row>
    <row r="38" spans="1:1" x14ac:dyDescent="0.25">
      <c r="A38" s="13" t="b">
        <f>IF(NOT(ISBLANK('ICSA 3-11-2016'!D38)),CONCATENATE(A$1,'ICSA 3-11-2016'!D38,B$1,'ICSA 3-11-2016'!A38,C$1,D$1,'ICSA 3-11-2016'!F38,E$1,'ICSA 3-11-2016'!A38,F$1))</f>
        <v>0</v>
      </c>
    </row>
    <row r="39" spans="1:1" x14ac:dyDescent="0.25">
      <c r="A39" s="13" t="b">
        <f>IF(NOT(ISBLANK('ICSA 3-11-2016'!D39)),CONCATENATE(A$1,'ICSA 3-11-2016'!D39,B$1,'ICSA 3-11-2016'!A39,C$1,D$1,'ICSA 3-11-2016'!F39,E$1,'ICSA 3-11-2016'!A39,F$1))</f>
        <v>0</v>
      </c>
    </row>
    <row r="40" spans="1:1" x14ac:dyDescent="0.25">
      <c r="A40" s="13" t="b">
        <f>IF(NOT(ISBLANK('ICSA 3-11-2016'!D40)),CONCATENATE(A$1,'ICSA 3-11-2016'!D40,B$1,'ICSA 3-11-2016'!A40,C$1,D$1,'ICSA 3-11-2016'!F40,E$1,'ICSA 3-11-2016'!A40,F$1))</f>
        <v>0</v>
      </c>
    </row>
    <row r="41" spans="1:1" x14ac:dyDescent="0.25">
      <c r="A41" s="13" t="b">
        <f>IF(NOT(ISBLANK('ICSA 3-11-2016'!D41)),CONCATENATE(A$1,'ICSA 3-11-2016'!D41,B$1,'ICSA 3-11-2016'!A41,C$1,D$1,'ICSA 3-11-2016'!F41,E$1,'ICSA 3-11-2016'!A41,F$1))</f>
        <v>0</v>
      </c>
    </row>
    <row r="42" spans="1:1" x14ac:dyDescent="0.25">
      <c r="A42" s="13" t="b">
        <f>IF(NOT(ISBLANK('ICSA 3-11-2016'!D42)),CONCATENATE(A$1,'ICSA 3-11-2016'!D42,B$1,'ICSA 3-11-2016'!A42,C$1,D$1,'ICSA 3-11-2016'!F42,E$1,'ICSA 3-11-2016'!A42,F$1))</f>
        <v>0</v>
      </c>
    </row>
    <row r="43" spans="1:1" x14ac:dyDescent="0.25">
      <c r="A43" s="13" t="b">
        <f>IF(NOT(ISBLANK('ICSA 3-11-2016'!D43)),CONCATENATE(A$1,'ICSA 3-11-2016'!D43,B$1,'ICSA 3-11-2016'!A43,C$1,D$1,'ICSA 3-11-2016'!F43,E$1,'ICSA 3-11-2016'!A43,F$1))</f>
        <v>0</v>
      </c>
    </row>
    <row r="44" spans="1:1" x14ac:dyDescent="0.25">
      <c r="A44" s="13" t="b">
        <f>IF(NOT(ISBLANK('ICSA 3-11-2016'!D44)),CONCATENATE(A$1,'ICSA 3-11-2016'!D44,B$1,'ICSA 3-11-2016'!A44,C$1,D$1,'ICSA 3-11-2016'!F44,E$1,'ICSA 3-11-2016'!A44,F$1))</f>
        <v>0</v>
      </c>
    </row>
    <row r="45" spans="1:1" x14ac:dyDescent="0.25">
      <c r="A45" s="13" t="b">
        <f>IF(NOT(ISBLANK('ICSA 3-11-2016'!D45)),CONCATENATE(A$1,'ICSA 3-11-2016'!D45,B$1,'ICSA 3-11-2016'!A45,C$1,D$1,'ICSA 3-11-2016'!F45,E$1,'ICSA 3-11-2016'!A45,F$1))</f>
        <v>0</v>
      </c>
    </row>
    <row r="46" spans="1:1" x14ac:dyDescent="0.25">
      <c r="A46" s="13" t="b">
        <f>IF(NOT(ISBLANK('ICSA 3-11-2016'!D46)),CONCATENATE(A$1,'ICSA 3-11-2016'!D46,B$1,'ICSA 3-11-2016'!A46,C$1,D$1,'ICSA 3-11-2016'!F46,E$1,'ICSA 3-11-2016'!A46,F$1))</f>
        <v>0</v>
      </c>
    </row>
    <row r="47" spans="1:1" x14ac:dyDescent="0.25">
      <c r="A47" s="13" t="b">
        <f>IF(NOT(ISBLANK('ICSA 3-11-2016'!D47)),CONCATENATE(A$1,'ICSA 3-11-2016'!D47,B$1,'ICSA 3-11-2016'!A47,C$1,D$1,'ICSA 3-11-2016'!F47,E$1,'ICSA 3-11-2016'!A47,F$1))</f>
        <v>0</v>
      </c>
    </row>
    <row r="48" spans="1:1" x14ac:dyDescent="0.25">
      <c r="A48" s="13" t="b">
        <f>IF(NOT(ISBLANK('ICSA 3-11-2016'!D48)),CONCATENATE(A$1,'ICSA 3-11-2016'!D48,B$1,'ICSA 3-11-2016'!A48,C$1,D$1,'ICSA 3-11-2016'!F48,E$1,'ICSA 3-11-2016'!A48,F$1))</f>
        <v>0</v>
      </c>
    </row>
    <row r="49" spans="1:1" x14ac:dyDescent="0.25">
      <c r="A49" s="13" t="b">
        <f>IF(NOT(ISBLANK('ICSA 3-11-2016'!D49)),CONCATENATE(A$1,'ICSA 3-11-2016'!D49,B$1,'ICSA 3-11-2016'!A49,C$1,D$1,'ICSA 3-11-2016'!F49,E$1,'ICSA 3-11-2016'!A49,F$1))</f>
        <v>0</v>
      </c>
    </row>
    <row r="50" spans="1:1" x14ac:dyDescent="0.25">
      <c r="A50" s="13" t="str">
        <f>IF(NOT(ISBLANK('ICSA 3-11-2016'!D50)),CONCATENATE(A$1,'ICSA 3-11-2016'!D50,B$1,'ICSA 3-11-2016'!A50,C$1,D$1,'ICSA 3-11-2016'!F50,E$1,'ICSA 3-11-2016'!A50,F$1))</f>
        <v>insert into openchpl.acb_vendor_map (vendor_id, certification_body_id, transparency_attestation, last_modified_user) select vend.vendor_id, cb.certification_body_id, 'Negative', -1 from openchpl.vendor as vend, openchpl.certification_body as cb where vend.vendor_code = '1048'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'1048' and cp.product_version_id = pv.product_version_id and pv.product_id = p.product_id and p.vendor_id = vend.vendor_id)as subquery where cp.certified_product_id = subquery.certified_product_id;</v>
      </c>
    </row>
    <row r="51" spans="1:1" x14ac:dyDescent="0.25">
      <c r="A51" s="13" t="b">
        <f>IF(NOT(ISBLANK('ICSA 3-11-2016'!D51)),CONCATENATE(A$1,'ICSA 3-11-2016'!D51,B$1,'ICSA 3-11-2016'!A51,C$1,D$1,'ICSA 3-11-2016'!F51,E$1,'ICSA 3-11-2016'!A51,F$1))</f>
        <v>0</v>
      </c>
    </row>
    <row r="52" spans="1:1" x14ac:dyDescent="0.25">
      <c r="A52" s="13" t="b">
        <f>IF(NOT(ISBLANK('ICSA 3-11-2016'!D52)),CONCATENATE(A$1,'ICSA 3-11-2016'!D52,B$1,'ICSA 3-11-2016'!A52,C$1,D$1,'ICSA 3-11-2016'!F52,E$1,'ICSA 3-11-2016'!A52,F$1))</f>
        <v>0</v>
      </c>
    </row>
    <row r="53" spans="1:1" x14ac:dyDescent="0.25">
      <c r="A53" s="13" t="b">
        <f>IF(NOT(ISBLANK('ICSA 3-11-2016'!D53)),CONCATENATE(A$1,'ICSA 3-11-2016'!D53,B$1,'ICSA 3-11-2016'!A53,C$1,D$1,'ICSA 3-11-2016'!F53,E$1,'ICSA 3-11-2016'!A53,F$1))</f>
        <v>0</v>
      </c>
    </row>
    <row r="54" spans="1:1" x14ac:dyDescent="0.25">
      <c r="A54" s="13" t="b">
        <f>IF(NOT(ISBLANK('ICSA 3-11-2016'!D54)),CONCATENATE(A$1,'ICSA 3-11-2016'!D54,B$1,'ICSA 3-11-2016'!A54,C$1,D$1,'ICSA 3-11-2016'!F54,E$1,'ICSA 3-11-2016'!A54,F$1))</f>
        <v>0</v>
      </c>
    </row>
    <row r="55" spans="1:1" x14ac:dyDescent="0.25">
      <c r="A55" s="13" t="b">
        <f>IF(NOT(ISBLANK('ICSA 3-11-2016'!D55)),CONCATENATE(A$1,'ICSA 3-11-2016'!D55,B$1,'ICSA 3-11-2016'!A55,C$1,D$1,'ICSA 3-11-2016'!F55,E$1,'ICSA 3-11-2016'!A55,F$1))</f>
        <v>0</v>
      </c>
    </row>
    <row r="56" spans="1:1" x14ac:dyDescent="0.25">
      <c r="A56" s="13" t="b">
        <f>IF(NOT(ISBLANK('ICSA 3-11-2016'!D56)),CONCATENATE(A$1,'ICSA 3-11-2016'!D56,B$1,'ICSA 3-11-2016'!A56,C$1,D$1,'ICSA 3-11-2016'!F56,E$1,'ICSA 3-11-2016'!A56,F$1))</f>
        <v>0</v>
      </c>
    </row>
    <row r="57" spans="1:1" x14ac:dyDescent="0.25">
      <c r="A57" s="13" t="b">
        <f>IF(NOT(ISBLANK('ICSA 3-11-2016'!D57)),CONCATENATE(A$1,'ICSA 3-11-2016'!D57,B$1,'ICSA 3-11-2016'!A57,C$1,D$1,'ICSA 3-11-2016'!F57,E$1,'ICSA 3-11-2016'!A57,F$1))</f>
        <v>0</v>
      </c>
    </row>
    <row r="58" spans="1:1" x14ac:dyDescent="0.25">
      <c r="A58" s="13" t="b">
        <f>IF(NOT(ISBLANK('ICSA 3-11-2016'!D58)),CONCATENATE(A$1,'ICSA 3-11-2016'!D58,B$1,'ICSA 3-11-2016'!A58,C$1,D$1,'ICSA 3-11-2016'!F58,E$1,'ICSA 3-11-2016'!A58,F$1))</f>
        <v>0</v>
      </c>
    </row>
    <row r="59" spans="1:1" x14ac:dyDescent="0.25">
      <c r="A59" s="13" t="b">
        <f>IF(NOT(ISBLANK('ICSA 3-11-2016'!D59)),CONCATENATE(A$1,'ICSA 3-11-2016'!D59,B$1,'ICSA 3-11-2016'!A59,C$1,D$1,'ICSA 3-11-2016'!F59,E$1,'ICSA 3-11-2016'!A59,F$1))</f>
        <v>0</v>
      </c>
    </row>
    <row r="60" spans="1:1" x14ac:dyDescent="0.25">
      <c r="A60" s="13" t="b">
        <f>IF(NOT(ISBLANK('ICSA 3-11-2016'!D60)),CONCATENATE(A$1,'ICSA 3-11-2016'!D60,B$1,'ICSA 3-11-2016'!A60,C$1,D$1,'ICSA 3-11-2016'!F60,E$1,'ICSA 3-11-2016'!A60,F$1))</f>
        <v>0</v>
      </c>
    </row>
    <row r="61" spans="1:1" x14ac:dyDescent="0.25">
      <c r="A61" s="13" t="b">
        <f>IF(NOT(ISBLANK('ICSA 3-11-2016'!D61)),CONCATENATE(A$1,'ICSA 3-11-2016'!D61,B$1,'ICSA 3-11-2016'!A61,C$1,D$1,'ICSA 3-11-2016'!F61,E$1,'ICSA 3-11-2016'!A61,F$1))</f>
        <v>0</v>
      </c>
    </row>
    <row r="62" spans="1:1" x14ac:dyDescent="0.25">
      <c r="A62" s="13" t="b">
        <f>IF(NOT(ISBLANK('ICSA 3-11-2016'!D62)),CONCATENATE(A$1,'ICSA 3-11-2016'!D62,B$1,'ICSA 3-11-2016'!A62,C$1,D$1,'ICSA 3-11-2016'!F62,E$1,'ICSA 3-11-2016'!A62,F$1))</f>
        <v>0</v>
      </c>
    </row>
    <row r="63" spans="1:1" x14ac:dyDescent="0.25">
      <c r="A63" s="13" t="b">
        <f>IF(NOT(ISBLANK('ICSA 3-11-2016'!D63)),CONCATENATE(A$1,'ICSA 3-11-2016'!D63,B$1,'ICSA 3-11-2016'!A63,C$1,D$1,'ICSA 3-11-2016'!F63,E$1,'ICSA 3-11-2016'!A63,F$1))</f>
        <v>0</v>
      </c>
    </row>
    <row r="64" spans="1:1" x14ac:dyDescent="0.25">
      <c r="A64" s="13" t="b">
        <f>IF(NOT(ISBLANK('ICSA 3-11-2016'!D64)),CONCATENATE(A$1,'ICSA 3-11-2016'!D64,B$1,'ICSA 3-11-2016'!A64,C$1,D$1,'ICSA 3-11-2016'!F64,E$1,'ICSA 3-11-2016'!A64,F$1))</f>
        <v>0</v>
      </c>
    </row>
    <row r="65" spans="1:1" x14ac:dyDescent="0.25">
      <c r="A65" s="13" t="b">
        <f>IF(NOT(ISBLANK('ICSA 3-11-2016'!D65)),CONCATENATE(A$1,'ICSA 3-11-2016'!D65,B$1,'ICSA 3-11-2016'!A65,C$1,D$1,'ICSA 3-11-2016'!F65,E$1,'ICSA 3-11-2016'!A65,F$1))</f>
        <v>0</v>
      </c>
    </row>
    <row r="66" spans="1:1" x14ac:dyDescent="0.25">
      <c r="A66" s="13" t="b">
        <f>IF(NOT(ISBLANK('ICSA 3-11-2016'!D66)),CONCATENATE(A$1,'ICSA 3-11-2016'!D66,B$1,'ICSA 3-11-2016'!A66,C$1,D$1,'ICSA 3-11-2016'!F66,E$1,'ICSA 3-11-2016'!A66,F$1))</f>
        <v>0</v>
      </c>
    </row>
    <row r="67" spans="1:1" x14ac:dyDescent="0.25">
      <c r="A67" s="13" t="b">
        <f>IF(NOT(ISBLANK('ICSA 3-11-2016'!D67)),CONCATENATE(A$1,'ICSA 3-11-2016'!D67,B$1,'ICSA 3-11-2016'!A67,C$1,D$1,'ICSA 3-11-2016'!F67,E$1,'ICSA 3-11-2016'!A67,F$1))</f>
        <v>0</v>
      </c>
    </row>
    <row r="68" spans="1:1" x14ac:dyDescent="0.25">
      <c r="A68" s="13" t="b">
        <f>IF(NOT(ISBLANK('ICSA 3-11-2016'!D68)),CONCATENATE(A$1,'ICSA 3-11-2016'!D68,B$1,'ICSA 3-11-2016'!A68,C$1,D$1,'ICSA 3-11-2016'!F68,E$1,'ICSA 3-11-2016'!A68,F$1))</f>
        <v>0</v>
      </c>
    </row>
    <row r="69" spans="1:1" x14ac:dyDescent="0.25">
      <c r="A69" s="13" t="b">
        <f>IF(NOT(ISBLANK('ICSA 3-11-2016'!D69)),CONCATENATE(A$1,'ICSA 3-11-2016'!D69,B$1,'ICSA 3-11-2016'!A69,C$1,D$1,'ICSA 3-11-2016'!F69,E$1,'ICSA 3-11-2016'!A69,F$1))</f>
        <v>0</v>
      </c>
    </row>
    <row r="70" spans="1:1" x14ac:dyDescent="0.25">
      <c r="A70" s="13" t="b">
        <f>IF(NOT(ISBLANK('ICSA 3-11-2016'!D70)),CONCATENATE(A$1,'ICSA 3-11-2016'!D70,B$1,'ICSA 3-11-2016'!A70,C$1,D$1,'ICSA 3-11-2016'!F70,E$1,'ICSA 3-11-2016'!A70,F$1))</f>
        <v>0</v>
      </c>
    </row>
    <row r="71" spans="1:1" x14ac:dyDescent="0.25">
      <c r="A71" s="13" t="b">
        <f>IF(NOT(ISBLANK('ICSA 3-11-2016'!D71)),CONCATENATE(A$1,'ICSA 3-11-2016'!D71,B$1,'ICSA 3-11-2016'!A71,C$1,D$1,'ICSA 3-11-2016'!F71,E$1,'ICSA 3-11-2016'!A71,F$1))</f>
        <v>0</v>
      </c>
    </row>
    <row r="72" spans="1:1" x14ac:dyDescent="0.25">
      <c r="A72" s="13" t="b">
        <f>IF(NOT(ISBLANK('ICSA 3-11-2016'!D72)),CONCATENATE(A$1,'ICSA 3-11-2016'!D72,B$1,'ICSA 3-11-2016'!A72,C$1,D$1,'ICSA 3-11-2016'!F72,E$1,'ICSA 3-11-2016'!A72,F$1))</f>
        <v>0</v>
      </c>
    </row>
    <row r="73" spans="1:1" x14ac:dyDescent="0.25">
      <c r="A73" s="13" t="b">
        <f>IF(NOT(ISBLANK('ICSA 3-11-2016'!D73)),CONCATENATE(A$1,'ICSA 3-11-2016'!D73,B$1,'ICSA 3-11-2016'!A73,C$1,D$1,'ICSA 3-11-2016'!F73,E$1,'ICSA 3-11-2016'!A73,F$1))</f>
        <v>0</v>
      </c>
    </row>
    <row r="74" spans="1:1" x14ac:dyDescent="0.25">
      <c r="A74" s="13" t="b">
        <f>IF(NOT(ISBLANK('ICSA 3-11-2016'!D74)),CONCATENATE(A$1,'ICSA 3-11-2016'!D74,B$1,'ICSA 3-11-2016'!A74,C$1,D$1,'ICSA 3-11-2016'!F74,E$1,'ICSA 3-11-2016'!A74,F$1))</f>
        <v>0</v>
      </c>
    </row>
    <row r="75" spans="1:1" x14ac:dyDescent="0.25">
      <c r="A75" s="13" t="b">
        <f>IF(NOT(ISBLANK('ICSA 3-11-2016'!D75)),CONCATENATE(A$1,'ICSA 3-11-2016'!D75,B$1,'ICSA 3-11-2016'!A75,C$1,D$1,'ICSA 3-11-2016'!F75,E$1,'ICSA 3-11-2016'!A75,F$1))</f>
        <v>0</v>
      </c>
    </row>
    <row r="76" spans="1:1" x14ac:dyDescent="0.25">
      <c r="A76" s="13" t="b">
        <f>IF(NOT(ISBLANK('ICSA 3-11-2016'!D76)),CONCATENATE(A$1,'ICSA 3-11-2016'!D76,B$1,'ICSA 3-11-2016'!A76,C$1,D$1,'ICSA 3-11-2016'!F76,E$1,'ICSA 3-11-2016'!A76,F$1))</f>
        <v>0</v>
      </c>
    </row>
    <row r="77" spans="1:1" x14ac:dyDescent="0.25">
      <c r="A77" s="13" t="b">
        <f>IF(NOT(ISBLANK('ICSA 3-11-2016'!D77)),CONCATENATE(A$1,'ICSA 3-11-2016'!D77,B$1,'ICSA 3-11-2016'!A77,C$1,D$1,'ICSA 3-11-2016'!F77,E$1,'ICSA 3-11-2016'!A77,F$1))</f>
        <v>0</v>
      </c>
    </row>
    <row r="78" spans="1:1" x14ac:dyDescent="0.25">
      <c r="A78" s="13" t="b">
        <f>IF(NOT(ISBLANK('ICSA 3-11-2016'!D78)),CONCATENATE(A$1,'ICSA 3-11-2016'!D78,B$1,'ICSA 3-11-2016'!A78,C$1,D$1,'ICSA 3-11-2016'!F78,E$1,'ICSA 3-11-2016'!A78,F$1))</f>
        <v>0</v>
      </c>
    </row>
    <row r="79" spans="1:1" x14ac:dyDescent="0.25">
      <c r="A79" s="13" t="b">
        <f>IF(NOT(ISBLANK('ICSA 3-11-2016'!D79)),CONCATENATE(A$1,'ICSA 3-11-2016'!D79,B$1,'ICSA 3-11-2016'!A79,C$1,D$1,'ICSA 3-11-2016'!F79,E$1,'ICSA 3-11-2016'!A79,F$1))</f>
        <v>0</v>
      </c>
    </row>
    <row r="80" spans="1:1" x14ac:dyDescent="0.25">
      <c r="A80" s="13" t="b">
        <f>IF(NOT(ISBLANK('ICSA 3-11-2016'!D80)),CONCATENATE(A$1,'ICSA 3-11-2016'!D80,B$1,'ICSA 3-11-2016'!A80,C$1,D$1,'ICSA 3-11-2016'!F80,E$1,'ICSA 3-11-2016'!A80,F$1))</f>
        <v>0</v>
      </c>
    </row>
    <row r="81" spans="1:1" x14ac:dyDescent="0.25">
      <c r="A81" s="13" t="b">
        <f>IF(NOT(ISBLANK('ICSA 3-11-2016'!D81)),CONCATENATE(A$1,'ICSA 3-11-2016'!D81,B$1,'ICSA 3-11-2016'!A81,C$1,D$1,'ICSA 3-11-2016'!F81,E$1,'ICSA 3-11-2016'!A81,F$1))</f>
        <v>0</v>
      </c>
    </row>
    <row r="82" spans="1:1" x14ac:dyDescent="0.25">
      <c r="A82" s="13" t="b">
        <f>IF(NOT(ISBLANK('ICSA 3-11-2016'!D82)),CONCATENATE(A$1,'ICSA 3-11-2016'!D82,B$1,'ICSA 3-11-2016'!A82,C$1,D$1,'ICSA 3-11-2016'!F82,E$1,'ICSA 3-11-2016'!A82,F$1))</f>
        <v>0</v>
      </c>
    </row>
    <row r="83" spans="1:1" x14ac:dyDescent="0.25">
      <c r="A83" s="13" t="b">
        <f>IF(NOT(ISBLANK('ICSA 3-11-2016'!D83)),CONCATENATE(A$1,'ICSA 3-11-2016'!D83,B$1,'ICSA 3-11-2016'!A83,C$1,D$1,'ICSA 3-11-2016'!F83,E$1,'ICSA 3-11-2016'!A83,F$1))</f>
        <v>0</v>
      </c>
    </row>
    <row r="84" spans="1:1" x14ac:dyDescent="0.25">
      <c r="A84" s="13" t="b">
        <f>IF(NOT(ISBLANK('ICSA 3-11-2016'!D84)),CONCATENATE(A$1,'ICSA 3-11-2016'!D84,B$1,'ICSA 3-11-2016'!A84,C$1,D$1,'ICSA 3-11-2016'!F84,E$1,'ICSA 3-11-2016'!A84,F$1))</f>
        <v>0</v>
      </c>
    </row>
    <row r="85" spans="1:1" x14ac:dyDescent="0.25">
      <c r="A85" s="13" t="b">
        <f>IF(NOT(ISBLANK('ICSA 3-11-2016'!D85)),CONCATENATE(A$1,'ICSA 3-11-2016'!D85,B$1,'ICSA 3-11-2016'!A85,C$1,D$1,'ICSA 3-11-2016'!F85,E$1,'ICSA 3-11-2016'!A85,F$1))</f>
        <v>0</v>
      </c>
    </row>
    <row r="86" spans="1:1" x14ac:dyDescent="0.25">
      <c r="A86" s="13" t="b">
        <f>IF(NOT(ISBLANK('ICSA 3-11-2016'!D86)),CONCATENATE(A$1,'ICSA 3-11-2016'!D86,B$1,'ICSA 3-11-2016'!A86,C$1,D$1,'ICSA 3-11-2016'!F86,E$1,'ICSA 3-11-2016'!A86,F$1))</f>
        <v>0</v>
      </c>
    </row>
    <row r="87" spans="1:1" x14ac:dyDescent="0.25">
      <c r="A87" s="13" t="b">
        <f>IF(NOT(ISBLANK('ICSA 3-11-2016'!D87)),CONCATENATE(A$1,'ICSA 3-11-2016'!D87,B$1,'ICSA 3-11-2016'!A87,C$1,D$1,'ICSA 3-11-2016'!F87,E$1,'ICSA 3-11-2016'!A87,F$1))</f>
        <v>0</v>
      </c>
    </row>
    <row r="88" spans="1:1" x14ac:dyDescent="0.25">
      <c r="A88" s="13" t="b">
        <f>IF(NOT(ISBLANK('ICSA 3-11-2016'!D88)),CONCATENATE(A$1,'ICSA 3-11-2016'!D88,B$1,'ICSA 3-11-2016'!A88,C$1,D$1,'ICSA 3-11-2016'!F88,E$1,'ICSA 3-11-2016'!A88,F$1))</f>
        <v>0</v>
      </c>
    </row>
    <row r="89" spans="1:1" x14ac:dyDescent="0.25">
      <c r="A89" s="13" t="b">
        <f>IF(NOT(ISBLANK('ICSA 3-11-2016'!D89)),CONCATENATE(A$1,'ICSA 3-11-2016'!D89,B$1,'ICSA 3-11-2016'!A89,C$1,D$1,'ICSA 3-11-2016'!F89,E$1,'ICSA 3-11-2016'!A89,F$1))</f>
        <v>0</v>
      </c>
    </row>
    <row r="90" spans="1:1" x14ac:dyDescent="0.25">
      <c r="A90" s="13" t="b">
        <f>IF(NOT(ISBLANK('ICSA 3-11-2016'!D90)),CONCATENATE(A$1,'ICSA 3-11-2016'!D90,B$1,'ICSA 3-11-2016'!A90,C$1,D$1,'ICSA 3-11-2016'!F90,E$1,'ICSA 3-11-2016'!A90,F$1))</f>
        <v>0</v>
      </c>
    </row>
    <row r="91" spans="1:1" x14ac:dyDescent="0.25">
      <c r="A91" s="13" t="b">
        <f>IF(NOT(ISBLANK('ICSA 3-11-2016'!D91)),CONCATENATE(A$1,'ICSA 3-11-2016'!D91,B$1,'ICSA 3-11-2016'!A91,C$1,D$1,'ICSA 3-11-2016'!F91,E$1,'ICSA 3-11-2016'!A91,F$1))</f>
        <v>0</v>
      </c>
    </row>
    <row r="92" spans="1:1" x14ac:dyDescent="0.25">
      <c r="A92" s="13" t="b">
        <f>IF(NOT(ISBLANK('ICSA 3-11-2016'!D92)),CONCATENATE(A$1,'ICSA 3-11-2016'!D92,B$1,'ICSA 3-11-2016'!A92,C$1,D$1,'ICSA 3-11-2016'!F92,E$1,'ICSA 3-11-2016'!A92,F$1))</f>
        <v>0</v>
      </c>
    </row>
    <row r="93" spans="1:1" x14ac:dyDescent="0.25">
      <c r="A93" s="13" t="b">
        <f>IF(NOT(ISBLANK('ICSA 3-11-2016'!D93)),CONCATENATE(A$1,'ICSA 3-11-2016'!D93,B$1,'ICSA 3-11-2016'!A93,C$1,D$1,'ICSA 3-11-2016'!F93,E$1,'ICSA 3-11-2016'!A93,F$1))</f>
        <v>0</v>
      </c>
    </row>
    <row r="94" spans="1:1" x14ac:dyDescent="0.25">
      <c r="A94" s="13" t="b">
        <f>IF(NOT(ISBLANK('ICSA 3-11-2016'!D94)),CONCATENATE(A$1,'ICSA 3-11-2016'!D94,B$1,'ICSA 3-11-2016'!A94,C$1,D$1,'ICSA 3-11-2016'!F94,E$1,'ICSA 3-11-2016'!A94,F$1))</f>
        <v>0</v>
      </c>
    </row>
    <row r="95" spans="1:1" x14ac:dyDescent="0.25">
      <c r="A95" s="13" t="b">
        <f>IF(NOT(ISBLANK('ICSA 3-11-2016'!D95)),CONCATENATE(A$1,'ICSA 3-11-2016'!D95,B$1,'ICSA 3-11-2016'!A95,C$1,D$1,'ICSA 3-11-2016'!F95,E$1,'ICSA 3-11-2016'!A95,F$1))</f>
        <v>0</v>
      </c>
    </row>
    <row r="96" spans="1:1" x14ac:dyDescent="0.25">
      <c r="A96" s="13" t="b">
        <f>IF(NOT(ISBLANK('ICSA 3-11-2016'!D96)),CONCATENATE(A$1,'ICSA 3-11-2016'!D96,B$1,'ICSA 3-11-2016'!A96,C$1,D$1,'ICSA 3-11-2016'!F96,E$1,'ICSA 3-11-2016'!A96,F$1))</f>
        <v>0</v>
      </c>
    </row>
    <row r="97" spans="1:1" x14ac:dyDescent="0.25">
      <c r="A97" s="13" t="b">
        <f>IF(NOT(ISBLANK('ICSA 3-11-2016'!D97)),CONCATENATE(A$1,'ICSA 3-11-2016'!D97,B$1,'ICSA 3-11-2016'!A97,C$1,D$1,'ICSA 3-11-2016'!F97,E$1,'ICSA 3-11-2016'!A97,F$1))</f>
        <v>0</v>
      </c>
    </row>
    <row r="98" spans="1:1" x14ac:dyDescent="0.25">
      <c r="A98" s="13" t="b">
        <f>IF(NOT(ISBLANK('ICSA 3-11-2016'!D98)),CONCATENATE(A$1,'ICSA 3-11-2016'!D98,B$1,'ICSA 3-11-2016'!A98,C$1,D$1,'ICSA 3-11-2016'!F98,E$1,'ICSA 3-11-2016'!A98,F$1))</f>
        <v>0</v>
      </c>
    </row>
    <row r="99" spans="1:1" x14ac:dyDescent="0.25">
      <c r="A99" s="13" t="b">
        <f>IF(NOT(ISBLANK('ICSA 3-11-2016'!D99)),CONCATENATE(A$1,'ICSA 3-11-2016'!D99,B$1,'ICSA 3-11-2016'!A99,C$1,D$1,'ICSA 3-11-2016'!F99,E$1,'ICSA 3-11-2016'!A99,F$1))</f>
        <v>0</v>
      </c>
    </row>
    <row r="100" spans="1:1" x14ac:dyDescent="0.25">
      <c r="A100" s="13" t="b">
        <f>IF(NOT(ISBLANK('ICSA 3-11-2016'!D100)),CONCATENATE(A$1,'ICSA 3-11-2016'!D100,B$1,'ICSA 3-11-2016'!A100,C$1,D$1,'ICSA 3-11-2016'!F100,E$1,'ICSA 3-11-2016'!A100,F$1))</f>
        <v>0</v>
      </c>
    </row>
    <row r="101" spans="1:1" x14ac:dyDescent="0.25">
      <c r="A101" s="13" t="b">
        <f>IF(NOT(ISBLANK('ICSA 3-11-2016'!D101)),CONCATENATE(A$1,'ICSA 3-11-2016'!D101,B$1,'ICSA 3-11-2016'!A101,C$1,D$1,'ICSA 3-11-2016'!F101,E$1,'ICSA 3-11-2016'!A101,F$1))</f>
        <v>0</v>
      </c>
    </row>
    <row r="102" spans="1:1" x14ac:dyDescent="0.25">
      <c r="A102" s="13" t="b">
        <f>IF(NOT(ISBLANK('ICSA 3-11-2016'!D102)),CONCATENATE(A$1,'ICSA 3-11-2016'!D102,B$1,'ICSA 3-11-2016'!A102,C$1,D$1,'ICSA 3-11-2016'!F102,E$1,'ICSA 3-11-2016'!A102,F$1))</f>
        <v>0</v>
      </c>
    </row>
    <row r="103" spans="1:1" x14ac:dyDescent="0.25">
      <c r="A103" s="13" t="b">
        <f>IF(NOT(ISBLANK('ICSA 3-11-2016'!D103)),CONCATENATE(A$1,'ICSA 3-11-2016'!D103,B$1,'ICSA 3-11-2016'!A103,C$1,D$1,'ICSA 3-11-2016'!F103,E$1,'ICSA 3-11-2016'!A103,F$1))</f>
        <v>0</v>
      </c>
    </row>
    <row r="104" spans="1:1" x14ac:dyDescent="0.25">
      <c r="A104" s="13" t="b">
        <f>IF(NOT(ISBLANK('ICSA 3-11-2016'!D104)),CONCATENATE(A$1,'ICSA 3-11-2016'!D104,B$1,'ICSA 3-11-2016'!A104,C$1,D$1,'ICSA 3-11-2016'!F104,E$1,'ICSA 3-11-2016'!A104,F$1))</f>
        <v>0</v>
      </c>
    </row>
    <row r="105" spans="1:1" x14ac:dyDescent="0.25">
      <c r="A105" s="13" t="b">
        <f>IF(NOT(ISBLANK('ICSA 3-11-2016'!D105)),CONCATENATE(A$1,'ICSA 3-11-2016'!D105,B$1,'ICSA 3-11-2016'!A105,C$1,D$1,'ICSA 3-11-2016'!F105,E$1,'ICSA 3-11-2016'!A105,F$1))</f>
        <v>0</v>
      </c>
    </row>
    <row r="106" spans="1:1" x14ac:dyDescent="0.25">
      <c r="A106" s="13" t="b">
        <f>IF(NOT(ISBLANK('ICSA 3-11-2016'!D106)),CONCATENATE(A$1,'ICSA 3-11-2016'!D106,B$1,'ICSA 3-11-2016'!A106,C$1,D$1,'ICSA 3-11-2016'!F106,E$1,'ICSA 3-11-2016'!A106,F$1))</f>
        <v>0</v>
      </c>
    </row>
    <row r="107" spans="1:1" x14ac:dyDescent="0.25">
      <c r="A107" s="13" t="b">
        <f>IF(NOT(ISBLANK('ICSA 3-11-2016'!D107)),CONCATENATE(A$1,'ICSA 3-11-2016'!D107,B$1,'ICSA 3-11-2016'!A107,C$1,D$1,'ICSA 3-11-2016'!F107,E$1,'ICSA 3-11-2016'!A107,F$1))</f>
        <v>0</v>
      </c>
    </row>
    <row r="108" spans="1:1" x14ac:dyDescent="0.25">
      <c r="A108" s="13" t="b">
        <f>IF(NOT(ISBLANK('ICSA 3-11-2016'!D108)),CONCATENATE(A$1,'ICSA 3-11-2016'!D108,B$1,'ICSA 3-11-2016'!A108,C$1,D$1,'ICSA 3-11-2016'!F108,E$1,'ICSA 3-11-2016'!A108,F$1))</f>
        <v>0</v>
      </c>
    </row>
    <row r="109" spans="1:1" x14ac:dyDescent="0.25">
      <c r="A109" s="13" t="b">
        <f>IF(NOT(ISBLANK('ICSA 3-11-2016'!D109)),CONCATENATE(A$1,'ICSA 3-11-2016'!D109,B$1,'ICSA 3-11-2016'!A109,C$1,D$1,'ICSA 3-11-2016'!F109,E$1,'ICSA 3-11-2016'!A109,F$1))</f>
        <v>0</v>
      </c>
    </row>
    <row r="110" spans="1:1" x14ac:dyDescent="0.25">
      <c r="A110" s="13" t="b">
        <f>IF(NOT(ISBLANK('ICSA 3-11-2016'!D110)),CONCATENATE(A$1,'ICSA 3-11-2016'!D110,B$1,'ICSA 3-11-2016'!A110,C$1,D$1,'ICSA 3-11-2016'!F110,E$1,'ICSA 3-11-2016'!A110,F$1))</f>
        <v>0</v>
      </c>
    </row>
    <row r="111" spans="1:1" x14ac:dyDescent="0.25">
      <c r="A111" s="13" t="b">
        <f>IF(NOT(ISBLANK('ICSA 3-11-2016'!D111)),CONCATENATE(A$1,'ICSA 3-11-2016'!D111,B$1,'ICSA 3-11-2016'!A111,C$1,D$1,'ICSA 3-11-2016'!F111,E$1,'ICSA 3-11-2016'!A111,F$1))</f>
        <v>0</v>
      </c>
    </row>
    <row r="112" spans="1:1" x14ac:dyDescent="0.25">
      <c r="A112" s="13" t="b">
        <f>IF(NOT(ISBLANK('ICSA 3-11-2016'!D112)),CONCATENATE(A$1,'ICSA 3-11-2016'!D112,B$1,'ICSA 3-11-2016'!A112,C$1,D$1,'ICSA 3-11-2016'!F112,E$1,'ICSA 3-11-2016'!A112,F$1))</f>
        <v>0</v>
      </c>
    </row>
    <row r="113" spans="1:1" x14ac:dyDescent="0.25">
      <c r="A113" s="13" t="b">
        <f>IF(NOT(ISBLANK('ICSA 3-11-2016'!D113)),CONCATENATE(A$1,'ICSA 3-11-2016'!D113,B$1,'ICSA 3-11-2016'!A113,C$1,D$1,'ICSA 3-11-2016'!F113,E$1,'ICSA 3-11-2016'!A113,F$1))</f>
        <v>0</v>
      </c>
    </row>
    <row r="114" spans="1:1" x14ac:dyDescent="0.25">
      <c r="A114" s="13" t="b">
        <f>IF(NOT(ISBLANK('ICSA 3-11-2016'!D114)),CONCATENATE(A$1,'ICSA 3-11-2016'!D114,B$1,'ICSA 3-11-2016'!A114,C$1,D$1,'ICSA 3-11-2016'!F114,E$1,'ICSA 3-11-2016'!A114,F$1))</f>
        <v>0</v>
      </c>
    </row>
    <row r="115" spans="1:1" x14ac:dyDescent="0.25">
      <c r="A115" s="13" t="b">
        <f>IF(NOT(ISBLANK('ICSA 3-11-2016'!D115)),CONCATENATE(A$1,'ICSA 3-11-2016'!D115,B$1,'ICSA 3-11-2016'!A115,C$1,D$1,'ICSA 3-11-2016'!F115,E$1,'ICSA 3-11-2016'!A115,F$1))</f>
        <v>0</v>
      </c>
    </row>
    <row r="116" spans="1:1" x14ac:dyDescent="0.25">
      <c r="A116" s="13" t="b">
        <f>IF(NOT(ISBLANK('ICSA 3-11-2016'!D116)),CONCATENATE(A$1,'ICSA 3-11-2016'!D116,B$1,'ICSA 3-11-2016'!A116,C$1,D$1,'ICSA 3-11-2016'!F116,E$1,'ICSA 3-11-2016'!A116,F$1))</f>
        <v>0</v>
      </c>
    </row>
    <row r="117" spans="1:1" x14ac:dyDescent="0.25">
      <c r="A117" s="13" t="b">
        <f>IF(NOT(ISBLANK('ICSA 3-11-2016'!D117)),CONCATENATE(A$1,'ICSA 3-11-2016'!D117,B$1,'ICSA 3-11-2016'!A117,C$1,D$1,'ICSA 3-11-2016'!F117,E$1,'ICSA 3-11-2016'!A117,F$1))</f>
        <v>0</v>
      </c>
    </row>
    <row r="118" spans="1:1" x14ac:dyDescent="0.25">
      <c r="A118" s="13" t="b">
        <f>IF(NOT(ISBLANK('ICSA 3-11-2016'!D118)),CONCATENATE(A$1,'ICSA 3-11-2016'!D118,B$1,'ICSA 3-11-2016'!A118,C$1,D$1,'ICSA 3-11-2016'!F118,E$1,'ICSA 3-11-2016'!A118,F$1))</f>
        <v>0</v>
      </c>
    </row>
    <row r="119" spans="1:1" x14ac:dyDescent="0.25">
      <c r="A119" s="13" t="b">
        <f>IF(NOT(ISBLANK('ICSA 3-11-2016'!D119)),CONCATENATE(A$1,'ICSA 3-11-2016'!D119,B$1,'ICSA 3-11-2016'!A119,C$1,D$1,'ICSA 3-11-2016'!F119,E$1,'ICSA 3-11-2016'!A119,F$1))</f>
        <v>0</v>
      </c>
    </row>
    <row r="120" spans="1:1" x14ac:dyDescent="0.25">
      <c r="A120" s="13" t="b">
        <f>IF(NOT(ISBLANK('ICSA 3-11-2016'!D120)),CONCATENATE(A$1,'ICSA 3-11-2016'!D120,B$1,'ICSA 3-11-2016'!A120,C$1,D$1,'ICSA 3-11-2016'!F120,E$1,'ICSA 3-11-2016'!A120,F$1))</f>
        <v>0</v>
      </c>
    </row>
    <row r="121" spans="1:1" x14ac:dyDescent="0.25">
      <c r="A121" s="13" t="b">
        <f>IF(NOT(ISBLANK('ICSA 3-11-2016'!D121)),CONCATENATE(A$1,'ICSA 3-11-2016'!D121,B$1,'ICSA 3-11-2016'!A121,C$1,D$1,'ICSA 3-11-2016'!F121,E$1,'ICSA 3-11-2016'!A121,F$1))</f>
        <v>0</v>
      </c>
    </row>
    <row r="122" spans="1:1" x14ac:dyDescent="0.25">
      <c r="A122" s="13" t="b">
        <f>IF(NOT(ISBLANK('ICSA 3-11-2016'!D122)),CONCATENATE(A$1,'ICSA 3-11-2016'!D122,B$1,'ICSA 3-11-2016'!A122,C$1,D$1,'ICSA 3-11-2016'!F122,E$1,'ICSA 3-11-2016'!A122,F$1))</f>
        <v>0</v>
      </c>
    </row>
    <row r="123" spans="1:1" x14ac:dyDescent="0.25">
      <c r="A123" s="13" t="b">
        <f>IF(NOT(ISBLANK('ICSA 3-11-2016'!D123)),CONCATENATE(A$1,'ICSA 3-11-2016'!D123,B$1,'ICSA 3-11-2016'!A123,C$1,D$1,'ICSA 3-11-2016'!F123,E$1,'ICSA 3-11-2016'!A123,F$1))</f>
        <v>0</v>
      </c>
    </row>
    <row r="124" spans="1:1" x14ac:dyDescent="0.25">
      <c r="A124" s="13" t="b">
        <f>IF(NOT(ISBLANK('ICSA 3-11-2016'!D124)),CONCATENATE(A$1,'ICSA 3-11-2016'!D124,B$1,'ICSA 3-11-2016'!A124,C$1,D$1,'ICSA 3-11-2016'!F124,E$1,'ICSA 3-11-2016'!A124,F$1))</f>
        <v>0</v>
      </c>
    </row>
    <row r="125" spans="1:1" x14ac:dyDescent="0.25">
      <c r="A125" s="13" t="b">
        <f>IF(NOT(ISBLANK('ICSA 3-11-2016'!D125)),CONCATENATE(A$1,'ICSA 3-11-2016'!D125,B$1,'ICSA 3-11-2016'!A125,C$1,D$1,'ICSA 3-11-2016'!F125,E$1,'ICSA 3-11-2016'!A125,F$1))</f>
        <v>0</v>
      </c>
    </row>
    <row r="126" spans="1:1" x14ac:dyDescent="0.25">
      <c r="A126" s="13" t="b">
        <f>IF(NOT(ISBLANK('ICSA 3-11-2016'!D126)),CONCATENATE(A$1,'ICSA 3-11-2016'!D126,B$1,'ICSA 3-11-2016'!A126,C$1,D$1,'ICSA 3-11-2016'!F126,E$1,'ICSA 3-11-2016'!A126,F$1))</f>
        <v>0</v>
      </c>
    </row>
    <row r="127" spans="1:1" x14ac:dyDescent="0.25">
      <c r="A127" s="13" t="b">
        <f>IF(NOT(ISBLANK('ICSA 3-11-2016'!D127)),CONCATENATE(A$1,'ICSA 3-11-2016'!D127,B$1,'ICSA 3-11-2016'!A127,C$1,D$1,'ICSA 3-11-2016'!F127,E$1,'ICSA 3-11-2016'!A127,F$1))</f>
        <v>0</v>
      </c>
    </row>
    <row r="128" spans="1:1" x14ac:dyDescent="0.25">
      <c r="A128" s="13" t="b">
        <f>IF(NOT(ISBLANK('ICSA 3-11-2016'!D128)),CONCATENATE(A$1,'ICSA 3-11-2016'!D128,B$1,'ICSA 3-11-2016'!A128,C$1,D$1,'ICSA 3-11-2016'!F128,E$1,'ICSA 3-11-2016'!A128,F$1))</f>
        <v>0</v>
      </c>
    </row>
    <row r="129" spans="1:1" x14ac:dyDescent="0.25">
      <c r="A129" s="13" t="b">
        <f>IF(NOT(ISBLANK('ICSA 3-11-2016'!D129)),CONCATENATE(A$1,'ICSA 3-11-2016'!D129,B$1,'ICSA 3-11-2016'!A129,C$1,D$1,'ICSA 3-11-2016'!F129,E$1,'ICSA 3-11-2016'!A129,F$1))</f>
        <v>0</v>
      </c>
    </row>
    <row r="130" spans="1:1" x14ac:dyDescent="0.25">
      <c r="A130" s="13" t="b">
        <f>IF(NOT(ISBLANK('ICSA 3-11-2016'!D130)),CONCATENATE(A$1,'ICSA 3-11-2016'!D130,B$1,'ICSA 3-11-2016'!A130,C$1,D$1,'ICSA 3-11-2016'!F130,E$1,'ICSA 3-11-2016'!A130,F$1))</f>
        <v>0</v>
      </c>
    </row>
    <row r="131" spans="1:1" x14ac:dyDescent="0.25">
      <c r="A131" s="13" t="b">
        <f>IF(NOT(ISBLANK('ICSA 3-11-2016'!D131)),CONCATENATE(A$1,'ICSA 3-11-2016'!D131,B$1,'ICSA 3-11-2016'!A131,C$1,D$1,'ICSA 3-11-2016'!F131,E$1,'ICSA 3-11-2016'!A131,F$1))</f>
        <v>0</v>
      </c>
    </row>
    <row r="132" spans="1:1" x14ac:dyDescent="0.25">
      <c r="A132" s="13" t="b">
        <f>IF(NOT(ISBLANK('ICSA 3-11-2016'!D132)),CONCATENATE(A$1,'ICSA 3-11-2016'!D132,B$1,'ICSA 3-11-2016'!A132,C$1,D$1,'ICSA 3-11-2016'!F132,E$1,'ICSA 3-11-2016'!A132,F$1))</f>
        <v>0</v>
      </c>
    </row>
    <row r="133" spans="1:1" x14ac:dyDescent="0.25">
      <c r="A133" s="13" t="b">
        <f>IF(NOT(ISBLANK('ICSA 3-11-2016'!D133)),CONCATENATE(A$1,'ICSA 3-11-2016'!D133,B$1,'ICSA 3-11-2016'!A133,C$1,D$1,'ICSA 3-11-2016'!F133,E$1,'ICSA 3-11-2016'!A133,F$1))</f>
        <v>0</v>
      </c>
    </row>
    <row r="134" spans="1:1" x14ac:dyDescent="0.25">
      <c r="A134" s="13" t="b">
        <f>IF(NOT(ISBLANK('ICSA 3-11-2016'!D134)),CONCATENATE(A$1,'ICSA 3-11-2016'!D134,B$1,'ICSA 3-11-2016'!A134,C$1,D$1,'ICSA 3-11-2016'!F134,E$1,'ICSA 3-11-2016'!A134,F$1))</f>
        <v>0</v>
      </c>
    </row>
    <row r="135" spans="1:1" x14ac:dyDescent="0.25">
      <c r="A135" s="13" t="b">
        <f>IF(NOT(ISBLANK('ICSA 3-11-2016'!D135)),CONCATENATE(A$1,'ICSA 3-11-2016'!D135,B$1,'ICSA 3-11-2016'!A135,C$1,D$1,'ICSA 3-11-2016'!F135,E$1,'ICSA 3-11-2016'!A135,F$1))</f>
        <v>0</v>
      </c>
    </row>
    <row r="136" spans="1:1" x14ac:dyDescent="0.25">
      <c r="A136" s="13" t="b">
        <f>IF(NOT(ISBLANK('ICSA 3-11-2016'!D136)),CONCATENATE(A$1,'ICSA 3-11-2016'!D136,B$1,'ICSA 3-11-2016'!A136,C$1,D$1,'ICSA 3-11-2016'!F136,E$1,'ICSA 3-11-2016'!A136,F$1))</f>
        <v>0</v>
      </c>
    </row>
    <row r="137" spans="1:1" x14ac:dyDescent="0.25">
      <c r="A137" s="13" t="b">
        <f>IF(NOT(ISBLANK('ICSA 3-11-2016'!D137)),CONCATENATE(A$1,'ICSA 3-11-2016'!D137,B$1,'ICSA 3-11-2016'!A137,C$1,D$1,'ICSA 3-11-2016'!F137,E$1,'ICSA 3-11-2016'!A137,F$1))</f>
        <v>0</v>
      </c>
    </row>
    <row r="138" spans="1:1" x14ac:dyDescent="0.25">
      <c r="A138" s="13" t="b">
        <f>IF(NOT(ISBLANK('ICSA 3-11-2016'!D138)),CONCATENATE(A$1,'ICSA 3-11-2016'!D138,B$1,'ICSA 3-11-2016'!A138,C$1,D$1,'ICSA 3-11-2016'!F138,E$1,'ICSA 3-11-2016'!A138,F$1))</f>
        <v>0</v>
      </c>
    </row>
    <row r="139" spans="1:1" x14ac:dyDescent="0.25">
      <c r="A139" s="13" t="b">
        <f>IF(NOT(ISBLANK('ICSA 3-11-2016'!D139)),CONCATENATE(A$1,'ICSA 3-11-2016'!D139,B$1,'ICSA 3-11-2016'!A139,C$1,D$1,'ICSA 3-11-2016'!F139,E$1,'ICSA 3-11-2016'!A139,F$1))</f>
        <v>0</v>
      </c>
    </row>
    <row r="140" spans="1:1" x14ac:dyDescent="0.25">
      <c r="A140" s="13" t="b">
        <f>IF(NOT(ISBLANK('ICSA 3-11-2016'!D140)),CONCATENATE(A$1,'ICSA 3-11-2016'!D140,B$1,'ICSA 3-11-2016'!A140,C$1,D$1,'ICSA 3-11-2016'!F140,E$1,'ICSA 3-11-2016'!A140,F$1))</f>
        <v>0</v>
      </c>
    </row>
    <row r="141" spans="1:1" x14ac:dyDescent="0.25">
      <c r="A141" s="13" t="b">
        <f>IF(NOT(ISBLANK('ICSA 3-11-2016'!D141)),CONCATENATE(A$1,'ICSA 3-11-2016'!D141,B$1,'ICSA 3-11-2016'!A141,C$1,D$1,'ICSA 3-11-2016'!F141,E$1,'ICSA 3-11-2016'!A141,F$1))</f>
        <v>0</v>
      </c>
    </row>
    <row r="142" spans="1:1" x14ac:dyDescent="0.25">
      <c r="A142" s="13" t="b">
        <f>IF(NOT(ISBLANK('ICSA 3-11-2016'!D142)),CONCATENATE(A$1,'ICSA 3-11-2016'!D142,B$1,'ICSA 3-11-2016'!A142,C$1,D$1,'ICSA 3-11-2016'!F142,E$1,'ICSA 3-11-2016'!A142,F$1))</f>
        <v>0</v>
      </c>
    </row>
    <row r="143" spans="1:1" x14ac:dyDescent="0.25">
      <c r="A143" s="13" t="b">
        <f>IF(NOT(ISBLANK('ICSA 3-11-2016'!D143)),CONCATENATE(A$1,'ICSA 3-11-2016'!D143,B$1,'ICSA 3-11-2016'!A143,C$1,D$1,'ICSA 3-11-2016'!F143,E$1,'ICSA 3-11-2016'!A143,F$1))</f>
        <v>0</v>
      </c>
    </row>
    <row r="144" spans="1:1" x14ac:dyDescent="0.25">
      <c r="A144" s="13" t="b">
        <f>IF(NOT(ISBLANK('ICSA 3-11-2016'!D144)),CONCATENATE(A$1,'ICSA 3-11-2016'!D144,B$1,'ICSA 3-11-2016'!A144,C$1,D$1,'ICSA 3-11-2016'!F144,E$1,'ICSA 3-11-2016'!A144,F$1))</f>
        <v>0</v>
      </c>
    </row>
    <row r="145" spans="1:1" x14ac:dyDescent="0.25">
      <c r="A145" s="13" t="b">
        <f>IF(NOT(ISBLANK('ICSA 3-11-2016'!D145)),CONCATENATE(A$1,'ICSA 3-11-2016'!D145,B$1,'ICSA 3-11-2016'!A145,C$1,D$1,'ICSA 3-11-2016'!F145,E$1,'ICSA 3-11-2016'!A145,F$1))</f>
        <v>0</v>
      </c>
    </row>
    <row r="146" spans="1:1" x14ac:dyDescent="0.25">
      <c r="A146" s="13" t="b">
        <f>IF(NOT(ISBLANK('ICSA 3-11-2016'!D146)),CONCATENATE(A$1,'ICSA 3-11-2016'!D146,B$1,'ICSA 3-11-2016'!A146,C$1,D$1,'ICSA 3-11-2016'!F146,E$1,'ICSA 3-11-2016'!A146,F$1))</f>
        <v>0</v>
      </c>
    </row>
    <row r="147" spans="1:1" x14ac:dyDescent="0.25">
      <c r="A147" s="13" t="b">
        <f>IF(NOT(ISBLANK('ICSA 3-11-2016'!D147)),CONCATENATE(A$1,'ICSA 3-11-2016'!D147,B$1,'ICSA 3-11-2016'!A147,C$1,D$1,'ICSA 3-11-2016'!F147,E$1,'ICSA 3-11-2016'!A147,F$1))</f>
        <v>0</v>
      </c>
    </row>
    <row r="148" spans="1:1" x14ac:dyDescent="0.25">
      <c r="A148" s="13" t="str">
        <f>IF(NOT(ISBLANK('ICSA 3-11-2016'!D148)),CONCATENATE(A$1,'ICSA 3-11-2016'!D148,B$1,'ICSA 3-11-2016'!A148,C$1,D$1,'ICSA 3-11-2016'!F148,E$1,'ICSA 3-11-2016'!A148,F$1))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'1146'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'1146' and cp.product_version_id = pv.product_version_id and pv.product_id = p.product_id and p.vendor_id = vend.vendor_id)as subquery where cp.certified_product_id = subquery.certified_product_id;</v>
      </c>
    </row>
    <row r="149" spans="1:1" x14ac:dyDescent="0.25">
      <c r="A149" s="13" t="b">
        <f>IF(NOT(ISBLANK('ICSA 3-11-2016'!D149)),CONCATENATE(A$1,'ICSA 3-11-2016'!D149,B$1,'ICSA 3-11-2016'!A149,C$1,D$1,'ICSA 3-11-2016'!F149,E$1,'ICSA 3-11-2016'!A149,F$1))</f>
        <v>0</v>
      </c>
    </row>
    <row r="150" spans="1:1" x14ac:dyDescent="0.25">
      <c r="A150" s="13" t="b">
        <f>IF(NOT(ISBLANK('ICSA 3-11-2016'!D150)),CONCATENATE(A$1,'ICSA 3-11-2016'!D150,B$1,'ICSA 3-11-2016'!A150,C$1,D$1,'ICSA 3-11-2016'!F150,E$1,'ICSA 3-11-2016'!A150,F$1))</f>
        <v>0</v>
      </c>
    </row>
    <row r="151" spans="1:1" x14ac:dyDescent="0.25">
      <c r="A151" s="13" t="b">
        <f>IF(NOT(ISBLANK('ICSA 3-11-2016'!D151)),CONCATENATE(A$1,'ICSA 3-11-2016'!D151,B$1,'ICSA 3-11-2016'!A151,C$1,D$1,'ICSA 3-11-2016'!F151,E$1,'ICSA 3-11-2016'!A151,F$1))</f>
        <v>0</v>
      </c>
    </row>
    <row r="152" spans="1:1" x14ac:dyDescent="0.25">
      <c r="A152" s="13" t="b">
        <f>IF(NOT(ISBLANK('ICSA 3-11-2016'!D152)),CONCATENATE(A$1,'ICSA 3-11-2016'!D152,B$1,'ICSA 3-11-2016'!A152,C$1,D$1,'ICSA 3-11-2016'!F152,E$1,'ICSA 3-11-2016'!A152,F$1))</f>
        <v>0</v>
      </c>
    </row>
    <row r="153" spans="1:1" x14ac:dyDescent="0.25">
      <c r="A153" s="13" t="b">
        <f>IF(NOT(ISBLANK('ICSA 3-11-2016'!D153)),CONCATENATE(A$1,'ICSA 3-11-2016'!D153,B$1,'ICSA 3-11-2016'!A153,C$1,D$1,'ICSA 3-11-2016'!F153,E$1,'ICSA 3-11-2016'!A153,F$1))</f>
        <v>0</v>
      </c>
    </row>
    <row r="154" spans="1:1" x14ac:dyDescent="0.25">
      <c r="A154" s="13" t="b">
        <f>IF(NOT(ISBLANK('ICSA 3-11-2016'!D154)),CONCATENATE(A$1,'ICSA 3-11-2016'!D154,B$1,'ICSA 3-11-2016'!A154,C$1,D$1,'ICSA 3-11-2016'!F154,E$1,'ICSA 3-11-2016'!A154,F$1))</f>
        <v>0</v>
      </c>
    </row>
    <row r="155" spans="1:1" x14ac:dyDescent="0.25">
      <c r="A155" s="13" t="str">
        <f>IF(NOT(ISBLANK('ICSA 3-11-2016'!D155)),CONCATENATE(A$1,'ICSA 3-11-2016'!D155,B$1,'ICSA 3-11-2016'!A155,C$1,D$1,'ICSA 3-11-2016'!F155,E$1,'ICSA 3-11-2016'!A155,F$1))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'1153'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'1153' and cp.product_version_id = pv.product_version_id and pv.product_id = p.product_id and p.vendor_id = vend.vendor_id)as subquery where cp.certified_product_id = subquery.certified_product_id;</v>
      </c>
    </row>
    <row r="156" spans="1:1" x14ac:dyDescent="0.25">
      <c r="A156" s="13" t="b">
        <f>IF(NOT(ISBLANK('ICSA 3-11-2016'!D156)),CONCATENATE(A$1,'ICSA 3-11-2016'!D156,B$1,'ICSA 3-11-2016'!A156,C$1,D$1,'ICSA 3-11-2016'!F156,E$1,'ICSA 3-11-2016'!A156,F$1))</f>
        <v>0</v>
      </c>
    </row>
    <row r="157" spans="1:1" x14ac:dyDescent="0.25">
      <c r="A157" s="13" t="b">
        <f>IF(NOT(ISBLANK('ICSA 3-11-2016'!D157)),CONCATENATE(A$1,'ICSA 3-11-2016'!D157,B$1,'ICSA 3-11-2016'!A157,C$1,D$1,'ICSA 3-11-2016'!F157,E$1,'ICSA 3-11-2016'!A157,F$1))</f>
        <v>0</v>
      </c>
    </row>
    <row r="158" spans="1:1" x14ac:dyDescent="0.25">
      <c r="A158" s="13" t="b">
        <f>IF(NOT(ISBLANK('ICSA 3-11-2016'!D158)),CONCATENATE(A$1,'ICSA 3-11-2016'!D158,B$1,'ICSA 3-11-2016'!A158,C$1,D$1,'ICSA 3-11-2016'!F158,E$1,'ICSA 3-11-2016'!A158,F$1))</f>
        <v>0</v>
      </c>
    </row>
    <row r="159" spans="1:1" x14ac:dyDescent="0.25">
      <c r="A159" s="13" t="b">
        <f>IF(NOT(ISBLANK('ICSA 3-11-2016'!D159)),CONCATENATE(A$1,'ICSA 3-11-2016'!D159,B$1,'ICSA 3-11-2016'!A159,C$1,D$1,'ICSA 3-11-2016'!F159,E$1,'ICSA 3-11-2016'!A159,F$1))</f>
        <v>0</v>
      </c>
    </row>
    <row r="160" spans="1:1" x14ac:dyDescent="0.25">
      <c r="A160" s="13" t="b">
        <f>IF(NOT(ISBLANK('ICSA 3-11-2016'!D160)),CONCATENATE(A$1,'ICSA 3-11-2016'!D160,B$1,'ICSA 3-11-2016'!A160,C$1,D$1,'ICSA 3-11-2016'!F160,E$1,'ICSA 3-11-2016'!A160,F$1))</f>
        <v>0</v>
      </c>
    </row>
    <row r="161" spans="1:1" x14ac:dyDescent="0.25">
      <c r="A161" s="13" t="b">
        <f>IF(NOT(ISBLANK('ICSA 3-11-2016'!D161)),CONCATENATE(A$1,'ICSA 3-11-2016'!D161,B$1,'ICSA 3-11-2016'!A161,C$1,D$1,'ICSA 3-11-2016'!F161,E$1,'ICSA 3-11-2016'!A161,F$1))</f>
        <v>0</v>
      </c>
    </row>
    <row r="162" spans="1:1" x14ac:dyDescent="0.25">
      <c r="A162" s="13" t="b">
        <f>IF(NOT(ISBLANK('ICSA 3-11-2016'!D162)),CONCATENATE(A$1,'ICSA 3-11-2016'!D162,B$1,'ICSA 3-11-2016'!A162,C$1,D$1,'ICSA 3-11-2016'!F162,E$1,'ICSA 3-11-2016'!A162,F$1))</f>
        <v>0</v>
      </c>
    </row>
    <row r="163" spans="1:1" x14ac:dyDescent="0.25">
      <c r="A163" s="13" t="b">
        <f>IF(NOT(ISBLANK('ICSA 3-11-2016'!D163)),CONCATENATE(A$1,'ICSA 3-11-2016'!D163,B$1,'ICSA 3-11-2016'!A163,C$1,D$1,'ICSA 3-11-2016'!F163,E$1,'ICSA 3-11-2016'!A163,F$1))</f>
        <v>0</v>
      </c>
    </row>
    <row r="164" spans="1:1" x14ac:dyDescent="0.25">
      <c r="A164" s="13" t="b">
        <f>IF(NOT(ISBLANK('ICSA 3-11-2016'!D164)),CONCATENATE(A$1,'ICSA 3-11-2016'!D164,B$1,'ICSA 3-11-2016'!A164,C$1,D$1,'ICSA 3-11-2016'!F164,E$1,'ICSA 3-11-2016'!A164,F$1))</f>
        <v>0</v>
      </c>
    </row>
    <row r="165" spans="1:1" x14ac:dyDescent="0.25">
      <c r="A165" s="13" t="b">
        <f>IF(NOT(ISBLANK('ICSA 3-11-2016'!D165)),CONCATENATE(A$1,'ICSA 3-11-2016'!D165,B$1,'ICSA 3-11-2016'!A165,C$1,D$1,'ICSA 3-11-2016'!F165,E$1,'ICSA 3-11-2016'!A165,F$1))</f>
        <v>0</v>
      </c>
    </row>
    <row r="166" spans="1:1" x14ac:dyDescent="0.25">
      <c r="A166" s="13" t="b">
        <f>IF(NOT(ISBLANK('ICSA 3-11-2016'!D166)),CONCATENATE(A$1,'ICSA 3-11-2016'!D166,B$1,'ICSA 3-11-2016'!A166,C$1,D$1,'ICSA 3-11-2016'!F166,E$1,'ICSA 3-11-2016'!A166,F$1))</f>
        <v>0</v>
      </c>
    </row>
    <row r="167" spans="1:1" x14ac:dyDescent="0.25">
      <c r="A167" s="13" t="b">
        <f>IF(NOT(ISBLANK('ICSA 3-11-2016'!D167)),CONCATENATE(A$1,'ICSA 3-11-2016'!D167,B$1,'ICSA 3-11-2016'!A167,C$1,D$1,'ICSA 3-11-2016'!F167,E$1,'ICSA 3-11-2016'!A167,F$1))</f>
        <v>0</v>
      </c>
    </row>
    <row r="168" spans="1:1" x14ac:dyDescent="0.25">
      <c r="A168" s="13" t="b">
        <f>IF(NOT(ISBLANK('ICSA 3-11-2016'!D168)),CONCATENATE(A$1,'ICSA 3-11-2016'!D168,B$1,'ICSA 3-11-2016'!A168,C$1,D$1,'ICSA 3-11-2016'!F168,E$1,'ICSA 3-11-2016'!A168,F$1))</f>
        <v>0</v>
      </c>
    </row>
    <row r="169" spans="1:1" x14ac:dyDescent="0.25">
      <c r="A169" s="13" t="b">
        <f>IF(NOT(ISBLANK('ICSA 3-11-2016'!D169)),CONCATENATE(A$1,'ICSA 3-11-2016'!D169,B$1,'ICSA 3-11-2016'!A169,C$1,D$1,'ICSA 3-11-2016'!F169,E$1,'ICSA 3-11-2016'!A169,F$1))</f>
        <v>0</v>
      </c>
    </row>
    <row r="170" spans="1:1" x14ac:dyDescent="0.25">
      <c r="A170" s="13" t="b">
        <f>IF(NOT(ISBLANK('ICSA 3-11-2016'!D170)),CONCATENATE(A$1,'ICSA 3-11-2016'!D170,B$1,'ICSA 3-11-2016'!A170,C$1,D$1,'ICSA 3-11-2016'!F170,E$1,'ICSA 3-11-2016'!A170,F$1))</f>
        <v>0</v>
      </c>
    </row>
    <row r="171" spans="1:1" x14ac:dyDescent="0.25">
      <c r="A171" s="13" t="b">
        <f>IF(NOT(ISBLANK('ICSA 3-11-2016'!D171)),CONCATENATE(A$1,'ICSA 3-11-2016'!D171,B$1,'ICSA 3-11-2016'!A171,C$1,D$1,'ICSA 3-11-2016'!F171,E$1,'ICSA 3-11-2016'!A171,F$1))</f>
        <v>0</v>
      </c>
    </row>
    <row r="172" spans="1:1" x14ac:dyDescent="0.25">
      <c r="A172" s="13" t="b">
        <f>IF(NOT(ISBLANK('ICSA 3-11-2016'!D172)),CONCATENATE(A$1,'ICSA 3-11-2016'!D172,B$1,'ICSA 3-11-2016'!A172,C$1,D$1,'ICSA 3-11-2016'!F172,E$1,'ICSA 3-11-2016'!A172,F$1))</f>
        <v>0</v>
      </c>
    </row>
    <row r="173" spans="1:1" x14ac:dyDescent="0.25">
      <c r="A173" s="13" t="b">
        <f>IF(NOT(ISBLANK('ICSA 3-11-2016'!D173)),CONCATENATE(A$1,'ICSA 3-11-2016'!D173,B$1,'ICSA 3-11-2016'!A173,C$1,D$1,'ICSA 3-11-2016'!F173,E$1,'ICSA 3-11-2016'!A173,F$1))</f>
        <v>0</v>
      </c>
    </row>
    <row r="174" spans="1:1" x14ac:dyDescent="0.25">
      <c r="A174" s="13" t="b">
        <f>IF(NOT(ISBLANK('ICSA 3-11-2016'!D174)),CONCATENATE(A$1,'ICSA 3-11-2016'!D174,B$1,'ICSA 3-11-2016'!A174,C$1,D$1,'ICSA 3-11-2016'!F174,E$1,'ICSA 3-11-2016'!A174,F$1))</f>
        <v>0</v>
      </c>
    </row>
    <row r="175" spans="1:1" x14ac:dyDescent="0.25">
      <c r="A175" s="13" t="b">
        <f>IF(NOT(ISBLANK('ICSA 3-11-2016'!D175)),CONCATENATE(A$1,'ICSA 3-11-2016'!D175,B$1,'ICSA 3-11-2016'!A175,C$1,D$1,'ICSA 3-11-2016'!F175,E$1,'ICSA 3-11-2016'!A175,F$1))</f>
        <v>0</v>
      </c>
    </row>
    <row r="176" spans="1:1" x14ac:dyDescent="0.25">
      <c r="A176" s="13" t="b">
        <f>IF(NOT(ISBLANK('ICSA 3-11-2016'!D176)),CONCATENATE(A$1,'ICSA 3-11-2016'!D176,B$1,'ICSA 3-11-2016'!A176,C$1,D$1,'ICSA 3-11-2016'!F176,E$1,'ICSA 3-11-2016'!A176,F$1))</f>
        <v>0</v>
      </c>
    </row>
    <row r="177" spans="1:1" x14ac:dyDescent="0.25">
      <c r="A177" s="13" t="b">
        <f>IF(NOT(ISBLANK('ICSA 3-11-2016'!D177)),CONCATENATE(A$1,'ICSA 3-11-2016'!D177,B$1,'ICSA 3-11-2016'!A177,C$1,D$1,'ICSA 3-11-2016'!F177,E$1,'ICSA 3-11-2016'!A177,F$1))</f>
        <v>0</v>
      </c>
    </row>
    <row r="178" spans="1:1" x14ac:dyDescent="0.25">
      <c r="A178" s="13" t="b">
        <f>IF(NOT(ISBLANK('ICSA 3-11-2016'!D178)),CONCATENATE(A$1,'ICSA 3-11-2016'!D178,B$1,'ICSA 3-11-2016'!A178,C$1,D$1,'ICSA 3-11-2016'!F178,E$1,'ICSA 3-11-2016'!A178,F$1))</f>
        <v>0</v>
      </c>
    </row>
    <row r="179" spans="1:1" x14ac:dyDescent="0.25">
      <c r="A179" s="13" t="b">
        <f>IF(NOT(ISBLANK('ICSA 3-11-2016'!D179)),CONCATENATE(A$1,'ICSA 3-11-2016'!D179,B$1,'ICSA 3-11-2016'!A179,C$1,D$1,'ICSA 3-11-2016'!F179,E$1,'ICSA 3-11-2016'!A179,F$1))</f>
        <v>0</v>
      </c>
    </row>
    <row r="180" spans="1:1" x14ac:dyDescent="0.25">
      <c r="A180" s="13" t="b">
        <f>IF(NOT(ISBLANK('ICSA 3-11-2016'!D180)),CONCATENATE(A$1,'ICSA 3-11-2016'!D180,B$1,'ICSA 3-11-2016'!A180,C$1,D$1,'ICSA 3-11-2016'!F180,E$1,'ICSA 3-11-2016'!A180,F$1))</f>
        <v>0</v>
      </c>
    </row>
    <row r="181" spans="1:1" x14ac:dyDescent="0.25">
      <c r="A181" s="13" t="b">
        <f>IF(NOT(ISBLANK('ICSA 3-11-2016'!D181)),CONCATENATE(A$1,'ICSA 3-11-2016'!D181,B$1,'ICSA 3-11-2016'!A181,C$1,D$1,'ICSA 3-11-2016'!F181,E$1,'ICSA 3-11-2016'!A181,F$1))</f>
        <v>0</v>
      </c>
    </row>
    <row r="182" spans="1:1" x14ac:dyDescent="0.25">
      <c r="A182" s="13" t="b">
        <f>IF(NOT(ISBLANK('ICSA 3-11-2016'!D182)),CONCATENATE(A$1,'ICSA 3-11-2016'!D182,B$1,'ICSA 3-11-2016'!A182,C$1,D$1,'ICSA 3-11-2016'!F182,E$1,'ICSA 3-11-2016'!A182,F$1))</f>
        <v>0</v>
      </c>
    </row>
    <row r="183" spans="1:1" x14ac:dyDescent="0.25">
      <c r="A183" s="13" t="b">
        <f>IF(NOT(ISBLANK('ICSA 3-11-2016'!D183)),CONCATENATE(A$1,'ICSA 3-11-2016'!D183,B$1,'ICSA 3-11-2016'!A183,C$1,D$1,'ICSA 3-11-2016'!F183,E$1,'ICSA 3-11-2016'!A183,F$1))</f>
        <v>0</v>
      </c>
    </row>
    <row r="184" spans="1:1" x14ac:dyDescent="0.25">
      <c r="A184" s="13" t="b">
        <f>IF(NOT(ISBLANK('ICSA 3-11-2016'!D184)),CONCATENATE(A$1,'ICSA 3-11-2016'!D184,B$1,'ICSA 3-11-2016'!A184,C$1,D$1,'ICSA 3-11-2016'!F184,E$1,'ICSA 3-11-2016'!A184,F$1))</f>
        <v>0</v>
      </c>
    </row>
    <row r="185" spans="1:1" x14ac:dyDescent="0.25">
      <c r="A185" s="13" t="b">
        <f>IF(NOT(ISBLANK('ICSA 3-11-2016'!D185)),CONCATENATE(A$1,'ICSA 3-11-2016'!D185,B$1,'ICSA 3-11-2016'!A185,C$1,D$1,'ICSA 3-11-2016'!F185,E$1,'ICSA 3-11-2016'!A185,F$1))</f>
        <v>0</v>
      </c>
    </row>
    <row r="186" spans="1:1" x14ac:dyDescent="0.25">
      <c r="A186" s="13" t="b">
        <f>IF(NOT(ISBLANK('ICSA 3-11-2016'!D186)),CONCATENATE(A$1,'ICSA 3-11-2016'!D186,B$1,'ICSA 3-11-2016'!A186,C$1,D$1,'ICSA 3-11-2016'!F186,E$1,'ICSA 3-11-2016'!A186,F$1))</f>
        <v>0</v>
      </c>
    </row>
    <row r="187" spans="1:1" x14ac:dyDescent="0.25">
      <c r="A187" s="13" t="b">
        <f>IF(NOT(ISBLANK('ICSA 3-11-2016'!D187)),CONCATENATE(A$1,'ICSA 3-11-2016'!D187,B$1,'ICSA 3-11-2016'!A187,C$1,D$1,'ICSA 3-11-2016'!F187,E$1,'ICSA 3-11-2016'!A187,F$1))</f>
        <v>0</v>
      </c>
    </row>
    <row r="188" spans="1:1" x14ac:dyDescent="0.25">
      <c r="A188" s="13" t="b">
        <f>IF(NOT(ISBLANK('ICSA 3-11-2016'!D188)),CONCATENATE(A$1,'ICSA 3-11-2016'!D188,B$1,'ICSA 3-11-2016'!A188,C$1,D$1,'ICSA 3-11-2016'!F188,E$1,'ICSA 3-11-2016'!A188,F$1))</f>
        <v>0</v>
      </c>
    </row>
    <row r="189" spans="1:1" x14ac:dyDescent="0.25">
      <c r="A189" s="13" t="b">
        <f>IF(NOT(ISBLANK('ICSA 3-11-2016'!D189)),CONCATENATE(A$1,'ICSA 3-11-2016'!D189,B$1,'ICSA 3-11-2016'!A189,C$1,D$1,'ICSA 3-11-2016'!F189,E$1,'ICSA 3-11-2016'!A189,F$1))</f>
        <v>0</v>
      </c>
    </row>
    <row r="190" spans="1:1" x14ac:dyDescent="0.25">
      <c r="A190" s="13" t="b">
        <f>IF(NOT(ISBLANK('ICSA 3-11-2016'!D190)),CONCATENATE(A$1,'ICSA 3-11-2016'!D190,B$1,'ICSA 3-11-2016'!A190,C$1,D$1,'ICSA 3-11-2016'!F190,E$1,'ICSA 3-11-2016'!A190,F$1))</f>
        <v>0</v>
      </c>
    </row>
    <row r="191" spans="1:1" x14ac:dyDescent="0.25">
      <c r="A191" s="13" t="b">
        <f>IF(NOT(ISBLANK('ICSA 3-11-2016'!D191)),CONCATENATE(A$1,'ICSA 3-11-2016'!D191,B$1,'ICSA 3-11-2016'!A191,C$1,D$1,'ICSA 3-11-2016'!F191,E$1,'ICSA 3-11-2016'!A191,F$1))</f>
        <v>0</v>
      </c>
    </row>
    <row r="192" spans="1:1" x14ac:dyDescent="0.25">
      <c r="A192" s="13" t="b">
        <f>IF(NOT(ISBLANK('ICSA 3-11-2016'!D192)),CONCATENATE(A$1,'ICSA 3-11-2016'!D192,B$1,'ICSA 3-11-2016'!A192,C$1,D$1,'ICSA 3-11-2016'!F192,E$1,'ICSA 3-11-2016'!A192,F$1))</f>
        <v>0</v>
      </c>
    </row>
    <row r="193" spans="1:1" x14ac:dyDescent="0.25">
      <c r="A193" s="13" t="b">
        <f>IF(NOT(ISBLANK('ICSA 3-11-2016'!D193)),CONCATENATE(A$1,'ICSA 3-11-2016'!D193,B$1,'ICSA 3-11-2016'!A193,C$1,D$1,'ICSA 3-11-2016'!F193,E$1,'ICSA 3-11-2016'!A193,F$1))</f>
        <v>0</v>
      </c>
    </row>
    <row r="194" spans="1:1" x14ac:dyDescent="0.25">
      <c r="A194" s="13" t="b">
        <f>IF(NOT(ISBLANK('ICSA 3-11-2016'!D194)),CONCATENATE(A$1,'ICSA 3-11-2016'!D194,B$1,'ICSA 3-11-2016'!A194,C$1,D$1,'ICSA 3-11-2016'!F194,E$1,'ICSA 3-11-2016'!A194,F$1))</f>
        <v>0</v>
      </c>
    </row>
    <row r="195" spans="1:1" x14ac:dyDescent="0.25">
      <c r="A195" s="13" t="b">
        <f>IF(NOT(ISBLANK('ICSA 3-11-2016'!D195)),CONCATENATE(A$1,'ICSA 3-11-2016'!D195,B$1,'ICSA 3-11-2016'!A195,C$1,D$1,'ICSA 3-11-2016'!F195,E$1,'ICSA 3-11-2016'!A195,F$1))</f>
        <v>0</v>
      </c>
    </row>
    <row r="196" spans="1:1" x14ac:dyDescent="0.25">
      <c r="A196" s="13" t="str">
        <f>IF(NOT(ISBLANK('ICSA 3-11-2016'!D196)),CONCATENATE(A$1,'ICSA 3-11-2016'!D196,B$1,'ICSA 3-11-2016'!A196,C$1,D$1,'ICSA 3-11-2016'!F196,E$1,'ICSA 3-11-2016'!A196,F$1))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'1194'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'1194' and cp.product_version_id = pv.product_version_id and pv.product_id = p.product_id and p.vendor_id = vend.vendor_id)as subquery where cp.certified_product_id = subquery.certified_product_id;</v>
      </c>
    </row>
    <row r="197" spans="1:1" x14ac:dyDescent="0.25">
      <c r="A197" s="13" t="b">
        <f>IF(NOT(ISBLANK('ICSA 3-11-2016'!D197)),CONCATENATE(A$1,'ICSA 3-11-2016'!D197,B$1,'ICSA 3-11-2016'!A197,C$1,D$1,'ICSA 3-11-2016'!F197,E$1,'ICSA 3-11-2016'!A197,F$1))</f>
        <v>0</v>
      </c>
    </row>
    <row r="198" spans="1:1" x14ac:dyDescent="0.25">
      <c r="A198" s="13" t="b">
        <f>IF(NOT(ISBLANK('ICSA 3-11-2016'!D198)),CONCATENATE(A$1,'ICSA 3-11-2016'!D198,B$1,'ICSA 3-11-2016'!A198,C$1,D$1,'ICSA 3-11-2016'!F198,E$1,'ICSA 3-11-2016'!A198,F$1))</f>
        <v>0</v>
      </c>
    </row>
    <row r="199" spans="1:1" x14ac:dyDescent="0.25">
      <c r="A199" s="13" t="b">
        <f>IF(NOT(ISBLANK('ICSA 3-11-2016'!D199)),CONCATENATE(A$1,'ICSA 3-11-2016'!D199,B$1,'ICSA 3-11-2016'!A199,C$1,D$1,'ICSA 3-11-2016'!F199,E$1,'ICSA 3-11-2016'!A199,F$1))</f>
        <v>0</v>
      </c>
    </row>
    <row r="200" spans="1:1" x14ac:dyDescent="0.25">
      <c r="A200" s="13" t="b">
        <f>IF(NOT(ISBLANK('ICSA 3-11-2016'!D200)),CONCATENATE(A$1,'ICSA 3-11-2016'!D200,B$1,'ICSA 3-11-2016'!A200,C$1,D$1,'ICSA 3-11-2016'!F200,E$1,'ICSA 3-11-2016'!A200,F$1))</f>
        <v>0</v>
      </c>
    </row>
    <row r="201" spans="1:1" x14ac:dyDescent="0.25">
      <c r="A201" s="13" t="b">
        <f>IF(NOT(ISBLANK('ICSA 3-11-2016'!D201)),CONCATENATE(A$1,'ICSA 3-11-2016'!D201,B$1,'ICSA 3-11-2016'!A201,C$1,D$1,'ICSA 3-11-2016'!F201,E$1,'ICSA 3-11-2016'!A201,F$1))</f>
        <v>0</v>
      </c>
    </row>
    <row r="202" spans="1:1" x14ac:dyDescent="0.25">
      <c r="A202" s="13" t="b">
        <f>IF(NOT(ISBLANK('ICSA 3-11-2016'!D202)),CONCATENATE(A$1,'ICSA 3-11-2016'!D202,B$1,'ICSA 3-11-2016'!A202,C$1,D$1,'ICSA 3-11-2016'!F202,E$1,'ICSA 3-11-2016'!A202,F$1))</f>
        <v>0</v>
      </c>
    </row>
    <row r="203" spans="1:1" x14ac:dyDescent="0.25">
      <c r="A203" s="13" t="b">
        <f>IF(NOT(ISBLANK('ICSA 3-11-2016'!D203)),CONCATENATE(A$1,'ICSA 3-11-2016'!D203,B$1,'ICSA 3-11-2016'!A203,C$1,D$1,'ICSA 3-11-2016'!F203,E$1,'ICSA 3-11-2016'!A203,F$1))</f>
        <v>0</v>
      </c>
    </row>
    <row r="204" spans="1:1" x14ac:dyDescent="0.25">
      <c r="A204" s="13" t="b">
        <f>IF(NOT(ISBLANK('ICSA 3-11-2016'!D204)),CONCATENATE(A$1,'ICSA 3-11-2016'!D204,B$1,'ICSA 3-11-2016'!A204,C$1,D$1,'ICSA 3-11-2016'!F204,E$1,'ICSA 3-11-2016'!A204,F$1))</f>
        <v>0</v>
      </c>
    </row>
    <row r="205" spans="1:1" x14ac:dyDescent="0.25">
      <c r="A205" s="13" t="b">
        <f>IF(NOT(ISBLANK('ICSA 3-11-2016'!D205)),CONCATENATE(A$1,'ICSA 3-11-2016'!D205,B$1,'ICSA 3-11-2016'!A205,C$1,D$1,'ICSA 3-11-2016'!F205,E$1,'ICSA 3-11-2016'!A205,F$1))</f>
        <v>0</v>
      </c>
    </row>
    <row r="206" spans="1:1" x14ac:dyDescent="0.25">
      <c r="A206" s="13" t="b">
        <f>IF(NOT(ISBLANK('ICSA 3-11-2016'!D206)),CONCATENATE(A$1,'ICSA 3-11-2016'!D206,B$1,'ICSA 3-11-2016'!A206,C$1,D$1,'ICSA 3-11-2016'!F206,E$1,'ICSA 3-11-2016'!A206,F$1))</f>
        <v>0</v>
      </c>
    </row>
    <row r="207" spans="1:1" x14ac:dyDescent="0.25">
      <c r="A207" s="13" t="b">
        <f>IF(NOT(ISBLANK('ICSA 3-11-2016'!D207)),CONCATENATE(A$1,'ICSA 3-11-2016'!D207,B$1,'ICSA 3-11-2016'!A207,C$1,D$1,'ICSA 3-11-2016'!F207,E$1,'ICSA 3-11-2016'!A207,F$1))</f>
        <v>0</v>
      </c>
    </row>
    <row r="208" spans="1:1" x14ac:dyDescent="0.25">
      <c r="A208" s="13" t="b">
        <f>IF(NOT(ISBLANK('ICSA 3-11-2016'!D208)),CONCATENATE(A$1,'ICSA 3-11-2016'!D208,B$1,'ICSA 3-11-2016'!A208,C$1,D$1,'ICSA 3-11-2016'!F208,E$1,'ICSA 3-11-2016'!A208,F$1))</f>
        <v>0</v>
      </c>
    </row>
    <row r="209" spans="1:1" x14ac:dyDescent="0.25">
      <c r="A209" s="13" t="b">
        <f>IF(NOT(ISBLANK('ICSA 3-11-2016'!D209)),CONCATENATE(A$1,'ICSA 3-11-2016'!D209,B$1,'ICSA 3-11-2016'!A209,C$1,D$1,'ICSA 3-11-2016'!F209,E$1,'ICSA 3-11-2016'!A209,F$1))</f>
        <v>0</v>
      </c>
    </row>
    <row r="210" spans="1:1" x14ac:dyDescent="0.25">
      <c r="A210" s="13" t="b">
        <f>IF(NOT(ISBLANK('ICSA 3-11-2016'!D210)),CONCATENATE(A$1,'ICSA 3-11-2016'!D210,B$1,'ICSA 3-11-2016'!A210,C$1,D$1,'ICSA 3-11-2016'!F210,E$1,'ICSA 3-11-2016'!A210,F$1))</f>
        <v>0</v>
      </c>
    </row>
    <row r="211" spans="1:1" x14ac:dyDescent="0.25">
      <c r="A211" s="13" t="b">
        <f>IF(NOT(ISBLANK('ICSA 3-11-2016'!D211)),CONCATENATE(A$1,'ICSA 3-11-2016'!D211,B$1,'ICSA 3-11-2016'!A211,C$1,D$1,'ICSA 3-11-2016'!F211,E$1,'ICSA 3-11-2016'!A211,F$1))</f>
        <v>0</v>
      </c>
    </row>
    <row r="212" spans="1:1" x14ac:dyDescent="0.25">
      <c r="A212" s="13" t="b">
        <f>IF(NOT(ISBLANK('ICSA 3-11-2016'!D212)),CONCATENATE(A$1,'ICSA 3-11-2016'!D212,B$1,'ICSA 3-11-2016'!A212,C$1,D$1,'ICSA 3-11-2016'!F212,E$1,'ICSA 3-11-2016'!A212,F$1))</f>
        <v>0</v>
      </c>
    </row>
    <row r="213" spans="1:1" x14ac:dyDescent="0.25">
      <c r="A213" s="13" t="str">
        <f>IF(NOT(ISBLANK('ICSA 3-11-2016'!D213)),CONCATENATE(A$1,'ICSA 3-11-2016'!D213,B$1,'ICSA 3-11-2016'!A213,C$1,D$1,'ICSA 3-11-2016'!F213,E$1,'ICSA 3-11-2016'!A213,F$1))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'1211'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'1211' and cp.product_version_id = pv.product_version_id and pv.product_id = p.product_id and p.vendor_id = vend.vendor_id)as subquery where cp.certified_product_id = subquery.certified_product_id;</v>
      </c>
    </row>
    <row r="214" spans="1:1" x14ac:dyDescent="0.25">
      <c r="A214" s="13" t="b">
        <f>IF(NOT(ISBLANK('ICSA 3-11-2016'!D214)),CONCATENATE(A$1,'ICSA 3-11-2016'!D214,B$1,'ICSA 3-11-2016'!A214,C$1,D$1,'ICSA 3-11-2016'!F214,E$1,'ICSA 3-11-2016'!A214,F$1))</f>
        <v>0</v>
      </c>
    </row>
    <row r="215" spans="1:1" x14ac:dyDescent="0.25">
      <c r="A215" s="13" t="b">
        <f>IF(NOT(ISBLANK('ICSA 3-11-2016'!D215)),CONCATENATE(A$1,'ICSA 3-11-2016'!D215,B$1,'ICSA 3-11-2016'!A215,C$1,D$1,'ICSA 3-11-2016'!F215,E$1,'ICSA 3-11-2016'!A215,F$1))</f>
        <v>0</v>
      </c>
    </row>
    <row r="216" spans="1:1" x14ac:dyDescent="0.25">
      <c r="A216" s="13" t="b">
        <f>IF(NOT(ISBLANK('ICSA 3-11-2016'!D216)),CONCATENATE(A$1,'ICSA 3-11-2016'!D216,B$1,'ICSA 3-11-2016'!A216,C$1,D$1,'ICSA 3-11-2016'!F216,E$1,'ICSA 3-11-2016'!A216,F$1))</f>
        <v>0</v>
      </c>
    </row>
    <row r="217" spans="1:1" x14ac:dyDescent="0.25">
      <c r="A217" s="13" t="b">
        <f>IF(NOT(ISBLANK('ICSA 3-11-2016'!D217)),CONCATENATE(A$1,'ICSA 3-11-2016'!D217,B$1,'ICSA 3-11-2016'!A217,C$1,D$1,'ICSA 3-11-2016'!F217,E$1,'ICSA 3-11-2016'!A217,F$1))</f>
        <v>0</v>
      </c>
    </row>
    <row r="218" spans="1:1" x14ac:dyDescent="0.25">
      <c r="A218" s="13" t="b">
        <f>IF(NOT(ISBLANK('ICSA 3-11-2016'!D218)),CONCATENATE(A$1,'ICSA 3-11-2016'!D218,B$1,'ICSA 3-11-2016'!A218,C$1,D$1,'ICSA 3-11-2016'!F218,E$1,'ICSA 3-11-2016'!A218,F$1))</f>
        <v>0</v>
      </c>
    </row>
    <row r="219" spans="1:1" x14ac:dyDescent="0.25">
      <c r="A219" s="13" t="b">
        <f>IF(NOT(ISBLANK('ICSA 3-11-2016'!D219)),CONCATENATE(A$1,'ICSA 3-11-2016'!D219,B$1,'ICSA 3-11-2016'!A219,C$1,D$1,'ICSA 3-11-2016'!F219,E$1,'ICSA 3-11-2016'!A219,F$1))</f>
        <v>0</v>
      </c>
    </row>
    <row r="220" spans="1:1" x14ac:dyDescent="0.25">
      <c r="A220" s="13" t="b">
        <f>IF(NOT(ISBLANK('ICSA 3-11-2016'!D220)),CONCATENATE(A$1,'ICSA 3-11-2016'!D220,B$1,'ICSA 3-11-2016'!A220,C$1,D$1,'ICSA 3-11-2016'!F220,E$1,'ICSA 3-11-2016'!A220,F$1))</f>
        <v>0</v>
      </c>
    </row>
    <row r="221" spans="1:1" x14ac:dyDescent="0.25">
      <c r="A221" s="13" t="b">
        <f>IF(NOT(ISBLANK('ICSA 3-11-2016'!D221)),CONCATENATE(A$1,'ICSA 3-11-2016'!D221,B$1,'ICSA 3-11-2016'!A221,C$1,D$1,'ICSA 3-11-2016'!F221,E$1,'ICSA 3-11-2016'!A221,F$1))</f>
        <v>0</v>
      </c>
    </row>
    <row r="222" spans="1:1" x14ac:dyDescent="0.25">
      <c r="A222" s="13" t="b">
        <f>IF(NOT(ISBLANK('ICSA 3-11-2016'!D222)),CONCATENATE(A$1,'ICSA 3-11-2016'!D222,B$1,'ICSA 3-11-2016'!A222,C$1,D$1,'ICSA 3-11-2016'!F222,E$1,'ICSA 3-11-2016'!A222,F$1))</f>
        <v>0</v>
      </c>
    </row>
    <row r="223" spans="1:1" x14ac:dyDescent="0.25">
      <c r="A223" s="13" t="b">
        <f>IF(NOT(ISBLANK('ICSA 3-11-2016'!D223)),CONCATENATE(A$1,'ICSA 3-11-2016'!D223,B$1,'ICSA 3-11-2016'!A223,C$1,D$1,'ICSA 3-11-2016'!F223,E$1,'ICSA 3-11-2016'!A223,F$1))</f>
        <v>0</v>
      </c>
    </row>
    <row r="224" spans="1:1" x14ac:dyDescent="0.25">
      <c r="A224" s="13" t="b">
        <f>IF(NOT(ISBLANK('ICSA 3-11-2016'!D224)),CONCATENATE(A$1,'ICSA 3-11-2016'!D224,B$1,'ICSA 3-11-2016'!A224,C$1,D$1,'ICSA 3-11-2016'!F224,E$1,'ICSA 3-11-2016'!A224,F$1))</f>
        <v>0</v>
      </c>
    </row>
    <row r="225" spans="1:1" x14ac:dyDescent="0.25">
      <c r="A225" s="13" t="b">
        <f>IF(NOT(ISBLANK('ICSA 3-11-2016'!D225)),CONCATENATE(A$1,'ICSA 3-11-2016'!D225,B$1,'ICSA 3-11-2016'!A225,C$1,D$1,'ICSA 3-11-2016'!F225,E$1,'ICSA 3-11-2016'!A225,F$1))</f>
        <v>0</v>
      </c>
    </row>
    <row r="226" spans="1:1" x14ac:dyDescent="0.25">
      <c r="A226" s="13" t="b">
        <f>IF(NOT(ISBLANK('ICSA 3-11-2016'!D226)),CONCATENATE(A$1,'ICSA 3-11-2016'!D226,B$1,'ICSA 3-11-2016'!A226,C$1,D$1,'ICSA 3-11-2016'!F226,E$1,'ICSA 3-11-2016'!A226,F$1))</f>
        <v>0</v>
      </c>
    </row>
    <row r="227" spans="1:1" x14ac:dyDescent="0.25">
      <c r="A227" s="13" t="b">
        <f>IF(NOT(ISBLANK('ICSA 3-11-2016'!D227)),CONCATENATE(A$1,'ICSA 3-11-2016'!D227,B$1,'ICSA 3-11-2016'!A227,C$1,D$1,'ICSA 3-11-2016'!F227,E$1,'ICSA 3-11-2016'!A227,F$1))</f>
        <v>0</v>
      </c>
    </row>
    <row r="228" spans="1:1" x14ac:dyDescent="0.25">
      <c r="A228" s="13" t="b">
        <f>IF(NOT(ISBLANK('ICSA 3-11-2016'!D228)),CONCATENATE(A$1,'ICSA 3-11-2016'!D228,B$1,'ICSA 3-11-2016'!A228,C$1,D$1,'ICSA 3-11-2016'!F228,E$1,'ICSA 3-11-2016'!A228,F$1))</f>
        <v>0</v>
      </c>
    </row>
    <row r="229" spans="1:1" x14ac:dyDescent="0.25">
      <c r="A229" s="13" t="b">
        <f>IF(NOT(ISBLANK('ICSA 3-11-2016'!D229)),CONCATENATE(A$1,'ICSA 3-11-2016'!D229,B$1,'ICSA 3-11-2016'!A229,C$1,D$1,'ICSA 3-11-2016'!F229,E$1,'ICSA 3-11-2016'!A229,F$1))</f>
        <v>0</v>
      </c>
    </row>
    <row r="230" spans="1:1" x14ac:dyDescent="0.25">
      <c r="A230" s="13" t="b">
        <f>IF(NOT(ISBLANK('ICSA 3-11-2016'!D230)),CONCATENATE(A$1,'ICSA 3-11-2016'!D230,B$1,'ICSA 3-11-2016'!A230,C$1,D$1,'ICSA 3-11-2016'!F230,E$1,'ICSA 3-11-2016'!A230,F$1))</f>
        <v>0</v>
      </c>
    </row>
    <row r="231" spans="1:1" x14ac:dyDescent="0.25">
      <c r="A231" s="13" t="b">
        <f>IF(NOT(ISBLANK('ICSA 3-11-2016'!D231)),CONCATENATE(A$1,'ICSA 3-11-2016'!D231,B$1,'ICSA 3-11-2016'!A231,C$1,D$1,'ICSA 3-11-2016'!F231,E$1,'ICSA 3-11-2016'!A231,F$1))</f>
        <v>0</v>
      </c>
    </row>
    <row r="232" spans="1:1" x14ac:dyDescent="0.25">
      <c r="A232" s="13" t="b">
        <f>IF(NOT(ISBLANK('ICSA 3-11-2016'!D232)),CONCATENATE(A$1,'ICSA 3-11-2016'!D232,B$1,'ICSA 3-11-2016'!A232,C$1,D$1,'ICSA 3-11-2016'!F232,E$1,'ICSA 3-11-2016'!A232,F$1))</f>
        <v>0</v>
      </c>
    </row>
    <row r="233" spans="1:1" x14ac:dyDescent="0.25">
      <c r="A233" s="13" t="b">
        <f>IF(NOT(ISBLANK('ICSA 3-11-2016'!D233)),CONCATENATE(A$1,'ICSA 3-11-2016'!D233,B$1,'ICSA 3-11-2016'!A233,C$1,D$1,'ICSA 3-11-2016'!F233,E$1,'ICSA 3-11-2016'!A233,F$1))</f>
        <v>0</v>
      </c>
    </row>
    <row r="234" spans="1:1" x14ac:dyDescent="0.25">
      <c r="A234" s="13" t="b">
        <f>IF(NOT(ISBLANK('ICSA 3-11-2016'!D234)),CONCATENATE(A$1,'ICSA 3-11-2016'!D234,B$1,'ICSA 3-11-2016'!A234,C$1,D$1,'ICSA 3-11-2016'!F234,E$1,'ICSA 3-11-2016'!A234,F$1))</f>
        <v>0</v>
      </c>
    </row>
    <row r="235" spans="1:1" x14ac:dyDescent="0.25">
      <c r="A235" s="13" t="b">
        <f>IF(NOT(ISBLANK('ICSA 3-11-2016'!D235)),CONCATENATE(A$1,'ICSA 3-11-2016'!D235,B$1,'ICSA 3-11-2016'!A235,C$1,D$1,'ICSA 3-11-2016'!F235,E$1,'ICSA 3-11-2016'!A235,F$1))</f>
        <v>0</v>
      </c>
    </row>
    <row r="236" spans="1:1" x14ac:dyDescent="0.25">
      <c r="A236" s="13" t="b">
        <f>IF(NOT(ISBLANK('ICSA 3-11-2016'!D236)),CONCATENATE(A$1,'ICSA 3-11-2016'!D236,B$1,'ICSA 3-11-2016'!A236,C$1,D$1,'ICSA 3-11-2016'!F236,E$1,'ICSA 3-11-2016'!A236,F$1))</f>
        <v>0</v>
      </c>
    </row>
    <row r="237" spans="1:1" x14ac:dyDescent="0.25">
      <c r="A237" s="13" t="b">
        <f>IF(NOT(ISBLANK('ICSA 3-11-2016'!D237)),CONCATENATE(A$1,'ICSA 3-11-2016'!D237,B$1,'ICSA 3-11-2016'!A237,C$1,D$1,'ICSA 3-11-2016'!F237,E$1,'ICSA 3-11-2016'!A237,F$1))</f>
        <v>0</v>
      </c>
    </row>
    <row r="238" spans="1:1" x14ac:dyDescent="0.25">
      <c r="A238" s="13" t="b">
        <f>IF(NOT(ISBLANK('ICSA 3-11-2016'!D238)),CONCATENATE(A$1,'ICSA 3-11-2016'!D238,B$1,'ICSA 3-11-2016'!A238,C$1,D$1,'ICSA 3-11-2016'!F238,E$1,'ICSA 3-11-2016'!A238,F$1))</f>
        <v>0</v>
      </c>
    </row>
    <row r="239" spans="1:1" x14ac:dyDescent="0.25">
      <c r="A239" s="13" t="b">
        <f>IF(NOT(ISBLANK('ICSA 3-11-2016'!D239)),CONCATENATE(A$1,'ICSA 3-11-2016'!D239,B$1,'ICSA 3-11-2016'!A239,C$1,D$1,'ICSA 3-11-2016'!F239,E$1,'ICSA 3-11-2016'!A239,F$1))</f>
        <v>0</v>
      </c>
    </row>
    <row r="240" spans="1:1" x14ac:dyDescent="0.25">
      <c r="A240" s="13" t="b">
        <f>IF(NOT(ISBLANK('ICSA 3-11-2016'!D240)),CONCATENATE(A$1,'ICSA 3-11-2016'!D240,B$1,'ICSA 3-11-2016'!A240,C$1,D$1,'ICSA 3-11-2016'!F240,E$1,'ICSA 3-11-2016'!A240,F$1))</f>
        <v>0</v>
      </c>
    </row>
    <row r="241" spans="1:1" x14ac:dyDescent="0.25">
      <c r="A241" s="13" t="b">
        <f>IF(NOT(ISBLANK('ICSA 3-11-2016'!D241)),CONCATENATE(A$1,'ICSA 3-11-2016'!D241,B$1,'ICSA 3-11-2016'!A241,C$1,D$1,'ICSA 3-11-2016'!F241,E$1,'ICSA 3-11-2016'!A241,F$1))</f>
        <v>0</v>
      </c>
    </row>
    <row r="242" spans="1:1" x14ac:dyDescent="0.25">
      <c r="A242" s="13" t="b">
        <f>IF(NOT(ISBLANK('ICSA 3-11-2016'!D242)),CONCATENATE(A$1,'ICSA 3-11-2016'!D242,B$1,'ICSA 3-11-2016'!A242,C$1,D$1,'ICSA 3-11-2016'!F242,E$1,'ICSA 3-11-2016'!A242,F$1))</f>
        <v>0</v>
      </c>
    </row>
    <row r="243" spans="1:1" x14ac:dyDescent="0.25">
      <c r="A243" s="13" t="b">
        <f>IF(NOT(ISBLANK('ICSA 3-11-2016'!D243)),CONCATENATE(A$1,'ICSA 3-11-2016'!D243,B$1,'ICSA 3-11-2016'!A243,C$1,D$1,'ICSA 3-11-2016'!F243,E$1,'ICSA 3-11-2016'!A243,F$1))</f>
        <v>0</v>
      </c>
    </row>
    <row r="244" spans="1:1" x14ac:dyDescent="0.25">
      <c r="A244" s="13" t="b">
        <f>IF(NOT(ISBLANK('ICSA 3-11-2016'!D244)),CONCATENATE(A$1,'ICSA 3-11-2016'!D244,B$1,'ICSA 3-11-2016'!A244,C$1,D$1,'ICSA 3-11-2016'!F244,E$1,'ICSA 3-11-2016'!A244,F$1))</f>
        <v>0</v>
      </c>
    </row>
    <row r="245" spans="1:1" x14ac:dyDescent="0.25">
      <c r="A245" s="13" t="b">
        <f>IF(NOT(ISBLANK('ICSA 3-11-2016'!D245)),CONCATENATE(A$1,'ICSA 3-11-2016'!D245,B$1,'ICSA 3-11-2016'!A245,C$1,D$1,'ICSA 3-11-2016'!F245,E$1,'ICSA 3-11-2016'!A245,F$1))</f>
        <v>0</v>
      </c>
    </row>
    <row r="246" spans="1:1" x14ac:dyDescent="0.25">
      <c r="A246" s="13" t="b">
        <f>IF(NOT(ISBLANK('ICSA 3-11-2016'!D246)),CONCATENATE(A$1,'ICSA 3-11-2016'!D246,B$1,'ICSA 3-11-2016'!A246,C$1,D$1,'ICSA 3-11-2016'!F246,E$1,'ICSA 3-11-2016'!A246,F$1))</f>
        <v>0</v>
      </c>
    </row>
    <row r="247" spans="1:1" x14ac:dyDescent="0.25">
      <c r="A247" s="13" t="b">
        <f>IF(NOT(ISBLANK('ICSA 3-11-2016'!D247)),CONCATENATE(A$1,'ICSA 3-11-2016'!D247,B$1,'ICSA 3-11-2016'!A247,C$1,D$1,'ICSA 3-11-2016'!F247,E$1,'ICSA 3-11-2016'!A247,F$1))</f>
        <v>0</v>
      </c>
    </row>
    <row r="248" spans="1:1" x14ac:dyDescent="0.25">
      <c r="A248" s="13" t="b">
        <f>IF(NOT(ISBLANK('ICSA 3-11-2016'!D248)),CONCATENATE(A$1,'ICSA 3-11-2016'!D248,B$1,'ICSA 3-11-2016'!A248,C$1,D$1,'ICSA 3-11-2016'!F248,E$1,'ICSA 3-11-2016'!A248,F$1))</f>
        <v>0</v>
      </c>
    </row>
    <row r="249" spans="1:1" x14ac:dyDescent="0.25">
      <c r="A249" s="13" t="b">
        <f>IF(NOT(ISBLANK('ICSA 3-11-2016'!D249)),CONCATENATE(A$1,'ICSA 3-11-2016'!D249,B$1,'ICSA 3-11-2016'!A249,C$1,D$1,'ICSA 3-11-2016'!F249,E$1,'ICSA 3-11-2016'!A249,F$1))</f>
        <v>0</v>
      </c>
    </row>
    <row r="250" spans="1:1" x14ac:dyDescent="0.25">
      <c r="A250" s="13" t="b">
        <f>IF(NOT(ISBLANK('ICSA 3-11-2016'!D250)),CONCATENATE(A$1,'ICSA 3-11-2016'!D250,B$1,'ICSA 3-11-2016'!A250,C$1,D$1,'ICSA 3-11-2016'!F250,E$1,'ICSA 3-11-2016'!A250,F$1))</f>
        <v>0</v>
      </c>
    </row>
    <row r="251" spans="1:1" x14ac:dyDescent="0.25">
      <c r="A251" s="13" t="b">
        <f>IF(NOT(ISBLANK('ICSA 3-11-2016'!D251)),CONCATENATE(A$1,'ICSA 3-11-2016'!D251,B$1,'ICSA 3-11-2016'!A251,C$1,D$1,'ICSA 3-11-2016'!F251,E$1,'ICSA 3-11-2016'!A251,F$1))</f>
        <v>0</v>
      </c>
    </row>
    <row r="252" spans="1:1" x14ac:dyDescent="0.25">
      <c r="A252" s="13" t="b">
        <f>IF(NOT(ISBLANK('ICSA 3-11-2016'!D252)),CONCATENATE(A$1,'ICSA 3-11-2016'!D252,B$1,'ICSA 3-11-2016'!A252,C$1,D$1,'ICSA 3-11-2016'!F252,E$1,'ICSA 3-11-2016'!A252,F$1))</f>
        <v>0</v>
      </c>
    </row>
    <row r="253" spans="1:1" x14ac:dyDescent="0.25">
      <c r="A253" s="13" t="b">
        <f>IF(NOT(ISBLANK('ICSA 3-11-2016'!D253)),CONCATENATE(A$1,'ICSA 3-11-2016'!D253,B$1,'ICSA 3-11-2016'!A253,C$1,D$1,'ICSA 3-11-2016'!F253,E$1,'ICSA 3-11-2016'!A253,F$1))</f>
        <v>0</v>
      </c>
    </row>
    <row r="254" spans="1:1" x14ac:dyDescent="0.25">
      <c r="A254" s="13" t="b">
        <f>IF(NOT(ISBLANK('ICSA 3-11-2016'!D254)),CONCATENATE(A$1,'ICSA 3-11-2016'!D254,B$1,'ICSA 3-11-2016'!A254,C$1,D$1,'ICSA 3-11-2016'!F254,E$1,'ICSA 3-11-2016'!A254,F$1))</f>
        <v>0</v>
      </c>
    </row>
    <row r="255" spans="1:1" x14ac:dyDescent="0.25">
      <c r="A255" s="13" t="b">
        <f>IF(NOT(ISBLANK('ICSA 3-11-2016'!D255)),CONCATENATE(A$1,'ICSA 3-11-2016'!D255,B$1,'ICSA 3-11-2016'!A255,C$1,D$1,'ICSA 3-11-2016'!F255,E$1,'ICSA 3-11-2016'!A255,F$1))</f>
        <v>0</v>
      </c>
    </row>
    <row r="256" spans="1:1" x14ac:dyDescent="0.25">
      <c r="A256" s="13" t="b">
        <f>IF(NOT(ISBLANK('ICSA 3-11-2016'!D256)),CONCATENATE(A$1,'ICSA 3-11-2016'!D256,B$1,'ICSA 3-11-2016'!A256,C$1,D$1,'ICSA 3-11-2016'!F256,E$1,'ICSA 3-11-2016'!A256,F$1))</f>
        <v>0</v>
      </c>
    </row>
    <row r="257" spans="1:1" x14ac:dyDescent="0.25">
      <c r="A257" s="13" t="b">
        <f>IF(NOT(ISBLANK('ICSA 3-11-2016'!D257)),CONCATENATE(A$1,'ICSA 3-11-2016'!D257,B$1,'ICSA 3-11-2016'!A257,C$1,D$1,'ICSA 3-11-2016'!F257,E$1,'ICSA 3-11-2016'!A257,F$1))</f>
        <v>0</v>
      </c>
    </row>
    <row r="258" spans="1:1" x14ac:dyDescent="0.25">
      <c r="A258" s="13" t="b">
        <f>IF(NOT(ISBLANK('ICSA 3-11-2016'!D258)),CONCATENATE(A$1,'ICSA 3-11-2016'!D258,B$1,'ICSA 3-11-2016'!A258,C$1,D$1,'ICSA 3-11-2016'!F258,E$1,'ICSA 3-11-2016'!A258,F$1))</f>
        <v>0</v>
      </c>
    </row>
    <row r="259" spans="1:1" x14ac:dyDescent="0.25">
      <c r="A259" s="13" t="b">
        <f>IF(NOT(ISBLANK('ICSA 3-11-2016'!D259)),CONCATENATE(A$1,'ICSA 3-11-2016'!D259,B$1,'ICSA 3-11-2016'!A259,C$1,D$1,'ICSA 3-11-2016'!F259,E$1,'ICSA 3-11-2016'!A259,F$1))</f>
        <v>0</v>
      </c>
    </row>
    <row r="260" spans="1:1" x14ac:dyDescent="0.25">
      <c r="A260" s="13" t="b">
        <f>IF(NOT(ISBLANK('ICSA 3-11-2016'!D260)),CONCATENATE(A$1,'ICSA 3-11-2016'!D260,B$1,'ICSA 3-11-2016'!A260,C$1,D$1,'ICSA 3-11-2016'!F260,E$1,'ICSA 3-11-2016'!A260,F$1))</f>
        <v>0</v>
      </c>
    </row>
    <row r="261" spans="1:1" x14ac:dyDescent="0.25">
      <c r="A261" s="13" t="b">
        <f>IF(NOT(ISBLANK('ICSA 3-11-2016'!D261)),CONCATENATE(A$1,'ICSA 3-11-2016'!D261,B$1,'ICSA 3-11-2016'!A261,C$1,D$1,'ICSA 3-11-2016'!F261,E$1,'ICSA 3-11-2016'!A261,F$1))</f>
        <v>0</v>
      </c>
    </row>
    <row r="262" spans="1:1" x14ac:dyDescent="0.25">
      <c r="A262" s="13" t="b">
        <f>IF(NOT(ISBLANK('ICSA 3-11-2016'!D262)),CONCATENATE(A$1,'ICSA 3-11-2016'!D262,B$1,'ICSA 3-11-2016'!A262,C$1,D$1,'ICSA 3-11-2016'!F262,E$1,'ICSA 3-11-2016'!A262,F$1))</f>
        <v>0</v>
      </c>
    </row>
    <row r="263" spans="1:1" x14ac:dyDescent="0.25">
      <c r="A263" s="13" t="b">
        <f>IF(NOT(ISBLANK('ICSA 3-11-2016'!D263)),CONCATENATE(A$1,'ICSA 3-11-2016'!D263,B$1,'ICSA 3-11-2016'!A263,C$1,D$1,'ICSA 3-11-2016'!F263,E$1,'ICSA 3-11-2016'!A263,F$1))</f>
        <v>0</v>
      </c>
    </row>
    <row r="264" spans="1:1" x14ac:dyDescent="0.25">
      <c r="A264" s="13" t="b">
        <f>IF(NOT(ISBLANK('ICSA 3-11-2016'!D264)),CONCATENATE(A$1,'ICSA 3-11-2016'!D264,B$1,'ICSA 3-11-2016'!A264,C$1,D$1,'ICSA 3-11-2016'!F264,E$1,'ICSA 3-11-2016'!A264,F$1))</f>
        <v>0</v>
      </c>
    </row>
    <row r="265" spans="1:1" x14ac:dyDescent="0.25">
      <c r="A265" s="13" t="b">
        <f>IF(NOT(ISBLANK('ICSA 3-11-2016'!D265)),CONCATENATE(A$1,'ICSA 3-11-2016'!D265,B$1,'ICSA 3-11-2016'!A265,C$1,D$1,'ICSA 3-11-2016'!F265,E$1,'ICSA 3-11-2016'!A265,F$1))</f>
        <v>0</v>
      </c>
    </row>
    <row r="266" spans="1:1" x14ac:dyDescent="0.25">
      <c r="A266" s="13" t="b">
        <f>IF(NOT(ISBLANK('ICSA 3-11-2016'!D266)),CONCATENATE(A$1,'ICSA 3-11-2016'!D266,B$1,'ICSA 3-11-2016'!A266,C$1,D$1,'ICSA 3-11-2016'!F266,E$1,'ICSA 3-11-2016'!A266,F$1))</f>
        <v>0</v>
      </c>
    </row>
    <row r="267" spans="1:1" x14ac:dyDescent="0.25">
      <c r="A267" s="13" t="b">
        <f>IF(NOT(ISBLANK('ICSA 3-11-2016'!D267)),CONCATENATE(A$1,'ICSA 3-11-2016'!D267,B$1,'ICSA 3-11-2016'!A267,C$1,D$1,'ICSA 3-11-2016'!F267,E$1,'ICSA 3-11-2016'!A267,F$1))</f>
        <v>0</v>
      </c>
    </row>
    <row r="268" spans="1:1" x14ac:dyDescent="0.25">
      <c r="A268" s="13" t="b">
        <f>IF(NOT(ISBLANK('ICSA 3-11-2016'!D268)),CONCATENATE(A$1,'ICSA 3-11-2016'!D268,B$1,'ICSA 3-11-2016'!A268,C$1,D$1,'ICSA 3-11-2016'!F268,E$1,'ICSA 3-11-2016'!A268,F$1))</f>
        <v>0</v>
      </c>
    </row>
    <row r="269" spans="1:1" x14ac:dyDescent="0.25">
      <c r="A269" s="13" t="b">
        <f>IF(NOT(ISBLANK('ICSA 3-11-2016'!D269)),CONCATENATE(A$1,'ICSA 3-11-2016'!D269,B$1,'ICSA 3-11-2016'!A269,C$1,D$1,'ICSA 3-11-2016'!F269,E$1,'ICSA 3-11-2016'!A269,F$1))</f>
        <v>0</v>
      </c>
    </row>
    <row r="270" spans="1:1" x14ac:dyDescent="0.25">
      <c r="A270" s="13" t="b">
        <f>IF(NOT(ISBLANK('ICSA 3-11-2016'!D270)),CONCATENATE(A$1,'ICSA 3-11-2016'!D270,B$1,'ICSA 3-11-2016'!A270,C$1,D$1,'ICSA 3-11-2016'!F270,E$1,'ICSA 3-11-2016'!A270,F$1))</f>
        <v>0</v>
      </c>
    </row>
    <row r="271" spans="1:1" x14ac:dyDescent="0.25">
      <c r="A271" s="13" t="b">
        <f>IF(NOT(ISBLANK('ICSA 3-11-2016'!D271)),CONCATENATE(A$1,'ICSA 3-11-2016'!D271,B$1,'ICSA 3-11-2016'!A271,C$1,D$1,'ICSA 3-11-2016'!F271,E$1,'ICSA 3-11-2016'!A271,F$1))</f>
        <v>0</v>
      </c>
    </row>
    <row r="272" spans="1:1" x14ac:dyDescent="0.25">
      <c r="A272" s="13" t="b">
        <f>IF(NOT(ISBLANK('ICSA 3-11-2016'!D272)),CONCATENATE(A$1,'ICSA 3-11-2016'!D272,B$1,'ICSA 3-11-2016'!A272,C$1,D$1,'ICSA 3-11-2016'!F272,E$1,'ICSA 3-11-2016'!A272,F$1))</f>
        <v>0</v>
      </c>
    </row>
    <row r="273" spans="1:1" x14ac:dyDescent="0.25">
      <c r="A273" s="13" t="str">
        <f>IF(NOT(ISBLANK('ICSA 3-11-2016'!D273)),CONCATENATE(A$1,'ICSA 3-11-2016'!D273,B$1,'ICSA 3-11-2016'!A273,C$1,D$1,'ICSA 3-11-2016'!F273,E$1,'ICSA 3-11-2016'!A273,F$1))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'1271' and cb."name" = 'ICSA Labs';update openchpl.certified_product as cp set transparency_attestation_url = 'http://officepracticum.com/about/ratings-awards-accreditations/'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'1271' and cp.product_version_id = pv.product_version_id and pv.product_id = p.product_id and p.vendor_id = vend.vendor_id)as subquery where cp.certified_product_id = subquery.certified_product_id;</v>
      </c>
    </row>
    <row r="274" spans="1:1" x14ac:dyDescent="0.25">
      <c r="A274" s="13" t="b">
        <f>IF(NOT(ISBLANK('ICSA 3-11-2016'!D274)),CONCATENATE(A$1,'ICSA 3-11-2016'!D274,B$1,'ICSA 3-11-2016'!A274,C$1,D$1,'ICSA 3-11-2016'!F274,E$1,'ICSA 3-11-2016'!A274,F$1))</f>
        <v>0</v>
      </c>
    </row>
    <row r="275" spans="1:1" x14ac:dyDescent="0.25">
      <c r="A275" s="13" t="b">
        <f>IF(NOT(ISBLANK('ICSA 3-11-2016'!D275)),CONCATENATE(A$1,'ICSA 3-11-2016'!D275,B$1,'ICSA 3-11-2016'!A275,C$1,D$1,'ICSA 3-11-2016'!F275,E$1,'ICSA 3-11-2016'!A275,F$1))</f>
        <v>0</v>
      </c>
    </row>
    <row r="276" spans="1:1" x14ac:dyDescent="0.25">
      <c r="A276" s="13" t="b">
        <f>IF(NOT(ISBLANK('ICSA 3-11-2016'!D276)),CONCATENATE(A$1,'ICSA 3-11-2016'!D276,B$1,'ICSA 3-11-2016'!A276,C$1,D$1,'ICSA 3-11-2016'!F276,E$1,'ICSA 3-11-2016'!A276,F$1))</f>
        <v>0</v>
      </c>
    </row>
    <row r="277" spans="1:1" x14ac:dyDescent="0.25">
      <c r="A277" s="13" t="b">
        <f>IF(NOT(ISBLANK('ICSA 3-11-2016'!D277)),CONCATENATE(A$1,'ICSA 3-11-2016'!D277,B$1,'ICSA 3-11-2016'!A277,C$1,D$1,'ICSA 3-11-2016'!F277,E$1,'ICSA 3-11-2016'!A277,F$1))</f>
        <v>0</v>
      </c>
    </row>
    <row r="278" spans="1:1" x14ac:dyDescent="0.25">
      <c r="A278" s="13" t="b">
        <f>IF(NOT(ISBLANK('ICSA 3-11-2016'!D278)),CONCATENATE(A$1,'ICSA 3-11-2016'!D278,B$1,'ICSA 3-11-2016'!A278,C$1,D$1,'ICSA 3-11-2016'!F278,E$1,'ICSA 3-11-2016'!A278,F$1))</f>
        <v>0</v>
      </c>
    </row>
    <row r="279" spans="1:1" x14ac:dyDescent="0.25">
      <c r="A279" s="13" t="b">
        <f>IF(NOT(ISBLANK('ICSA 3-11-2016'!D279)),CONCATENATE(A$1,'ICSA 3-11-2016'!D279,B$1,'ICSA 3-11-2016'!A279,C$1,D$1,'ICSA 3-11-2016'!F279,E$1,'ICSA 3-11-2016'!A279,F$1))</f>
        <v>0</v>
      </c>
    </row>
    <row r="280" spans="1:1" x14ac:dyDescent="0.25">
      <c r="A280" s="13" t="b">
        <f>IF(NOT(ISBLANK('ICSA 3-11-2016'!D280)),CONCATENATE(A$1,'ICSA 3-11-2016'!D280,B$1,'ICSA 3-11-2016'!A280,C$1,D$1,'ICSA 3-11-2016'!F280,E$1,'ICSA 3-11-2016'!A280,F$1))</f>
        <v>0</v>
      </c>
    </row>
    <row r="281" spans="1:1" x14ac:dyDescent="0.25">
      <c r="A281" s="13" t="b">
        <f>IF(NOT(ISBLANK('ICSA 3-11-2016'!D281)),CONCATENATE(A$1,'ICSA 3-11-2016'!D281,B$1,'ICSA 3-11-2016'!A281,C$1,D$1,'ICSA 3-11-2016'!F281,E$1,'ICSA 3-11-2016'!A281,F$1))</f>
        <v>0</v>
      </c>
    </row>
    <row r="282" spans="1:1" x14ac:dyDescent="0.25">
      <c r="A282" s="13" t="b">
        <f>IF(NOT(ISBLANK('ICSA 3-11-2016'!D282)),CONCATENATE(A$1,'ICSA 3-11-2016'!D282,B$1,'ICSA 3-11-2016'!A282,C$1,D$1,'ICSA 3-11-2016'!F282,E$1,'ICSA 3-11-2016'!A282,F$1))</f>
        <v>0</v>
      </c>
    </row>
    <row r="283" spans="1:1" x14ac:dyDescent="0.25">
      <c r="A283" s="13" t="b">
        <f>IF(NOT(ISBLANK('ICSA 3-11-2016'!D283)),CONCATENATE(A$1,'ICSA 3-11-2016'!D283,B$1,'ICSA 3-11-2016'!A283,C$1,D$1,'ICSA 3-11-2016'!F283,E$1,'ICSA 3-11-2016'!A283,F$1))</f>
        <v>0</v>
      </c>
    </row>
    <row r="284" spans="1:1" x14ac:dyDescent="0.25">
      <c r="A284" s="13" t="b">
        <f>IF(NOT(ISBLANK('ICSA 3-11-2016'!D284)),CONCATENATE(A$1,'ICSA 3-11-2016'!D284,B$1,'ICSA 3-11-2016'!A284,C$1,D$1,'ICSA 3-11-2016'!F284,E$1,'ICSA 3-11-2016'!A284,F$1))</f>
        <v>0</v>
      </c>
    </row>
    <row r="285" spans="1:1" x14ac:dyDescent="0.25">
      <c r="A285" s="13" t="b">
        <f>IF(NOT(ISBLANK('ICSA 3-11-2016'!D285)),CONCATENATE(A$1,'ICSA 3-11-2016'!D285,B$1,'ICSA 3-11-2016'!A285,C$1,D$1,'ICSA 3-11-2016'!F285,E$1,'ICSA 3-11-2016'!A285,F$1))</f>
        <v>0</v>
      </c>
    </row>
    <row r="286" spans="1:1" x14ac:dyDescent="0.25">
      <c r="A286" s="13" t="b">
        <f>IF(NOT(ISBLANK('ICSA 3-11-2016'!D286)),CONCATENATE(A$1,'ICSA 3-11-2016'!D286,B$1,'ICSA 3-11-2016'!A286,C$1,D$1,'ICSA 3-11-2016'!F286,E$1,'ICSA 3-11-2016'!A286,F$1))</f>
        <v>0</v>
      </c>
    </row>
    <row r="287" spans="1:1" x14ac:dyDescent="0.25">
      <c r="A287" s="13" t="b">
        <f>IF(NOT(ISBLANK('ICSA 3-11-2016'!D287)),CONCATENATE(A$1,'ICSA 3-11-2016'!D287,B$1,'ICSA 3-11-2016'!A287,C$1,D$1,'ICSA 3-11-2016'!F287,E$1,'ICSA 3-11-2016'!A287,F$1))</f>
        <v>0</v>
      </c>
    </row>
    <row r="288" spans="1:1" x14ac:dyDescent="0.25">
      <c r="A288" s="13" t="b">
        <f>IF(NOT(ISBLANK('ICSA 3-11-2016'!D288)),CONCATENATE(A$1,'ICSA 3-11-2016'!D288,B$1,'ICSA 3-11-2016'!A288,C$1,D$1,'ICSA 3-11-2016'!F288,E$1,'ICSA 3-11-2016'!A288,F$1))</f>
        <v>0</v>
      </c>
    </row>
    <row r="289" spans="1:1" x14ac:dyDescent="0.25">
      <c r="A289" s="13" t="b">
        <f>IF(NOT(ISBLANK('ICSA 3-11-2016'!D289)),CONCATENATE(A$1,'ICSA 3-11-2016'!D289,B$1,'ICSA 3-11-2016'!A289,C$1,D$1,'ICSA 3-11-2016'!F289,E$1,'ICSA 3-11-2016'!A289,F$1))</f>
        <v>0</v>
      </c>
    </row>
    <row r="290" spans="1:1" x14ac:dyDescent="0.25">
      <c r="A290" s="13" t="b">
        <f>IF(NOT(ISBLANK('ICSA 3-11-2016'!D290)),CONCATENATE(A$1,'ICSA 3-11-2016'!D290,B$1,'ICSA 3-11-2016'!A290,C$1,D$1,'ICSA 3-11-2016'!F290,E$1,'ICSA 3-11-2016'!A290,F$1))</f>
        <v>0</v>
      </c>
    </row>
    <row r="291" spans="1:1" x14ac:dyDescent="0.25">
      <c r="A291" s="13" t="b">
        <f>IF(NOT(ISBLANK('ICSA 3-11-2016'!D291)),CONCATENATE(A$1,'ICSA 3-11-2016'!D291,B$1,'ICSA 3-11-2016'!A291,C$1,D$1,'ICSA 3-11-2016'!F291,E$1,'ICSA 3-11-2016'!A291,F$1))</f>
        <v>0</v>
      </c>
    </row>
    <row r="292" spans="1:1" x14ac:dyDescent="0.25">
      <c r="A292" s="13" t="b">
        <f>IF(NOT(ISBLANK('ICSA 3-11-2016'!D292)),CONCATENATE(A$1,'ICSA 3-11-2016'!D292,B$1,'ICSA 3-11-2016'!A292,C$1,D$1,'ICSA 3-11-2016'!F292,E$1,'ICSA 3-11-2016'!A292,F$1))</f>
        <v>0</v>
      </c>
    </row>
    <row r="293" spans="1:1" x14ac:dyDescent="0.25">
      <c r="A293" s="13" t="b">
        <f>IF(NOT(ISBLANK('ICSA 3-11-2016'!D293)),CONCATENATE(A$1,'ICSA 3-11-2016'!D293,B$1,'ICSA 3-11-2016'!A293,C$1,D$1,'ICSA 3-11-2016'!F293,E$1,'ICSA 3-11-2016'!A293,F$1))</f>
        <v>0</v>
      </c>
    </row>
    <row r="294" spans="1:1" x14ac:dyDescent="0.25">
      <c r="A294" s="13" t="b">
        <f>IF(NOT(ISBLANK('ICSA 3-11-2016'!D294)),CONCATENATE(A$1,'ICSA 3-11-2016'!D294,B$1,'ICSA 3-11-2016'!A294,C$1,D$1,'ICSA 3-11-2016'!F294,E$1,'ICSA 3-11-2016'!A294,F$1))</f>
        <v>0</v>
      </c>
    </row>
    <row r="295" spans="1:1" x14ac:dyDescent="0.25">
      <c r="A295" s="13" t="b">
        <f>IF(NOT(ISBLANK('ICSA 3-11-2016'!D295)),CONCATENATE(A$1,'ICSA 3-11-2016'!D295,B$1,'ICSA 3-11-2016'!A295,C$1,D$1,'ICSA 3-11-2016'!F295,E$1,'ICSA 3-11-2016'!A295,F$1))</f>
        <v>0</v>
      </c>
    </row>
    <row r="296" spans="1:1" x14ac:dyDescent="0.25">
      <c r="A296" s="13" t="b">
        <f>IF(NOT(ISBLANK('ICSA 3-11-2016'!D296)),CONCATENATE(A$1,'ICSA 3-11-2016'!D296,B$1,'ICSA 3-11-2016'!A296,C$1,D$1,'ICSA 3-11-2016'!F296,E$1,'ICSA 3-11-2016'!A296,F$1))</f>
        <v>0</v>
      </c>
    </row>
    <row r="297" spans="1:1" x14ac:dyDescent="0.25">
      <c r="A297" s="13" t="b">
        <f>IF(NOT(ISBLANK('ICSA 3-11-2016'!D297)),CONCATENATE(A$1,'ICSA 3-11-2016'!D297,B$1,'ICSA 3-11-2016'!A297,C$1,D$1,'ICSA 3-11-2016'!F297,E$1,'ICSA 3-11-2016'!A297,F$1))</f>
        <v>0</v>
      </c>
    </row>
    <row r="298" spans="1:1" x14ac:dyDescent="0.25">
      <c r="A298" s="13" t="b">
        <f>IF(NOT(ISBLANK('ICSA 3-11-2016'!D298)),CONCATENATE(A$1,'ICSA 3-11-2016'!D298,B$1,'ICSA 3-11-2016'!A298,C$1,D$1,'ICSA 3-11-2016'!F298,E$1,'ICSA 3-11-2016'!A298,F$1))</f>
        <v>0</v>
      </c>
    </row>
    <row r="299" spans="1:1" x14ac:dyDescent="0.25">
      <c r="A299" s="13" t="b">
        <f>IF(NOT(ISBLANK('ICSA 3-11-2016'!D299)),CONCATENATE(A$1,'ICSA 3-11-2016'!D299,B$1,'ICSA 3-11-2016'!A299,C$1,D$1,'ICSA 3-11-2016'!F299,E$1,'ICSA 3-11-2016'!A299,F$1))</f>
        <v>0</v>
      </c>
    </row>
    <row r="300" spans="1:1" x14ac:dyDescent="0.25">
      <c r="A300" s="13" t="b">
        <f>IF(NOT(ISBLANK('ICSA 3-11-2016'!D300)),CONCATENATE(A$1,'ICSA 3-11-2016'!D300,B$1,'ICSA 3-11-2016'!A300,C$1,D$1,'ICSA 3-11-2016'!F300,E$1,'ICSA 3-11-2016'!A300,F$1))</f>
        <v>0</v>
      </c>
    </row>
    <row r="301" spans="1:1" x14ac:dyDescent="0.25">
      <c r="A301" s="13" t="b">
        <f>IF(NOT(ISBLANK('ICSA 3-11-2016'!D301)),CONCATENATE(A$1,'ICSA 3-11-2016'!D301,B$1,'ICSA 3-11-2016'!A301,C$1,D$1,'ICSA 3-11-2016'!F301,E$1,'ICSA 3-11-2016'!A301,F$1))</f>
        <v>0</v>
      </c>
    </row>
    <row r="302" spans="1:1" x14ac:dyDescent="0.25">
      <c r="A302" s="13" t="b">
        <f>IF(NOT(ISBLANK('ICSA 3-11-2016'!D302)),CONCATENATE(A$1,'ICSA 3-11-2016'!D302,B$1,'ICSA 3-11-2016'!A302,C$1,D$1,'ICSA 3-11-2016'!F302,E$1,'ICSA 3-11-2016'!A302,F$1))</f>
        <v>0</v>
      </c>
    </row>
    <row r="303" spans="1:1" x14ac:dyDescent="0.25">
      <c r="A303" s="13" t="b">
        <f>IF(NOT(ISBLANK('ICSA 3-11-2016'!D303)),CONCATENATE(A$1,'ICSA 3-11-2016'!D303,B$1,'ICSA 3-11-2016'!A303,C$1,D$1,'ICSA 3-11-2016'!F303,E$1,'ICSA 3-11-2016'!A303,F$1))</f>
        <v>0</v>
      </c>
    </row>
    <row r="304" spans="1:1" x14ac:dyDescent="0.25">
      <c r="A304" s="13" t="b">
        <f>IF(NOT(ISBLANK('ICSA 3-11-2016'!D304)),CONCATENATE(A$1,'ICSA 3-11-2016'!D304,B$1,'ICSA 3-11-2016'!A304,C$1,D$1,'ICSA 3-11-2016'!F304,E$1,'ICSA 3-11-2016'!A304,F$1))</f>
        <v>0</v>
      </c>
    </row>
    <row r="305" spans="1:1" x14ac:dyDescent="0.25">
      <c r="A305" s="13" t="b">
        <f>IF(NOT(ISBLANK('ICSA 3-11-2016'!D305)),CONCATENATE(A$1,'ICSA 3-11-2016'!D305,B$1,'ICSA 3-11-2016'!A305,C$1,D$1,'ICSA 3-11-2016'!F305,E$1,'ICSA 3-11-2016'!A305,F$1))</f>
        <v>0</v>
      </c>
    </row>
    <row r="306" spans="1:1" x14ac:dyDescent="0.25">
      <c r="A306" s="13" t="b">
        <f>IF(NOT(ISBLANK('ICSA 3-11-2016'!D306)),CONCATENATE(A$1,'ICSA 3-11-2016'!D306,B$1,'ICSA 3-11-2016'!A306,C$1,D$1,'ICSA 3-11-2016'!F306,E$1,'ICSA 3-11-2016'!A306,F$1))</f>
        <v>0</v>
      </c>
    </row>
    <row r="307" spans="1:1" x14ac:dyDescent="0.25">
      <c r="A307" s="13" t="b">
        <f>IF(NOT(ISBLANK('ICSA 3-11-2016'!D307)),CONCATENATE(A$1,'ICSA 3-11-2016'!D307,B$1,'ICSA 3-11-2016'!A307,C$1,D$1,'ICSA 3-11-2016'!F307,E$1,'ICSA 3-11-2016'!A307,F$1))</f>
        <v>0</v>
      </c>
    </row>
    <row r="308" spans="1:1" x14ac:dyDescent="0.25">
      <c r="A308" s="13" t="b">
        <f>IF(NOT(ISBLANK('ICSA 3-11-2016'!D308)),CONCATENATE(A$1,'ICSA 3-11-2016'!D308,B$1,'ICSA 3-11-2016'!A308,C$1,D$1,'ICSA 3-11-2016'!F308,E$1,'ICSA 3-11-2016'!A308,F$1))</f>
        <v>0</v>
      </c>
    </row>
    <row r="309" spans="1:1" x14ac:dyDescent="0.25">
      <c r="A309" s="13" t="b">
        <f>IF(NOT(ISBLANK('ICSA 3-11-2016'!D309)),CONCATENATE(A$1,'ICSA 3-11-2016'!D309,B$1,'ICSA 3-11-2016'!A309,C$1,D$1,'ICSA 3-11-2016'!F309,E$1,'ICSA 3-11-2016'!A309,F$1))</f>
        <v>0</v>
      </c>
    </row>
    <row r="310" spans="1:1" x14ac:dyDescent="0.25">
      <c r="A310" s="13" t="b">
        <f>IF(NOT(ISBLANK('ICSA 3-11-2016'!D310)),CONCATENATE(A$1,'ICSA 3-11-2016'!D310,B$1,'ICSA 3-11-2016'!A310,C$1,D$1,'ICSA 3-11-2016'!F310,E$1,'ICSA 3-11-2016'!A310,F$1))</f>
        <v>0</v>
      </c>
    </row>
    <row r="311" spans="1:1" x14ac:dyDescent="0.25">
      <c r="A311" s="13" t="b">
        <f>IF(NOT(ISBLANK('ICSA 3-11-2016'!D311)),CONCATENATE(A$1,'ICSA 3-11-2016'!D311,B$1,'ICSA 3-11-2016'!A311,C$1,D$1,'ICSA 3-11-2016'!F311,E$1,'ICSA 3-11-2016'!A311,F$1))</f>
        <v>0</v>
      </c>
    </row>
    <row r="312" spans="1:1" x14ac:dyDescent="0.25">
      <c r="A312" s="13" t="b">
        <f>IF(NOT(ISBLANK('ICSA 3-11-2016'!D312)),CONCATENATE(A$1,'ICSA 3-11-2016'!D312,B$1,'ICSA 3-11-2016'!A312,C$1,D$1,'ICSA 3-11-2016'!F312,E$1,'ICSA 3-11-2016'!A312,F$1))</f>
        <v>0</v>
      </c>
    </row>
    <row r="313" spans="1:1" x14ac:dyDescent="0.25">
      <c r="A313" s="13" t="b">
        <f>IF(NOT(ISBLANK('ICSA 3-11-2016'!D313)),CONCATENATE(A$1,'ICSA 3-11-2016'!D313,B$1,'ICSA 3-11-2016'!A313,C$1,D$1,'ICSA 3-11-2016'!F313,E$1,'ICSA 3-11-2016'!A313,F$1))</f>
        <v>0</v>
      </c>
    </row>
    <row r="314" spans="1:1" x14ac:dyDescent="0.25">
      <c r="A314" s="13" t="b">
        <f>IF(NOT(ISBLANK('ICSA 3-11-2016'!D314)),CONCATENATE(A$1,'ICSA 3-11-2016'!D314,B$1,'ICSA 3-11-2016'!A314,C$1,D$1,'ICSA 3-11-2016'!F314,E$1,'ICSA 3-11-2016'!A314,F$1))</f>
        <v>0</v>
      </c>
    </row>
    <row r="315" spans="1:1" x14ac:dyDescent="0.25">
      <c r="A315" s="13" t="b">
        <f>IF(NOT(ISBLANK('ICSA 3-11-2016'!D315)),CONCATENATE(A$1,'ICSA 3-11-2016'!D315,B$1,'ICSA 3-11-2016'!A315,C$1,D$1,'ICSA 3-11-2016'!F315,E$1,'ICSA 3-11-2016'!A315,F$1))</f>
        <v>0</v>
      </c>
    </row>
    <row r="316" spans="1:1" x14ac:dyDescent="0.25">
      <c r="A316" s="13" t="b">
        <f>IF(NOT(ISBLANK('ICSA 3-11-2016'!D316)),CONCATENATE(A$1,'ICSA 3-11-2016'!D316,B$1,'ICSA 3-11-2016'!A316,C$1,D$1,'ICSA 3-11-2016'!F316,E$1,'ICSA 3-11-2016'!A316,F$1))</f>
        <v>0</v>
      </c>
    </row>
    <row r="317" spans="1:1" x14ac:dyDescent="0.25">
      <c r="A317" s="13" t="b">
        <f>IF(NOT(ISBLANK('ICSA 3-11-2016'!D317)),CONCATENATE(A$1,'ICSA 3-11-2016'!D317,B$1,'ICSA 3-11-2016'!A317,C$1,D$1,'ICSA 3-11-2016'!F317,E$1,'ICSA 3-11-2016'!A317,F$1))</f>
        <v>0</v>
      </c>
    </row>
    <row r="318" spans="1:1" x14ac:dyDescent="0.25">
      <c r="A318" s="13" t="b">
        <f>IF(NOT(ISBLANK('ICSA 3-11-2016'!D318)),CONCATENATE(A$1,'ICSA 3-11-2016'!D318,B$1,'ICSA 3-11-2016'!A318,C$1,D$1,'ICSA 3-11-2016'!F318,E$1,'ICSA 3-11-2016'!A318,F$1))</f>
        <v>0</v>
      </c>
    </row>
    <row r="319" spans="1:1" x14ac:dyDescent="0.25">
      <c r="A319" s="13" t="b">
        <f>IF(NOT(ISBLANK('ICSA 3-11-2016'!D319)),CONCATENATE(A$1,'ICSA 3-11-2016'!D319,B$1,'ICSA 3-11-2016'!A319,C$1,D$1,'ICSA 3-11-2016'!F319,E$1,'ICSA 3-11-2016'!A319,F$1))</f>
        <v>0</v>
      </c>
    </row>
    <row r="320" spans="1:1" x14ac:dyDescent="0.25">
      <c r="A320" s="13" t="b">
        <f>IF(NOT(ISBLANK('ICSA 3-11-2016'!D320)),CONCATENATE(A$1,'ICSA 3-11-2016'!D320,B$1,'ICSA 3-11-2016'!A320,C$1,D$1,'ICSA 3-11-2016'!F320,E$1,'ICSA 3-11-2016'!A320,F$1))</f>
        <v>0</v>
      </c>
    </row>
    <row r="321" spans="1:1" x14ac:dyDescent="0.25">
      <c r="A321" s="13" t="b">
        <f>IF(NOT(ISBLANK('ICSA 3-11-2016'!D321)),CONCATENATE(A$1,'ICSA 3-11-2016'!D321,B$1,'ICSA 3-11-2016'!A321,C$1,D$1,'ICSA 3-11-2016'!F321,E$1,'ICSA 3-11-2016'!A321,F$1))</f>
        <v>0</v>
      </c>
    </row>
    <row r="322" spans="1:1" x14ac:dyDescent="0.25">
      <c r="A322" s="13" t="b">
        <f>IF(NOT(ISBLANK('ICSA 3-11-2016'!D322)),CONCATENATE(A$1,'ICSA 3-11-2016'!D322,B$1,'ICSA 3-11-2016'!A322,C$1,D$1,'ICSA 3-11-2016'!F322,E$1,'ICSA 3-11-2016'!A322,F$1))</f>
        <v>0</v>
      </c>
    </row>
    <row r="323" spans="1:1" x14ac:dyDescent="0.25">
      <c r="A323" s="13" t="b">
        <f>IF(NOT(ISBLANK('ICSA 3-11-2016'!D323)),CONCATENATE(A$1,'ICSA 3-11-2016'!D323,B$1,'ICSA 3-11-2016'!A323,C$1,D$1,'ICSA 3-11-2016'!F323,E$1,'ICSA 3-11-2016'!A323,F$1))</f>
        <v>0</v>
      </c>
    </row>
    <row r="324" spans="1:1" x14ac:dyDescent="0.25">
      <c r="A324" s="13" t="b">
        <f>IF(NOT(ISBLANK('ICSA 3-11-2016'!D324)),CONCATENATE(A$1,'ICSA 3-11-2016'!D324,B$1,'ICSA 3-11-2016'!A324,C$1,D$1,'ICSA 3-11-2016'!F324,E$1,'ICSA 3-11-2016'!A324,F$1))</f>
        <v>0</v>
      </c>
    </row>
    <row r="325" spans="1:1" x14ac:dyDescent="0.25">
      <c r="A325" s="13" t="b">
        <f>IF(NOT(ISBLANK('ICSA 3-11-2016'!D325)),CONCATENATE(A$1,'ICSA 3-11-2016'!D325,B$1,'ICSA 3-11-2016'!A325,C$1,D$1,'ICSA 3-11-2016'!F325,E$1,'ICSA 3-11-2016'!A325,F$1))</f>
        <v>0</v>
      </c>
    </row>
    <row r="326" spans="1:1" x14ac:dyDescent="0.25">
      <c r="A326" s="13" t="b">
        <f>IF(NOT(ISBLANK('ICSA 3-11-2016'!D326)),CONCATENATE(A$1,'ICSA 3-11-2016'!D326,B$1,'ICSA 3-11-2016'!A326,C$1,D$1,'ICSA 3-11-2016'!F326,E$1,'ICSA 3-11-2016'!A326,F$1))</f>
        <v>0</v>
      </c>
    </row>
    <row r="327" spans="1:1" x14ac:dyDescent="0.25">
      <c r="A327" s="13" t="b">
        <f>IF(NOT(ISBLANK('ICSA 3-11-2016'!D327)),CONCATENATE(A$1,'ICSA 3-11-2016'!D327,B$1,'ICSA 3-11-2016'!A327,C$1,D$1,'ICSA 3-11-2016'!F327,E$1,'ICSA 3-11-2016'!A327,F$1))</f>
        <v>0</v>
      </c>
    </row>
    <row r="328" spans="1:1" x14ac:dyDescent="0.25">
      <c r="A328" s="13" t="b">
        <f>IF(NOT(ISBLANK('ICSA 3-11-2016'!D328)),CONCATENATE(A$1,'ICSA 3-11-2016'!D328,B$1,'ICSA 3-11-2016'!A328,C$1,D$1,'ICSA 3-11-2016'!F328,E$1,'ICSA 3-11-2016'!A328,F$1))</f>
        <v>0</v>
      </c>
    </row>
    <row r="329" spans="1:1" x14ac:dyDescent="0.25">
      <c r="A329" s="13" t="b">
        <f>IF(NOT(ISBLANK('ICSA 3-11-2016'!D329)),CONCATENATE(A$1,'ICSA 3-11-2016'!D329,B$1,'ICSA 3-11-2016'!A329,C$1,D$1,'ICSA 3-11-2016'!F329,E$1,'ICSA 3-11-2016'!A329,F$1))</f>
        <v>0</v>
      </c>
    </row>
    <row r="330" spans="1:1" x14ac:dyDescent="0.25">
      <c r="A330" s="13" t="b">
        <f>IF(NOT(ISBLANK('ICSA 3-11-2016'!D330)),CONCATENATE(A$1,'ICSA 3-11-2016'!D330,B$1,'ICSA 3-11-2016'!A330,C$1,D$1,'ICSA 3-11-2016'!F330,E$1,'ICSA 3-11-2016'!A330,F$1))</f>
        <v>0</v>
      </c>
    </row>
    <row r="331" spans="1:1" x14ac:dyDescent="0.25">
      <c r="A331" s="13" t="b">
        <f>IF(NOT(ISBLANK('ICSA 3-11-2016'!D331)),CONCATENATE(A$1,'ICSA 3-11-2016'!D331,B$1,'ICSA 3-11-2016'!A331,C$1,D$1,'ICSA 3-11-2016'!F331,E$1,'ICSA 3-11-2016'!A331,F$1))</f>
        <v>0</v>
      </c>
    </row>
    <row r="332" spans="1:1" x14ac:dyDescent="0.25">
      <c r="A332" s="13" t="b">
        <f>IF(NOT(ISBLANK('ICSA 3-11-2016'!D332)),CONCATENATE(A$1,'ICSA 3-11-2016'!D332,B$1,'ICSA 3-11-2016'!A332,C$1,D$1,'ICSA 3-11-2016'!F332,E$1,'ICSA 3-11-2016'!A332,F$1))</f>
        <v>0</v>
      </c>
    </row>
    <row r="333" spans="1:1" x14ac:dyDescent="0.25">
      <c r="A333" s="13" t="b">
        <f>IF(NOT(ISBLANK('ICSA 3-11-2016'!D333)),CONCATENATE(A$1,'ICSA 3-11-2016'!D333,B$1,'ICSA 3-11-2016'!A333,C$1,D$1,'ICSA 3-11-2016'!F333,E$1,'ICSA 3-11-2016'!A333,F$1))</f>
        <v>0</v>
      </c>
    </row>
    <row r="334" spans="1:1" x14ac:dyDescent="0.25">
      <c r="A334" s="13" t="b">
        <f>IF(NOT(ISBLANK('ICSA 3-11-2016'!D334)),CONCATENATE(A$1,'ICSA 3-11-2016'!D334,B$1,'ICSA 3-11-2016'!A334,C$1,D$1,'ICSA 3-11-2016'!F334,E$1,'ICSA 3-11-2016'!A334,F$1))</f>
        <v>0</v>
      </c>
    </row>
    <row r="335" spans="1:1" x14ac:dyDescent="0.25">
      <c r="A335" s="13" t="b">
        <f>IF(NOT(ISBLANK('ICSA 3-11-2016'!D335)),CONCATENATE(A$1,'ICSA 3-11-2016'!D335,B$1,'ICSA 3-11-2016'!A335,C$1,D$1,'ICSA 3-11-2016'!F335,E$1,'ICSA 3-11-2016'!A335,F$1))</f>
        <v>0</v>
      </c>
    </row>
    <row r="336" spans="1:1" x14ac:dyDescent="0.25">
      <c r="A336" s="13" t="b">
        <f>IF(NOT(ISBLANK('ICSA 3-11-2016'!D336)),CONCATENATE(A$1,'ICSA 3-11-2016'!D336,B$1,'ICSA 3-11-2016'!A336,C$1,D$1,'ICSA 3-11-2016'!F336,E$1,'ICSA 3-11-2016'!A336,F$1))</f>
        <v>0</v>
      </c>
    </row>
    <row r="337" spans="1:1" x14ac:dyDescent="0.25">
      <c r="A337" s="13" t="b">
        <f>IF(NOT(ISBLANK('ICSA 3-11-2016'!D337)),CONCATENATE(A$1,'ICSA 3-11-2016'!D337,B$1,'ICSA 3-11-2016'!A337,C$1,D$1,'ICSA 3-11-2016'!F337,E$1,'ICSA 3-11-2016'!A337,F$1))</f>
        <v>0</v>
      </c>
    </row>
    <row r="338" spans="1:1" x14ac:dyDescent="0.25">
      <c r="A338" s="13" t="b">
        <f>IF(NOT(ISBLANK('ICSA 3-11-2016'!D338)),CONCATENATE(A$1,'ICSA 3-11-2016'!D338,B$1,'ICSA 3-11-2016'!A338,C$1,D$1,'ICSA 3-11-2016'!F338,E$1,'ICSA 3-11-2016'!A338,F$1))</f>
        <v>0</v>
      </c>
    </row>
    <row r="339" spans="1:1" x14ac:dyDescent="0.25">
      <c r="A339" s="13" t="b">
        <f>IF(NOT(ISBLANK('ICSA 3-11-2016'!D339)),CONCATENATE(A$1,'ICSA 3-11-2016'!D339,B$1,'ICSA 3-11-2016'!A339,C$1,D$1,'ICSA 3-11-2016'!F339,E$1,'ICSA 3-11-2016'!A339,F$1))</f>
        <v>0</v>
      </c>
    </row>
    <row r="340" spans="1:1" x14ac:dyDescent="0.25">
      <c r="A340" s="13" t="b">
        <f>IF(NOT(ISBLANK('ICSA 3-11-2016'!D340)),CONCATENATE(A$1,'ICSA 3-11-2016'!D340,B$1,'ICSA 3-11-2016'!A340,C$1,D$1,'ICSA 3-11-2016'!F340,E$1,'ICSA 3-11-2016'!A340,F$1))</f>
        <v>0</v>
      </c>
    </row>
    <row r="341" spans="1:1" x14ac:dyDescent="0.25">
      <c r="A341" s="13" t="b">
        <f>IF(NOT(ISBLANK('ICSA 3-11-2016'!D341)),CONCATENATE(A$1,'ICSA 3-11-2016'!D341,B$1,'ICSA 3-11-2016'!A341,C$1,D$1,'ICSA 3-11-2016'!F341,E$1,'ICSA 3-11-2016'!A341,F$1))</f>
        <v>0</v>
      </c>
    </row>
    <row r="342" spans="1:1" x14ac:dyDescent="0.25">
      <c r="A342" s="13" t="b">
        <f>IF(NOT(ISBLANK('ICSA 3-11-2016'!D342)),CONCATENATE(A$1,'ICSA 3-11-2016'!D342,B$1,'ICSA 3-11-2016'!A342,C$1,D$1,'ICSA 3-11-2016'!F342,E$1,'ICSA 3-11-2016'!A342,F$1))</f>
        <v>0</v>
      </c>
    </row>
    <row r="343" spans="1:1" x14ac:dyDescent="0.25">
      <c r="A343" s="13" t="b">
        <f>IF(NOT(ISBLANK('ICSA 3-11-2016'!D343)),CONCATENATE(A$1,'ICSA 3-11-2016'!D343,B$1,'ICSA 3-11-2016'!A343,C$1,D$1,'ICSA 3-11-2016'!F343,E$1,'ICSA 3-11-2016'!A343,F$1))</f>
        <v>0</v>
      </c>
    </row>
    <row r="344" spans="1:1" x14ac:dyDescent="0.25">
      <c r="A344" s="13" t="b">
        <f>IF(NOT(ISBLANK('ICSA 3-11-2016'!D344)),CONCATENATE(A$1,'ICSA 3-11-2016'!D344,B$1,'ICSA 3-11-2016'!A344,C$1,D$1,'ICSA 3-11-2016'!F344,E$1,'ICSA 3-11-2016'!A344,F$1))</f>
        <v>0</v>
      </c>
    </row>
    <row r="345" spans="1:1" x14ac:dyDescent="0.25">
      <c r="A345" s="13" t="b">
        <f>IF(NOT(ISBLANK('ICSA 3-11-2016'!D345)),CONCATENATE(A$1,'ICSA 3-11-2016'!D345,B$1,'ICSA 3-11-2016'!A345,C$1,D$1,'ICSA 3-11-2016'!F345,E$1,'ICSA 3-11-2016'!A345,F$1))</f>
        <v>0</v>
      </c>
    </row>
    <row r="346" spans="1:1" x14ac:dyDescent="0.25">
      <c r="A346" s="13" t="b">
        <f>IF(NOT(ISBLANK('ICSA 3-11-2016'!D346)),CONCATENATE(A$1,'ICSA 3-11-2016'!D346,B$1,'ICSA 3-11-2016'!A346,C$1,D$1,'ICSA 3-11-2016'!F346,E$1,'ICSA 3-11-2016'!A346,F$1))</f>
        <v>0</v>
      </c>
    </row>
    <row r="347" spans="1:1" x14ac:dyDescent="0.25">
      <c r="A347" s="13" t="b">
        <f>IF(NOT(ISBLANK('ICSA 3-11-2016'!D347)),CONCATENATE(A$1,'ICSA 3-11-2016'!D347,B$1,'ICSA 3-11-2016'!A347,C$1,D$1,'ICSA 3-11-2016'!F347,E$1,'ICSA 3-11-2016'!A347,F$1))</f>
        <v>0</v>
      </c>
    </row>
    <row r="348" spans="1:1" x14ac:dyDescent="0.25">
      <c r="A348" s="13" t="b">
        <f>IF(NOT(ISBLANK('ICSA 3-11-2016'!D348)),CONCATENATE(A$1,'ICSA 3-11-2016'!D348,B$1,'ICSA 3-11-2016'!A348,C$1,D$1,'ICSA 3-11-2016'!F348,E$1,'ICSA 3-11-2016'!A348,F$1))</f>
        <v>0</v>
      </c>
    </row>
    <row r="349" spans="1:1" x14ac:dyDescent="0.25">
      <c r="A349" s="13" t="b">
        <f>IF(NOT(ISBLANK('ICSA 3-11-2016'!D349)),CONCATENATE(A$1,'ICSA 3-11-2016'!D349,B$1,'ICSA 3-11-2016'!A349,C$1,D$1,'ICSA 3-11-2016'!F349,E$1,'ICSA 3-11-2016'!A349,F$1))</f>
        <v>0</v>
      </c>
    </row>
    <row r="350" spans="1:1" x14ac:dyDescent="0.25">
      <c r="A350" s="13" t="b">
        <f>IF(NOT(ISBLANK('ICSA 3-11-2016'!D350)),CONCATENATE(A$1,'ICSA 3-11-2016'!D350,B$1,'ICSA 3-11-2016'!A350,C$1,D$1,'ICSA 3-11-2016'!F350,E$1,'ICSA 3-11-2016'!A350,F$1))</f>
        <v>0</v>
      </c>
    </row>
    <row r="351" spans="1:1" x14ac:dyDescent="0.25">
      <c r="A351" s="13" t="b">
        <f>IF(NOT(ISBLANK('ICSA 3-11-2016'!D351)),CONCATENATE(A$1,'ICSA 3-11-2016'!D351,B$1,'ICSA 3-11-2016'!A351,C$1,D$1,'ICSA 3-11-2016'!F351,E$1,'ICSA 3-11-2016'!A351,F$1))</f>
        <v>0</v>
      </c>
    </row>
    <row r="352" spans="1:1" x14ac:dyDescent="0.25">
      <c r="A352" s="13" t="b">
        <f>IF(NOT(ISBLANK('ICSA 3-11-2016'!D352)),CONCATENATE(A$1,'ICSA 3-11-2016'!D352,B$1,'ICSA 3-11-2016'!A352,C$1,D$1,'ICSA 3-11-2016'!F352,E$1,'ICSA 3-11-2016'!A352,F$1))</f>
        <v>0</v>
      </c>
    </row>
    <row r="353" spans="1:1" x14ac:dyDescent="0.25">
      <c r="A353" s="13" t="b">
        <f>IF(NOT(ISBLANK('ICSA 3-11-2016'!D353)),CONCATENATE(A$1,'ICSA 3-11-2016'!D353,B$1,'ICSA 3-11-2016'!A353,C$1,D$1,'ICSA 3-11-2016'!F353,E$1,'ICSA 3-11-2016'!A353,F$1))</f>
        <v>0</v>
      </c>
    </row>
    <row r="354" spans="1:1" x14ac:dyDescent="0.25">
      <c r="A354" s="13" t="b">
        <f>IF(NOT(ISBLANK('ICSA 3-11-2016'!D354)),CONCATENATE(A$1,'ICSA 3-11-2016'!D354,B$1,'ICSA 3-11-2016'!A354,C$1,D$1,'ICSA 3-11-2016'!F354,E$1,'ICSA 3-11-2016'!A354,F$1))</f>
        <v>0</v>
      </c>
    </row>
    <row r="355" spans="1:1" x14ac:dyDescent="0.25">
      <c r="A355" s="13" t="b">
        <f>IF(NOT(ISBLANK('ICSA 3-11-2016'!D355)),CONCATENATE(A$1,'ICSA 3-11-2016'!D355,B$1,'ICSA 3-11-2016'!A355,C$1,D$1,'ICSA 3-11-2016'!F355,E$1,'ICSA 3-11-2016'!A355,F$1))</f>
        <v>0</v>
      </c>
    </row>
    <row r="356" spans="1:1" x14ac:dyDescent="0.25">
      <c r="A356" s="13" t="b">
        <f>IF(NOT(ISBLANK('ICSA 3-11-2016'!D356)),CONCATENATE(A$1,'ICSA 3-11-2016'!D356,B$1,'ICSA 3-11-2016'!A356,C$1,D$1,'ICSA 3-11-2016'!F356,E$1,'ICSA 3-11-2016'!A356,F$1))</f>
        <v>0</v>
      </c>
    </row>
    <row r="357" spans="1:1" x14ac:dyDescent="0.25">
      <c r="A357" s="13" t="b">
        <f>IF(NOT(ISBLANK('ICSA 3-11-2016'!D357)),CONCATENATE(A$1,'ICSA 3-11-2016'!D357,B$1,'ICSA 3-11-2016'!A357,C$1,D$1,'ICSA 3-11-2016'!F357,E$1,'ICSA 3-11-2016'!A357,F$1))</f>
        <v>0</v>
      </c>
    </row>
    <row r="358" spans="1:1" x14ac:dyDescent="0.25">
      <c r="A358" s="13" t="b">
        <f>IF(NOT(ISBLANK('ICSA 3-11-2016'!D358)),CONCATENATE(A$1,'ICSA 3-11-2016'!D358,B$1,'ICSA 3-11-2016'!A358,C$1,D$1,'ICSA 3-11-2016'!F358,E$1,'ICSA 3-11-2016'!A358,F$1))</f>
        <v>0</v>
      </c>
    </row>
    <row r="359" spans="1:1" x14ac:dyDescent="0.25">
      <c r="A359" s="13" t="b">
        <f>IF(NOT(ISBLANK('ICSA 3-11-2016'!D359)),CONCATENATE(A$1,'ICSA 3-11-2016'!D359,B$1,'ICSA 3-11-2016'!A359,C$1,D$1,'ICSA 3-11-2016'!F359,E$1,'ICSA 3-11-2016'!A359,F$1))</f>
        <v>0</v>
      </c>
    </row>
    <row r="360" spans="1:1" x14ac:dyDescent="0.25">
      <c r="A360" s="13" t="b">
        <f>IF(NOT(ISBLANK('ICSA 3-11-2016'!D360)),CONCATENATE(A$1,'ICSA 3-11-2016'!D360,B$1,'ICSA 3-11-2016'!A360,C$1,D$1,'ICSA 3-11-2016'!F360,E$1,'ICSA 3-11-2016'!A360,F$1))</f>
        <v>0</v>
      </c>
    </row>
    <row r="361" spans="1:1" x14ac:dyDescent="0.25">
      <c r="A361" s="13" t="b">
        <f>IF(NOT(ISBLANK('ICSA 3-11-2016'!D361)),CONCATENATE(A$1,'ICSA 3-11-2016'!D361,B$1,'ICSA 3-11-2016'!A361,C$1,D$1,'ICSA 3-11-2016'!F361,E$1,'ICSA 3-11-2016'!A361,F$1))</f>
        <v>0</v>
      </c>
    </row>
    <row r="362" spans="1:1" x14ac:dyDescent="0.25">
      <c r="A362" s="13" t="b">
        <f>IF(NOT(ISBLANK('ICSA 3-11-2016'!D362)),CONCATENATE(A$1,'ICSA 3-11-2016'!D362,B$1,'ICSA 3-11-2016'!A362,C$1,D$1,'ICSA 3-11-2016'!F362,E$1,'ICSA 3-11-2016'!A362,F$1))</f>
        <v>0</v>
      </c>
    </row>
    <row r="363" spans="1:1" x14ac:dyDescent="0.25">
      <c r="A363" s="13" t="b">
        <f>IF(NOT(ISBLANK('ICSA 3-11-2016'!D363)),CONCATENATE(A$1,'ICSA 3-11-2016'!D363,B$1,'ICSA 3-11-2016'!A363,C$1,D$1,'ICSA 3-11-2016'!F363,E$1,'ICSA 3-11-2016'!A363,F$1))</f>
        <v>0</v>
      </c>
    </row>
    <row r="364" spans="1:1" x14ac:dyDescent="0.25">
      <c r="A364" s="13" t="b">
        <f>IF(NOT(ISBLANK('ICSA 3-11-2016'!D364)),CONCATENATE(A$1,'ICSA 3-11-2016'!D364,B$1,'ICSA 3-11-2016'!A364,C$1,D$1,'ICSA 3-11-2016'!F364,E$1,'ICSA 3-11-2016'!A364,F$1))</f>
        <v>0</v>
      </c>
    </row>
    <row r="365" spans="1:1" x14ac:dyDescent="0.25">
      <c r="A365" s="13" t="b">
        <f>IF(NOT(ISBLANK('ICSA 3-11-2016'!D365)),CONCATENATE(A$1,'ICSA 3-11-2016'!D365,B$1,'ICSA 3-11-2016'!A365,C$1,D$1,'ICSA 3-11-2016'!F365,E$1,'ICSA 3-11-2016'!A365,F$1))</f>
        <v>0</v>
      </c>
    </row>
    <row r="366" spans="1:1" x14ac:dyDescent="0.25">
      <c r="A366" s="13" t="b">
        <f>IF(NOT(ISBLANK('ICSA 3-11-2016'!D366)),CONCATENATE(A$1,'ICSA 3-11-2016'!D366,B$1,'ICSA 3-11-2016'!A366,C$1,D$1,'ICSA 3-11-2016'!F366,E$1,'ICSA 3-11-2016'!A366,F$1))</f>
        <v>0</v>
      </c>
    </row>
    <row r="367" spans="1:1" x14ac:dyDescent="0.25">
      <c r="A367" s="13" t="b">
        <f>IF(NOT(ISBLANK('ICSA 3-11-2016'!D367)),CONCATENATE(A$1,'ICSA 3-11-2016'!D367,B$1,'ICSA 3-11-2016'!A367,C$1,D$1,'ICSA 3-11-2016'!F367,E$1,'ICSA 3-11-2016'!A367,F$1))</f>
        <v>0</v>
      </c>
    </row>
    <row r="368" spans="1:1" x14ac:dyDescent="0.25">
      <c r="A368" s="13" t="b">
        <f>IF(NOT(ISBLANK('ICSA 3-11-2016'!D368)),CONCATENATE(A$1,'ICSA 3-11-2016'!D368,B$1,'ICSA 3-11-2016'!A368,C$1,D$1,'ICSA 3-11-2016'!F368,E$1,'ICSA 3-11-2016'!A368,F$1))</f>
        <v>0</v>
      </c>
    </row>
    <row r="369" spans="1:1" x14ac:dyDescent="0.25">
      <c r="A369" s="13" t="b">
        <f>IF(NOT(ISBLANK('ICSA 3-11-2016'!D369)),CONCATENATE(A$1,'ICSA 3-11-2016'!D369,B$1,'ICSA 3-11-2016'!A369,C$1,D$1,'ICSA 3-11-2016'!F369,E$1,'ICSA 3-11-2016'!A369,F$1))</f>
        <v>0</v>
      </c>
    </row>
    <row r="370" spans="1:1" x14ac:dyDescent="0.25">
      <c r="A370" s="13" t="b">
        <f>IF(NOT(ISBLANK('ICSA 3-11-2016'!D370)),CONCATENATE(A$1,'ICSA 3-11-2016'!D370,B$1,'ICSA 3-11-2016'!A370,C$1,D$1,'ICSA 3-11-2016'!F370,E$1,'ICSA 3-11-2016'!A370,F$1))</f>
        <v>0</v>
      </c>
    </row>
    <row r="371" spans="1:1" x14ac:dyDescent="0.25">
      <c r="A371" s="13" t="b">
        <f>IF(NOT(ISBLANK('ICSA 3-11-2016'!D371)),CONCATENATE(A$1,'ICSA 3-11-2016'!D371,B$1,'ICSA 3-11-2016'!A371,C$1,D$1,'ICSA 3-11-2016'!F371,E$1,'ICSA 3-11-2016'!A371,F$1))</f>
        <v>0</v>
      </c>
    </row>
    <row r="372" spans="1:1" x14ac:dyDescent="0.25">
      <c r="A372" s="13" t="b">
        <f>IF(NOT(ISBLANK('ICSA 3-11-2016'!D372)),CONCATENATE(A$1,'ICSA 3-11-2016'!D372,B$1,'ICSA 3-11-2016'!A372,C$1,D$1,'ICSA 3-11-2016'!F372,E$1,'ICSA 3-11-2016'!A372,F$1))</f>
        <v>0</v>
      </c>
    </row>
    <row r="373" spans="1:1" x14ac:dyDescent="0.25">
      <c r="A373" s="13" t="b">
        <f>IF(NOT(ISBLANK('ICSA 3-11-2016'!D373)),CONCATENATE(A$1,'ICSA 3-11-2016'!D373,B$1,'ICSA 3-11-2016'!A373,C$1,D$1,'ICSA 3-11-2016'!F373,E$1,'ICSA 3-11-2016'!A373,F$1))</f>
        <v>0</v>
      </c>
    </row>
    <row r="374" spans="1:1" x14ac:dyDescent="0.25">
      <c r="A374" s="13" t="b">
        <f>IF(NOT(ISBLANK('ICSA 3-11-2016'!D374)),CONCATENATE(A$1,'ICSA 3-11-2016'!D374,B$1,'ICSA 3-11-2016'!A374,C$1,D$1,'ICSA 3-11-2016'!F374,E$1,'ICSA 3-11-2016'!A374,F$1))</f>
        <v>0</v>
      </c>
    </row>
    <row r="375" spans="1:1" x14ac:dyDescent="0.25">
      <c r="A375" s="13" t="b">
        <f>IF(NOT(ISBLANK('ICSA 3-11-2016'!D375)),CONCATENATE(A$1,'ICSA 3-11-2016'!D375,B$1,'ICSA 3-11-2016'!A375,C$1,D$1,'ICSA 3-11-2016'!F375,E$1,'ICSA 3-11-2016'!A375,F$1))</f>
        <v>0</v>
      </c>
    </row>
    <row r="376" spans="1:1" x14ac:dyDescent="0.25">
      <c r="A376" s="13" t="b">
        <f>IF(NOT(ISBLANK('ICSA 3-11-2016'!D376)),CONCATENATE(A$1,'ICSA 3-11-2016'!D376,B$1,'ICSA 3-11-2016'!A376,C$1,D$1,'ICSA 3-11-2016'!F376,E$1,'ICSA 3-11-2016'!A376,F$1))</f>
        <v>0</v>
      </c>
    </row>
    <row r="377" spans="1:1" x14ac:dyDescent="0.25">
      <c r="A377" s="13" t="b">
        <f>IF(NOT(ISBLANK('ICSA 3-11-2016'!D377)),CONCATENATE(A$1,'ICSA 3-11-2016'!D377,B$1,'ICSA 3-11-2016'!A377,C$1,D$1,'ICSA 3-11-2016'!F377,E$1,'ICSA 3-11-2016'!A377,F$1))</f>
        <v>0</v>
      </c>
    </row>
    <row r="378" spans="1:1" x14ac:dyDescent="0.25">
      <c r="A378" s="13" t="b">
        <f>IF(NOT(ISBLANK('ICSA 3-11-2016'!D378)),CONCATENATE(A$1,'ICSA 3-11-2016'!D378,B$1,'ICSA 3-11-2016'!A378,C$1,D$1,'ICSA 3-11-2016'!F378,E$1,'ICSA 3-11-2016'!A378,F$1))</f>
        <v>0</v>
      </c>
    </row>
    <row r="379" spans="1:1" x14ac:dyDescent="0.25">
      <c r="A379" s="13" t="b">
        <f>IF(NOT(ISBLANK('ICSA 3-11-2016'!D379)),CONCATENATE(A$1,'ICSA 3-11-2016'!D379,B$1,'ICSA 3-11-2016'!A379,C$1,D$1,'ICSA 3-11-2016'!F379,E$1,'ICSA 3-11-2016'!A379,F$1))</f>
        <v>0</v>
      </c>
    </row>
    <row r="380" spans="1:1" x14ac:dyDescent="0.25">
      <c r="A380" s="13" t="b">
        <f>IF(NOT(ISBLANK('ICSA 3-11-2016'!D380)),CONCATENATE(A$1,'ICSA 3-11-2016'!D380,B$1,'ICSA 3-11-2016'!A380,C$1,D$1,'ICSA 3-11-2016'!F380,E$1,'ICSA 3-11-2016'!A380,F$1))</f>
        <v>0</v>
      </c>
    </row>
    <row r="381" spans="1:1" x14ac:dyDescent="0.25">
      <c r="A381" s="13" t="b">
        <f>IF(NOT(ISBLANK('ICSA 3-11-2016'!D381)),CONCATENATE(A$1,'ICSA 3-11-2016'!D381,B$1,'ICSA 3-11-2016'!A381,C$1,D$1,'ICSA 3-11-2016'!F381,E$1,'ICSA 3-11-2016'!A381,F$1))</f>
        <v>0</v>
      </c>
    </row>
    <row r="382" spans="1:1" x14ac:dyDescent="0.25">
      <c r="A382" s="13" t="b">
        <f>IF(NOT(ISBLANK('ICSA 3-11-2016'!D382)),CONCATENATE(A$1,'ICSA 3-11-2016'!D382,B$1,'ICSA 3-11-2016'!A382,C$1,D$1,'ICSA 3-11-2016'!F382,E$1,'ICSA 3-11-2016'!A382,F$1))</f>
        <v>0</v>
      </c>
    </row>
    <row r="383" spans="1:1" x14ac:dyDescent="0.25">
      <c r="A383" s="13" t="b">
        <f>IF(NOT(ISBLANK('ICSA 3-11-2016'!D383)),CONCATENATE(A$1,'ICSA 3-11-2016'!D383,B$1,'ICSA 3-11-2016'!A383,C$1,D$1,'ICSA 3-11-2016'!F383,E$1,'ICSA 3-11-2016'!A383,F$1))</f>
        <v>0</v>
      </c>
    </row>
    <row r="384" spans="1:1" x14ac:dyDescent="0.25">
      <c r="A384" s="13" t="b">
        <f>IF(NOT(ISBLANK('ICSA 3-11-2016'!D384)),CONCATENATE(A$1,'ICSA 3-11-2016'!D384,B$1,'ICSA 3-11-2016'!A384,C$1,D$1,'ICSA 3-11-2016'!F384,E$1,'ICSA 3-11-2016'!A384,F$1))</f>
        <v>0</v>
      </c>
    </row>
    <row r="385" spans="1:1" x14ac:dyDescent="0.25">
      <c r="A385" s="13" t="b">
        <f>IF(NOT(ISBLANK('ICSA 3-11-2016'!D385)),CONCATENATE(A$1,'ICSA 3-11-2016'!D385,B$1,'ICSA 3-11-2016'!A385,C$1,D$1,'ICSA 3-11-2016'!F385,E$1,'ICSA 3-11-2016'!A385,F$1))</f>
        <v>0</v>
      </c>
    </row>
    <row r="386" spans="1:1" x14ac:dyDescent="0.25">
      <c r="A386" s="13" t="b">
        <f>IF(NOT(ISBLANK('ICSA 3-11-2016'!D386)),CONCATENATE(A$1,'ICSA 3-11-2016'!D386,B$1,'ICSA 3-11-2016'!A386,C$1,D$1,'ICSA 3-11-2016'!F386,E$1,'ICSA 3-11-2016'!A386,F$1))</f>
        <v>0</v>
      </c>
    </row>
    <row r="387" spans="1:1" x14ac:dyDescent="0.25">
      <c r="A387" s="13" t="b">
        <f>IF(NOT(ISBLANK('ICSA 3-11-2016'!D387)),CONCATENATE(A$1,'ICSA 3-11-2016'!D387,B$1,'ICSA 3-11-2016'!A387,C$1,D$1,'ICSA 3-11-2016'!F387,E$1,'ICSA 3-11-2016'!A387,F$1))</f>
        <v>0</v>
      </c>
    </row>
    <row r="388" spans="1:1" x14ac:dyDescent="0.25">
      <c r="A388" s="13" t="b">
        <f>IF(NOT(ISBLANK('ICSA 3-11-2016'!D388)),CONCATENATE(A$1,'ICSA 3-11-2016'!D388,B$1,'ICSA 3-11-2016'!A388,C$1,D$1,'ICSA 3-11-2016'!F388,E$1,'ICSA 3-11-2016'!A388,F$1))</f>
        <v>0</v>
      </c>
    </row>
    <row r="389" spans="1:1" x14ac:dyDescent="0.25">
      <c r="A389" s="13" t="b">
        <f>IF(NOT(ISBLANK('ICSA 3-11-2016'!D389)),CONCATENATE(A$1,'ICSA 3-11-2016'!D389,B$1,'ICSA 3-11-2016'!A389,C$1,D$1,'ICSA 3-11-2016'!F389,E$1,'ICSA 3-11-2016'!A389,F$1))</f>
        <v>0</v>
      </c>
    </row>
    <row r="390" spans="1:1" x14ac:dyDescent="0.25">
      <c r="A390" s="13" t="b">
        <f>IF(NOT(ISBLANK('ICSA 3-11-2016'!D390)),CONCATENATE(A$1,'ICSA 3-11-2016'!D390,B$1,'ICSA 3-11-2016'!A390,C$1,D$1,'ICSA 3-11-2016'!F390,E$1,'ICSA 3-11-2016'!A390,F$1))</f>
        <v>0</v>
      </c>
    </row>
    <row r="391" spans="1:1" x14ac:dyDescent="0.25">
      <c r="A391" s="13" t="b">
        <f>IF(NOT(ISBLANK('ICSA 3-11-2016'!D391)),CONCATENATE(A$1,'ICSA 3-11-2016'!D391,B$1,'ICSA 3-11-2016'!A391,C$1,D$1,'ICSA 3-11-2016'!F391,E$1,'ICSA 3-11-2016'!A391,F$1))</f>
        <v>0</v>
      </c>
    </row>
    <row r="392" spans="1:1" x14ac:dyDescent="0.25">
      <c r="A392" s="13" t="b">
        <f>IF(NOT(ISBLANK('ICSA 3-11-2016'!D392)),CONCATENATE(A$1,'ICSA 3-11-2016'!D392,B$1,'ICSA 3-11-2016'!A392,C$1,D$1,'ICSA 3-11-2016'!F392,E$1,'ICSA 3-11-2016'!A392,F$1))</f>
        <v>0</v>
      </c>
    </row>
    <row r="393" spans="1:1" x14ac:dyDescent="0.25">
      <c r="A393" s="13" t="b">
        <f>IF(NOT(ISBLANK('ICSA 3-11-2016'!D393)),CONCATENATE(A$1,'ICSA 3-11-2016'!D393,B$1,'ICSA 3-11-2016'!A393,C$1,D$1,'ICSA 3-11-2016'!F393,E$1,'ICSA 3-11-2016'!A393,F$1))</f>
        <v>0</v>
      </c>
    </row>
    <row r="394" spans="1:1" x14ac:dyDescent="0.25">
      <c r="A394" s="13" t="b">
        <f>IF(NOT(ISBLANK('ICSA 3-11-2016'!D394)),CONCATENATE(A$1,'ICSA 3-11-2016'!D394,B$1,'ICSA 3-11-2016'!A394,C$1,D$1,'ICSA 3-11-2016'!F394,E$1,'ICSA 3-11-2016'!A394,F$1))</f>
        <v>0</v>
      </c>
    </row>
    <row r="395" spans="1:1" x14ac:dyDescent="0.25">
      <c r="A395" s="13" t="b">
        <f>IF(NOT(ISBLANK('ICSA 3-11-2016'!D395)),CONCATENATE(A$1,'ICSA 3-11-2016'!D395,B$1,'ICSA 3-11-2016'!A395,C$1,D$1,'ICSA 3-11-2016'!F395,E$1,'ICSA 3-11-2016'!A395,F$1))</f>
        <v>0</v>
      </c>
    </row>
    <row r="396" spans="1:1" x14ac:dyDescent="0.25">
      <c r="A396" s="13" t="b">
        <f>IF(NOT(ISBLANK('ICSA 3-11-2016'!D396)),CONCATENATE(A$1,'ICSA 3-11-2016'!D396,B$1,'ICSA 3-11-2016'!A396,C$1,D$1,'ICSA 3-11-2016'!F396,E$1,'ICSA 3-11-2016'!A396,F$1))</f>
        <v>0</v>
      </c>
    </row>
    <row r="397" spans="1:1" x14ac:dyDescent="0.25">
      <c r="A397" s="13" t="b">
        <f>IF(NOT(ISBLANK('ICSA 3-11-2016'!D397)),CONCATENATE(A$1,'ICSA 3-11-2016'!D397,B$1,'ICSA 3-11-2016'!A397,C$1,D$1,'ICSA 3-11-2016'!F397,E$1,'ICSA 3-11-2016'!A397,F$1))</f>
        <v>0</v>
      </c>
    </row>
    <row r="398" spans="1:1" x14ac:dyDescent="0.25">
      <c r="A398" s="13" t="b">
        <f>IF(NOT(ISBLANK('ICSA 3-11-2016'!D398)),CONCATENATE(A$1,'ICSA 3-11-2016'!D398,B$1,'ICSA 3-11-2016'!A398,C$1,D$1,'ICSA 3-11-2016'!F398,E$1,'ICSA 3-11-2016'!A398,F$1))</f>
        <v>0</v>
      </c>
    </row>
    <row r="399" spans="1:1" x14ac:dyDescent="0.25">
      <c r="A399" s="13" t="b">
        <f>IF(NOT(ISBLANK('ICSA 3-11-2016'!D399)),CONCATENATE(A$1,'ICSA 3-11-2016'!D399,B$1,'ICSA 3-11-2016'!A399,C$1,D$1,'ICSA 3-11-2016'!F399,E$1,'ICSA 3-11-2016'!A399,F$1))</f>
        <v>0</v>
      </c>
    </row>
    <row r="400" spans="1:1" x14ac:dyDescent="0.25">
      <c r="A400" s="13" t="b">
        <f>IF(NOT(ISBLANK('ICSA 3-11-2016'!D400)),CONCATENATE(A$1,'ICSA 3-11-2016'!D400,B$1,'ICSA 3-11-2016'!A400,C$1,D$1,'ICSA 3-11-2016'!F400,E$1,'ICSA 3-11-2016'!A400,F$1))</f>
        <v>0</v>
      </c>
    </row>
    <row r="401" spans="1:1" x14ac:dyDescent="0.25">
      <c r="A401" s="13" t="b">
        <f>IF(NOT(ISBLANK('ICSA 3-11-2016'!D401)),CONCATENATE(A$1,'ICSA 3-11-2016'!D401,B$1,'ICSA 3-11-2016'!A401,C$1,D$1,'ICSA 3-11-2016'!F401,E$1,'ICSA 3-11-2016'!A401,F$1))</f>
        <v>0</v>
      </c>
    </row>
    <row r="402" spans="1:1" x14ac:dyDescent="0.25">
      <c r="A402" s="13" t="b">
        <f>IF(NOT(ISBLANK('ICSA 3-11-2016'!D402)),CONCATENATE(A$1,'ICSA 3-11-2016'!D402,B$1,'ICSA 3-11-2016'!A402,C$1,D$1,'ICSA 3-11-2016'!F402,E$1,'ICSA 3-11-2016'!A402,F$1))</f>
        <v>0</v>
      </c>
    </row>
    <row r="403" spans="1:1" x14ac:dyDescent="0.25">
      <c r="A403" s="13" t="b">
        <f>IF(NOT(ISBLANK('ICSA 3-11-2016'!D403)),CONCATENATE(A$1,'ICSA 3-11-2016'!D403,B$1,'ICSA 3-11-2016'!A403,C$1,D$1,'ICSA 3-11-2016'!F403,E$1,'ICSA 3-11-2016'!A403,F$1))</f>
        <v>0</v>
      </c>
    </row>
    <row r="404" spans="1:1" x14ac:dyDescent="0.25">
      <c r="A404" s="13" t="b">
        <f>IF(NOT(ISBLANK('ICSA 3-11-2016'!D404)),CONCATENATE(A$1,'ICSA 3-11-2016'!D404,B$1,'ICSA 3-11-2016'!A404,C$1,D$1,'ICSA 3-11-2016'!F404,E$1,'ICSA 3-11-2016'!A404,F$1))</f>
        <v>0</v>
      </c>
    </row>
    <row r="405" spans="1:1" x14ac:dyDescent="0.25">
      <c r="A405" s="13" t="b">
        <f>IF(NOT(ISBLANK('ICSA 3-11-2016'!D405)),CONCATENATE(A$1,'ICSA 3-11-2016'!D405,B$1,'ICSA 3-11-2016'!A405,C$1,D$1,'ICSA 3-11-2016'!F405,E$1,'ICSA 3-11-2016'!A405,F$1))</f>
        <v>0</v>
      </c>
    </row>
    <row r="406" spans="1:1" x14ac:dyDescent="0.25">
      <c r="A406" s="13" t="b">
        <f>IF(NOT(ISBLANK('ICSA 3-11-2016'!D406)),CONCATENATE(A$1,'ICSA 3-11-2016'!D406,B$1,'ICSA 3-11-2016'!A406,C$1,D$1,'ICSA 3-11-2016'!F406,E$1,'ICSA 3-11-2016'!A406,F$1))</f>
        <v>0</v>
      </c>
    </row>
    <row r="407" spans="1:1" x14ac:dyDescent="0.25">
      <c r="A407" s="13" t="b">
        <f>IF(NOT(ISBLANK('ICSA 3-11-2016'!D407)),CONCATENATE(A$1,'ICSA 3-11-2016'!D407,B$1,'ICSA 3-11-2016'!A407,C$1,D$1,'ICSA 3-11-2016'!F407,E$1,'ICSA 3-11-2016'!A407,F$1))</f>
        <v>0</v>
      </c>
    </row>
    <row r="408" spans="1:1" x14ac:dyDescent="0.25">
      <c r="A408" s="13" t="b">
        <f>IF(NOT(ISBLANK('ICSA 3-11-2016'!D408)),CONCATENATE(A$1,'ICSA 3-11-2016'!D408,B$1,'ICSA 3-11-2016'!A408,C$1,D$1,'ICSA 3-11-2016'!F408,E$1,'ICSA 3-11-2016'!A408,F$1))</f>
        <v>0</v>
      </c>
    </row>
    <row r="409" spans="1:1" x14ac:dyDescent="0.25">
      <c r="A409" s="13" t="b">
        <f>IF(NOT(ISBLANK('ICSA 3-11-2016'!D409)),CONCATENATE(A$1,'ICSA 3-11-2016'!D409,B$1,'ICSA 3-11-2016'!A409,C$1,D$1,'ICSA 3-11-2016'!F409,E$1,'ICSA 3-11-2016'!A409,F$1))</f>
        <v>0</v>
      </c>
    </row>
    <row r="410" spans="1:1" x14ac:dyDescent="0.25">
      <c r="A410" s="13" t="b">
        <f>IF(NOT(ISBLANK('ICSA 3-11-2016'!D410)),CONCATENATE(A$1,'ICSA 3-11-2016'!D410,B$1,'ICSA 3-11-2016'!A410,C$1,D$1,'ICSA 3-11-2016'!F410,E$1,'ICSA 3-11-2016'!A410,F$1))</f>
        <v>0</v>
      </c>
    </row>
    <row r="411" spans="1:1" x14ac:dyDescent="0.25">
      <c r="A411" s="13" t="b">
        <f>IF(NOT(ISBLANK('ICSA 3-11-2016'!D411)),CONCATENATE(A$1,'ICSA 3-11-2016'!D411,B$1,'ICSA 3-11-2016'!A411,C$1,D$1,'ICSA 3-11-2016'!F411,E$1,'ICSA 3-11-2016'!A411,F$1))</f>
        <v>0</v>
      </c>
    </row>
    <row r="412" spans="1:1" x14ac:dyDescent="0.25">
      <c r="A412" s="13" t="b">
        <f>IF(NOT(ISBLANK('ICSA 3-11-2016'!D412)),CONCATENATE(A$1,'ICSA 3-11-2016'!D412,B$1,'ICSA 3-11-2016'!A412,C$1,D$1,'ICSA 3-11-2016'!F412,E$1,'ICSA 3-11-2016'!A412,F$1))</f>
        <v>0</v>
      </c>
    </row>
    <row r="413" spans="1:1" x14ac:dyDescent="0.25">
      <c r="A413" s="13" t="b">
        <f>IF(NOT(ISBLANK('ICSA 3-11-2016'!D413)),CONCATENATE(A$1,'ICSA 3-11-2016'!D413,B$1,'ICSA 3-11-2016'!A413,C$1,D$1,'ICSA 3-11-2016'!F413,E$1,'ICSA 3-11-2016'!A413,F$1))</f>
        <v>0</v>
      </c>
    </row>
    <row r="414" spans="1:1" x14ac:dyDescent="0.25">
      <c r="A414" s="13" t="b">
        <f>IF(NOT(ISBLANK('ICSA 3-11-2016'!D414)),CONCATENATE(A$1,'ICSA 3-11-2016'!D414,B$1,'ICSA 3-11-2016'!A414,C$1,D$1,'ICSA 3-11-2016'!F414,E$1,'ICSA 3-11-2016'!A414,F$1))</f>
        <v>0</v>
      </c>
    </row>
    <row r="415" spans="1:1" x14ac:dyDescent="0.25">
      <c r="A415" s="13" t="b">
        <f>IF(NOT(ISBLANK('ICSA 3-11-2016'!D415)),CONCATENATE(A$1,'ICSA 3-11-2016'!D415,B$1,'ICSA 3-11-2016'!A415,C$1,D$1,'ICSA 3-11-2016'!F415,E$1,'ICSA 3-11-2016'!A415,F$1))</f>
        <v>0</v>
      </c>
    </row>
    <row r="416" spans="1:1" x14ac:dyDescent="0.25">
      <c r="A416" s="13" t="b">
        <f>IF(NOT(ISBLANK('ICSA 3-11-2016'!D416)),CONCATENATE(A$1,'ICSA 3-11-2016'!D416,B$1,'ICSA 3-11-2016'!A416,C$1,D$1,'ICSA 3-11-2016'!F416,E$1,'ICSA 3-11-2016'!A416,F$1))</f>
        <v>0</v>
      </c>
    </row>
    <row r="417" spans="1:1" x14ac:dyDescent="0.25">
      <c r="A417" s="13" t="b">
        <f>IF(NOT(ISBLANK('ICSA 3-11-2016'!D417)),CONCATENATE(A$1,'ICSA 3-11-2016'!D417,B$1,'ICSA 3-11-2016'!A417,C$1,D$1,'ICSA 3-11-2016'!F417,E$1,'ICSA 3-11-2016'!A417,F$1))</f>
        <v>0</v>
      </c>
    </row>
    <row r="418" spans="1:1" x14ac:dyDescent="0.25">
      <c r="A418" s="13" t="b">
        <f>IF(NOT(ISBLANK('ICSA 3-11-2016'!D418)),CONCATENATE(A$1,'ICSA 3-11-2016'!D418,B$1,'ICSA 3-11-2016'!A418,C$1,D$1,'ICSA 3-11-2016'!F418,E$1,'ICSA 3-11-2016'!A418,F$1))</f>
        <v>0</v>
      </c>
    </row>
    <row r="419" spans="1:1" x14ac:dyDescent="0.25">
      <c r="A419" s="13" t="b">
        <f>IF(NOT(ISBLANK('ICSA 3-11-2016'!D419)),CONCATENATE(A$1,'ICSA 3-11-2016'!D419,B$1,'ICSA 3-11-2016'!A419,C$1,D$1,'ICSA 3-11-2016'!F419,E$1,'ICSA 3-11-2016'!A419,F$1))</f>
        <v>0</v>
      </c>
    </row>
    <row r="420" spans="1:1" x14ac:dyDescent="0.25">
      <c r="A420" s="13" t="b">
        <f>IF(NOT(ISBLANK('ICSA 3-11-2016'!D420)),CONCATENATE(A$1,'ICSA 3-11-2016'!D420,B$1,'ICSA 3-11-2016'!A420,C$1,D$1,'ICSA 3-11-2016'!F420,E$1,'ICSA 3-11-2016'!A420,F$1))</f>
        <v>0</v>
      </c>
    </row>
    <row r="421" spans="1:1" x14ac:dyDescent="0.25">
      <c r="A421" s="13" t="b">
        <f>IF(NOT(ISBLANK('ICSA 3-11-2016'!D421)),CONCATENATE(A$1,'ICSA 3-11-2016'!D421,B$1,'ICSA 3-11-2016'!A421,C$1,D$1,'ICSA 3-11-2016'!F421,E$1,'ICSA 3-11-2016'!A421,F$1))</f>
        <v>0</v>
      </c>
    </row>
    <row r="422" spans="1:1" x14ac:dyDescent="0.25">
      <c r="A422" s="13" t="b">
        <f>IF(NOT(ISBLANK('ICSA 3-11-2016'!D422)),CONCATENATE(A$1,'ICSA 3-11-2016'!D422,B$1,'ICSA 3-11-2016'!A422,C$1,D$1,'ICSA 3-11-2016'!F422,E$1,'ICSA 3-11-2016'!A422,F$1))</f>
        <v>0</v>
      </c>
    </row>
    <row r="423" spans="1:1" x14ac:dyDescent="0.25">
      <c r="A423" s="13" t="b">
        <f>IF(NOT(ISBLANK('ICSA 3-11-2016'!D423)),CONCATENATE(A$1,'ICSA 3-11-2016'!D423,B$1,'ICSA 3-11-2016'!A423,C$1,D$1,'ICSA 3-11-2016'!F423,E$1,'ICSA 3-11-2016'!A423,F$1))</f>
        <v>0</v>
      </c>
    </row>
    <row r="424" spans="1:1" x14ac:dyDescent="0.25">
      <c r="A424" s="13" t="b">
        <f>IF(NOT(ISBLANK('ICSA 3-11-2016'!D424)),CONCATENATE(A$1,'ICSA 3-11-2016'!D424,B$1,'ICSA 3-11-2016'!A424,C$1,D$1,'ICSA 3-11-2016'!F424,E$1,'ICSA 3-11-2016'!A424,F$1))</f>
        <v>0</v>
      </c>
    </row>
    <row r="425" spans="1:1" x14ac:dyDescent="0.25">
      <c r="A425" s="13" t="b">
        <f>IF(NOT(ISBLANK('ICSA 3-11-2016'!D425)),CONCATENATE(A$1,'ICSA 3-11-2016'!D425,B$1,'ICSA 3-11-2016'!A425,C$1,D$1,'ICSA 3-11-2016'!F425,E$1,'ICSA 3-11-2016'!A425,F$1))</f>
        <v>0</v>
      </c>
    </row>
    <row r="426" spans="1:1" x14ac:dyDescent="0.25">
      <c r="A426" s="13" t="b">
        <f>IF(NOT(ISBLANK('ICSA 3-11-2016'!D426)),CONCATENATE(A$1,'ICSA 3-11-2016'!D426,B$1,'ICSA 3-11-2016'!A426,C$1,D$1,'ICSA 3-11-2016'!F426,E$1,'ICSA 3-11-2016'!A426,F$1))</f>
        <v>0</v>
      </c>
    </row>
    <row r="427" spans="1:1" x14ac:dyDescent="0.25">
      <c r="A427" s="13" t="b">
        <f>IF(NOT(ISBLANK('ICSA 3-11-2016'!D427)),CONCATENATE(A$1,'ICSA 3-11-2016'!D427,B$1,'ICSA 3-11-2016'!A427,C$1,D$1,'ICSA 3-11-2016'!F427,E$1,'ICSA 3-11-2016'!A427,F$1))</f>
        <v>0</v>
      </c>
    </row>
    <row r="428" spans="1:1" x14ac:dyDescent="0.25">
      <c r="A428" s="13" t="b">
        <f>IF(NOT(ISBLANK('ICSA 3-11-2016'!D428)),CONCATENATE(A$1,'ICSA 3-11-2016'!D428,B$1,'ICSA 3-11-2016'!A428,C$1,D$1,'ICSA 3-11-2016'!F428,E$1,'ICSA 3-11-2016'!A428,F$1))</f>
        <v>0</v>
      </c>
    </row>
    <row r="429" spans="1:1" x14ac:dyDescent="0.25">
      <c r="A429" s="13" t="b">
        <f>IF(NOT(ISBLANK('ICSA 3-11-2016'!D429)),CONCATENATE(A$1,'ICSA 3-11-2016'!D429,B$1,'ICSA 3-11-2016'!A429,C$1,D$1,'ICSA 3-11-2016'!F429,E$1,'ICSA 3-11-2016'!A429,F$1))</f>
        <v>0</v>
      </c>
    </row>
    <row r="430" spans="1:1" x14ac:dyDescent="0.25">
      <c r="A430" s="13" t="b">
        <f>IF(NOT(ISBLANK('ICSA 3-11-2016'!D430)),CONCATENATE(A$1,'ICSA 3-11-2016'!D430,B$1,'ICSA 3-11-2016'!A430,C$1,D$1,'ICSA 3-11-2016'!F430,E$1,'ICSA 3-11-2016'!A430,F$1))</f>
        <v>0</v>
      </c>
    </row>
    <row r="431" spans="1:1" x14ac:dyDescent="0.25">
      <c r="A431" s="13" t="b">
        <f>IF(NOT(ISBLANK('ICSA 3-11-2016'!D431)),CONCATENATE(A$1,'ICSA 3-11-2016'!D431,B$1,'ICSA 3-11-2016'!A431,C$1,D$1,'ICSA 3-11-2016'!F431,E$1,'ICSA 3-11-2016'!A431,F$1))</f>
        <v>0</v>
      </c>
    </row>
    <row r="432" spans="1:1" x14ac:dyDescent="0.25">
      <c r="A432" s="13" t="b">
        <f>IF(NOT(ISBLANK('ICSA 3-11-2016'!D432)),CONCATENATE(A$1,'ICSA 3-11-2016'!D432,B$1,'ICSA 3-11-2016'!A432,C$1,D$1,'ICSA 3-11-2016'!F432,E$1,'ICSA 3-11-2016'!A432,F$1))</f>
        <v>0</v>
      </c>
    </row>
    <row r="433" spans="1:1" x14ac:dyDescent="0.25">
      <c r="A433" s="13" t="b">
        <f>IF(NOT(ISBLANK('ICSA 3-11-2016'!D433)),CONCATENATE(A$1,'ICSA 3-11-2016'!D433,B$1,'ICSA 3-11-2016'!A433,C$1,D$1,'ICSA 3-11-2016'!F433,E$1,'ICSA 3-11-2016'!A433,F$1))</f>
        <v>0</v>
      </c>
    </row>
    <row r="434" spans="1:1" x14ac:dyDescent="0.25">
      <c r="A434" s="13" t="b">
        <f>IF(NOT(ISBLANK('ICSA 3-11-2016'!D434)),CONCATENATE(A$1,'ICSA 3-11-2016'!D434,B$1,'ICSA 3-11-2016'!A434,C$1,D$1,'ICSA 3-11-2016'!F434,E$1,'ICSA 3-11-2016'!A434,F$1))</f>
        <v>0</v>
      </c>
    </row>
    <row r="435" spans="1:1" x14ac:dyDescent="0.25">
      <c r="A435" s="13" t="b">
        <f>IF(NOT(ISBLANK('ICSA 3-11-2016'!D435)),CONCATENATE(A$1,'ICSA 3-11-2016'!D435,B$1,'ICSA 3-11-2016'!A435,C$1,D$1,'ICSA 3-11-2016'!F435,E$1,'ICSA 3-11-2016'!A435,F$1))</f>
        <v>0</v>
      </c>
    </row>
    <row r="436" spans="1:1" x14ac:dyDescent="0.25">
      <c r="A436" s="13" t="b">
        <f>IF(NOT(ISBLANK('ICSA 3-11-2016'!D436)),CONCATENATE(A$1,'ICSA 3-11-2016'!D436,B$1,'ICSA 3-11-2016'!A436,C$1,D$1,'ICSA 3-11-2016'!F436,E$1,'ICSA 3-11-2016'!A436,F$1))</f>
        <v>0</v>
      </c>
    </row>
    <row r="437" spans="1:1" x14ac:dyDescent="0.25">
      <c r="A437" s="13" t="b">
        <f>IF(NOT(ISBLANK('ICSA 3-11-2016'!D437)),CONCATENATE(A$1,'ICSA 3-11-2016'!D437,B$1,'ICSA 3-11-2016'!A437,C$1,D$1,'ICSA 3-11-2016'!F437,E$1,'ICSA 3-11-2016'!A437,F$1))</f>
        <v>0</v>
      </c>
    </row>
    <row r="438" spans="1:1" x14ac:dyDescent="0.25">
      <c r="A438" s="13" t="b">
        <f>IF(NOT(ISBLANK('ICSA 3-11-2016'!D438)),CONCATENATE(A$1,'ICSA 3-11-2016'!D438,B$1,'ICSA 3-11-2016'!A438,C$1,D$1,'ICSA 3-11-2016'!F438,E$1,'ICSA 3-11-2016'!A438,F$1))</f>
        <v>0</v>
      </c>
    </row>
    <row r="439" spans="1:1" x14ac:dyDescent="0.25">
      <c r="A439" s="13" t="b">
        <f>IF(NOT(ISBLANK('ICSA 3-11-2016'!D439)),CONCATENATE(A$1,'ICSA 3-11-2016'!D439,B$1,'ICSA 3-11-2016'!A439,C$1,D$1,'ICSA 3-11-2016'!F439,E$1,'ICSA 3-11-2016'!A439,F$1))</f>
        <v>0</v>
      </c>
    </row>
    <row r="440" spans="1:1" x14ac:dyDescent="0.25">
      <c r="A440" s="13" t="b">
        <f>IF(NOT(ISBLANK('ICSA 3-11-2016'!D440)),CONCATENATE(A$1,'ICSA 3-11-2016'!D440,B$1,'ICSA 3-11-2016'!A440,C$1,D$1,'ICSA 3-11-2016'!F440,E$1,'ICSA 3-11-2016'!A440,F$1))</f>
        <v>0</v>
      </c>
    </row>
    <row r="441" spans="1:1" x14ac:dyDescent="0.25">
      <c r="A441" s="13" t="b">
        <f>IF(NOT(ISBLANK('ICSA 3-11-2016'!D441)),CONCATENATE(A$1,'ICSA 3-11-2016'!D441,B$1,'ICSA 3-11-2016'!A441,C$1,D$1,'ICSA 3-11-2016'!F441,E$1,'ICSA 3-11-2016'!A441,F$1))</f>
        <v>0</v>
      </c>
    </row>
    <row r="442" spans="1:1" x14ac:dyDescent="0.25">
      <c r="A442" s="13" t="b">
        <f>IF(NOT(ISBLANK('ICSA 3-11-2016'!D442)),CONCATENATE(A$1,'ICSA 3-11-2016'!D442,B$1,'ICSA 3-11-2016'!A442,C$1,D$1,'ICSA 3-11-2016'!F442,E$1,'ICSA 3-11-2016'!A442,F$1))</f>
        <v>0</v>
      </c>
    </row>
    <row r="443" spans="1:1" x14ac:dyDescent="0.25">
      <c r="A443" s="13" t="b">
        <f>IF(NOT(ISBLANK('ICSA 3-11-2016'!D443)),CONCATENATE(A$1,'ICSA 3-11-2016'!D443,B$1,'ICSA 3-11-2016'!A443,C$1,D$1,'ICSA 3-11-2016'!F443,E$1,'ICSA 3-11-2016'!A443,F$1))</f>
        <v>0</v>
      </c>
    </row>
    <row r="444" spans="1:1" x14ac:dyDescent="0.25">
      <c r="A444" s="13" t="b">
        <f>IF(NOT(ISBLANK('ICSA 3-11-2016'!D444)),CONCATENATE(A$1,'ICSA 3-11-2016'!D444,B$1,'ICSA 3-11-2016'!A444,C$1,D$1,'ICSA 3-11-2016'!F444,E$1,'ICSA 3-11-2016'!A444,F$1))</f>
        <v>0</v>
      </c>
    </row>
    <row r="445" spans="1:1" x14ac:dyDescent="0.25">
      <c r="A445" s="13" t="b">
        <f>IF(NOT(ISBLANK('ICSA 3-11-2016'!D445)),CONCATENATE(A$1,'ICSA 3-11-2016'!D445,B$1,'ICSA 3-11-2016'!A445,C$1,D$1,'ICSA 3-11-2016'!F445,E$1,'ICSA 3-11-2016'!A445,F$1))</f>
        <v>0</v>
      </c>
    </row>
    <row r="446" spans="1:1" x14ac:dyDescent="0.25">
      <c r="A446" s="13" t="b">
        <f>IF(NOT(ISBLANK('ICSA 3-11-2016'!D446)),CONCATENATE(A$1,'ICSA 3-11-2016'!D446,B$1,'ICSA 3-11-2016'!A446,C$1,D$1,'ICSA 3-11-2016'!F446,E$1,'ICSA 3-11-2016'!A446,F$1))</f>
        <v>0</v>
      </c>
    </row>
    <row r="447" spans="1:1" x14ac:dyDescent="0.25">
      <c r="A447" s="13" t="b">
        <f>IF(NOT(ISBLANK('ICSA 3-11-2016'!D447)),CONCATENATE(A$1,'ICSA 3-11-2016'!D447,B$1,'ICSA 3-11-2016'!A447,C$1,D$1,'ICSA 3-11-2016'!F447,E$1,'ICSA 3-11-2016'!A447,F$1))</f>
        <v>0</v>
      </c>
    </row>
    <row r="448" spans="1:1" x14ac:dyDescent="0.25">
      <c r="A448" s="13" t="b">
        <f>IF(NOT(ISBLANK('ICSA 3-11-2016'!D448)),CONCATENATE(A$1,'ICSA 3-11-2016'!D448,B$1,'ICSA 3-11-2016'!A448,C$1,D$1,'ICSA 3-11-2016'!F448,E$1,'ICSA 3-11-2016'!A448,F$1))</f>
        <v>0</v>
      </c>
    </row>
    <row r="449" spans="1:1" x14ac:dyDescent="0.25">
      <c r="A449" s="13" t="b">
        <f>IF(NOT(ISBLANK('ICSA 3-11-2016'!D449)),CONCATENATE(A$1,'ICSA 3-11-2016'!D449,B$1,'ICSA 3-11-2016'!A449,C$1,D$1,'ICSA 3-11-2016'!F449,E$1,'ICSA 3-11-2016'!A449,F$1))</f>
        <v>0</v>
      </c>
    </row>
    <row r="450" spans="1:1" x14ac:dyDescent="0.25">
      <c r="A450" s="13" t="b">
        <f>IF(NOT(ISBLANK('ICSA 3-11-2016'!D450)),CONCATENATE(A$1,'ICSA 3-11-2016'!D450,B$1,'ICSA 3-11-2016'!A450,C$1,D$1,'ICSA 3-11-2016'!F450,E$1,'ICSA 3-11-2016'!A450,F$1))</f>
        <v>0</v>
      </c>
    </row>
    <row r="451" spans="1:1" x14ac:dyDescent="0.25">
      <c r="A451" s="13" t="b">
        <f>IF(NOT(ISBLANK('ICSA 3-11-2016'!D451)),CONCATENATE(A$1,'ICSA 3-11-2016'!D451,B$1,'ICSA 3-11-2016'!A451,C$1,D$1,'ICSA 3-11-2016'!F451,E$1,'ICSA 3-11-2016'!A451,F$1))</f>
        <v>0</v>
      </c>
    </row>
    <row r="452" spans="1:1" x14ac:dyDescent="0.25">
      <c r="A452" s="13" t="b">
        <f>IF(NOT(ISBLANK('ICSA 3-11-2016'!D452)),CONCATENATE(A$1,'ICSA 3-11-2016'!D452,B$1,'ICSA 3-11-2016'!A452,C$1,D$1,'ICSA 3-11-2016'!F452,E$1,'ICSA 3-11-2016'!A452,F$1))</f>
        <v>0</v>
      </c>
    </row>
    <row r="453" spans="1:1" x14ac:dyDescent="0.25">
      <c r="A453" s="13" t="b">
        <f>IF(NOT(ISBLANK('ICSA 3-11-2016'!D453)),CONCATENATE(A$1,'ICSA 3-11-2016'!D453,B$1,'ICSA 3-11-2016'!A453,C$1,D$1,'ICSA 3-11-2016'!F453,E$1,'ICSA 3-11-2016'!A453,F$1))</f>
        <v>0</v>
      </c>
    </row>
    <row r="454" spans="1:1" x14ac:dyDescent="0.25">
      <c r="A454" s="13" t="b">
        <f>IF(NOT(ISBLANK('ICSA 3-11-2016'!D454)),CONCATENATE(A$1,'ICSA 3-11-2016'!D454,B$1,'ICSA 3-11-2016'!A454,C$1,D$1,'ICSA 3-11-2016'!F454,E$1,'ICSA 3-11-2016'!A454,F$1))</f>
        <v>0</v>
      </c>
    </row>
    <row r="455" spans="1:1" x14ac:dyDescent="0.25">
      <c r="A455" s="13" t="b">
        <f>IF(NOT(ISBLANK('ICSA 3-11-2016'!D455)),CONCATENATE(A$1,'ICSA 3-11-2016'!D455,B$1,'ICSA 3-11-2016'!A455,C$1,D$1,'ICSA 3-11-2016'!F455,E$1,'ICSA 3-11-2016'!A455,F$1))</f>
        <v>0</v>
      </c>
    </row>
    <row r="456" spans="1:1" x14ac:dyDescent="0.25">
      <c r="A456" s="13" t="b">
        <f>IF(NOT(ISBLANK('ICSA 3-11-2016'!D456)),CONCATENATE(A$1,'ICSA 3-11-2016'!D456,B$1,'ICSA 3-11-2016'!A456,C$1,D$1,'ICSA 3-11-2016'!F456,E$1,'ICSA 3-11-2016'!A456,F$1))</f>
        <v>0</v>
      </c>
    </row>
    <row r="457" spans="1:1" x14ac:dyDescent="0.25">
      <c r="A457" s="13" t="b">
        <f>IF(NOT(ISBLANK('ICSA 3-11-2016'!D457)),CONCATENATE(A$1,'ICSA 3-11-2016'!D457,B$1,'ICSA 3-11-2016'!A457,C$1,D$1,'ICSA 3-11-2016'!F457,E$1,'ICSA 3-11-2016'!A457,F$1))</f>
        <v>0</v>
      </c>
    </row>
    <row r="458" spans="1:1" x14ac:dyDescent="0.25">
      <c r="A458" s="13" t="b">
        <f>IF(NOT(ISBLANK('ICSA 3-11-2016'!D458)),CONCATENATE(A$1,'ICSA 3-11-2016'!D458,B$1,'ICSA 3-11-2016'!A458,C$1,D$1,'ICSA 3-11-2016'!F458,E$1,'ICSA 3-11-2016'!A458,F$1))</f>
        <v>0</v>
      </c>
    </row>
    <row r="459" spans="1:1" x14ac:dyDescent="0.25">
      <c r="A459" s="13" t="b">
        <f>IF(NOT(ISBLANK('ICSA 3-11-2016'!D459)),CONCATENATE(A$1,'ICSA 3-11-2016'!D459,B$1,'ICSA 3-11-2016'!A459,C$1,D$1,'ICSA 3-11-2016'!F459,E$1,'ICSA 3-11-2016'!A459,F$1))</f>
        <v>0</v>
      </c>
    </row>
    <row r="460" spans="1:1" x14ac:dyDescent="0.25">
      <c r="A460" s="13" t="b">
        <f>IF(NOT(ISBLANK('ICSA 3-11-2016'!D460)),CONCATENATE(A$1,'ICSA 3-11-2016'!D460,B$1,'ICSA 3-11-2016'!A460,C$1,D$1,'ICSA 3-11-2016'!F460,E$1,'ICSA 3-11-2016'!A460,F$1))</f>
        <v>0</v>
      </c>
    </row>
    <row r="461" spans="1:1" x14ac:dyDescent="0.25">
      <c r="A461" s="13" t="b">
        <f>IF(NOT(ISBLANK('ICSA 3-11-2016'!D461)),CONCATENATE(A$1,'ICSA 3-11-2016'!D461,B$1,'ICSA 3-11-2016'!A461,C$1,D$1,'ICSA 3-11-2016'!F461,E$1,'ICSA 3-11-2016'!A461,F$1))</f>
        <v>0</v>
      </c>
    </row>
    <row r="462" spans="1:1" x14ac:dyDescent="0.25">
      <c r="A462" s="13" t="b">
        <f>IF(NOT(ISBLANK('ICSA 3-11-2016'!D462)),CONCATENATE(A$1,'ICSA 3-11-2016'!D462,B$1,'ICSA 3-11-2016'!A462,C$1,D$1,'ICSA 3-11-2016'!F462,E$1,'ICSA 3-11-2016'!A462,F$1))</f>
        <v>0</v>
      </c>
    </row>
    <row r="463" spans="1:1" x14ac:dyDescent="0.25">
      <c r="A463" s="13" t="str">
        <f>IF(NOT(ISBLANK('ICSA 3-11-2016'!D463)),CONCATENATE(A$1,'ICSA 3-11-2016'!D463,B$1,'ICSA 3-11-2016'!A463,C$1,D$1,'ICSA 3-11-2016'!F463,E$1,'ICSA 3-11-2016'!A463,F$1))</f>
        <v>insert into openchpl.acb_vendor_map (vendor_id, certification_body_id, transparency_attestation, last_modified_user) select vend.vendor_id, cb.certification_body_id, 'N/A', -1 from openchpl.vendor as vend, openchpl.certification_body as cb where vend.vendor_code = '1461'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'1461' and cp.product_version_id = pv.product_version_id and pv.product_id = p.product_id and p.vendor_id = vend.vendor_id)as subquery where cp.certified_product_id = subquery.certified_product_id;</v>
      </c>
    </row>
    <row r="464" spans="1:1" x14ac:dyDescent="0.25">
      <c r="A464" s="13" t="b">
        <f>IF(NOT(ISBLANK('ICSA 3-11-2016'!D464)),CONCATENATE(A$1,'ICSA 3-11-2016'!D464,B$1,'ICSA 3-11-2016'!A464,C$1,D$1,'ICSA 3-11-2016'!F464,E$1,'ICSA 3-11-2016'!A464,F$1))</f>
        <v>0</v>
      </c>
    </row>
    <row r="465" spans="1:1" x14ac:dyDescent="0.25">
      <c r="A465" s="13" t="b">
        <f>IF(NOT(ISBLANK('ICSA 3-11-2016'!D465)),CONCATENATE(A$1,'ICSA 3-11-2016'!D465,B$1,'ICSA 3-11-2016'!A465,C$1,D$1,'ICSA 3-11-2016'!F465,E$1,'ICSA 3-11-2016'!A465,F$1))</f>
        <v>0</v>
      </c>
    </row>
    <row r="466" spans="1:1" x14ac:dyDescent="0.25">
      <c r="A466" s="13" t="b">
        <f>IF(NOT(ISBLANK('ICSA 3-11-2016'!D466)),CONCATENATE(A$1,'ICSA 3-11-2016'!D466,B$1,'ICSA 3-11-2016'!A466,C$1,D$1,'ICSA 3-11-2016'!F466,E$1,'ICSA 3-11-2016'!A466,F$1))</f>
        <v>0</v>
      </c>
    </row>
    <row r="467" spans="1:1" x14ac:dyDescent="0.25">
      <c r="A467" s="13" t="b">
        <f>IF(NOT(ISBLANK('ICSA 3-11-2016'!D467)),CONCATENATE(A$1,'ICSA 3-11-2016'!D467,B$1,'ICSA 3-11-2016'!A467,C$1,D$1,'ICSA 3-11-2016'!F467,E$1,'ICSA 3-11-2016'!A467,F$1))</f>
        <v>0</v>
      </c>
    </row>
    <row r="468" spans="1:1" x14ac:dyDescent="0.25">
      <c r="A468" s="13" t="b">
        <f>IF(NOT(ISBLANK('ICSA 3-11-2016'!D468)),CONCATENATE(A$1,'ICSA 3-11-2016'!D468,B$1,'ICSA 3-11-2016'!A468,C$1,D$1,'ICSA 3-11-2016'!F468,E$1,'ICSA 3-11-2016'!A468,F$1))</f>
        <v>0</v>
      </c>
    </row>
    <row r="469" spans="1:1" x14ac:dyDescent="0.25">
      <c r="A469" s="13" t="b">
        <f>IF(NOT(ISBLANK('ICSA 3-11-2016'!D469)),CONCATENATE(A$1,'ICSA 3-11-2016'!D469,B$1,'ICSA 3-11-2016'!A469,C$1,D$1,'ICSA 3-11-2016'!F469,E$1,'ICSA 3-11-2016'!A469,F$1))</f>
        <v>0</v>
      </c>
    </row>
    <row r="470" spans="1:1" x14ac:dyDescent="0.25">
      <c r="A470" s="13" t="b">
        <f>IF(NOT(ISBLANK('ICSA 3-11-2016'!D470)),CONCATENATE(A$1,'ICSA 3-11-2016'!D470,B$1,'ICSA 3-11-2016'!A470,C$1,D$1,'ICSA 3-11-2016'!F470,E$1,'ICSA 3-11-2016'!A470,F$1))</f>
        <v>0</v>
      </c>
    </row>
    <row r="471" spans="1:1" x14ac:dyDescent="0.25">
      <c r="A471" s="13" t="b">
        <f>IF(NOT(ISBLANK('ICSA 3-11-2016'!D471)),CONCATENATE(A$1,'ICSA 3-11-2016'!D471,B$1,'ICSA 3-11-2016'!A471,C$1,D$1,'ICSA 3-11-2016'!F471,E$1,'ICSA 3-11-2016'!A471,F$1))</f>
        <v>0</v>
      </c>
    </row>
    <row r="472" spans="1:1" x14ac:dyDescent="0.25">
      <c r="A472" s="13" t="b">
        <f>IF(NOT(ISBLANK('ICSA 3-11-2016'!D472)),CONCATENATE(A$1,'ICSA 3-11-2016'!D472,B$1,'ICSA 3-11-2016'!A472,C$1,D$1,'ICSA 3-11-2016'!F472,E$1,'ICSA 3-11-2016'!A472,F$1))</f>
        <v>0</v>
      </c>
    </row>
    <row r="473" spans="1:1" x14ac:dyDescent="0.25">
      <c r="A473" s="13" t="b">
        <f>IF(NOT(ISBLANK('ICSA 3-11-2016'!D473)),CONCATENATE(A$1,'ICSA 3-11-2016'!D473,B$1,'ICSA 3-11-2016'!A473,C$1,D$1,'ICSA 3-11-2016'!F473,E$1,'ICSA 3-11-2016'!A473,F$1))</f>
        <v>0</v>
      </c>
    </row>
    <row r="474" spans="1:1" x14ac:dyDescent="0.25">
      <c r="A474" s="13" t="b">
        <f>IF(NOT(ISBLANK('ICSA 3-11-2016'!D474)),CONCATENATE(A$1,'ICSA 3-11-2016'!D474,B$1,'ICSA 3-11-2016'!A474,C$1,D$1,'ICSA 3-11-2016'!F474,E$1,'ICSA 3-11-2016'!A474,F$1))</f>
        <v>0</v>
      </c>
    </row>
    <row r="475" spans="1:1" x14ac:dyDescent="0.25">
      <c r="A475" s="13" t="b">
        <f>IF(NOT(ISBLANK('ICSA 3-11-2016'!D475)),CONCATENATE(A$1,'ICSA 3-11-2016'!D475,B$1,'ICSA 3-11-2016'!A475,C$1,D$1,'ICSA 3-11-2016'!F475,E$1,'ICSA 3-11-2016'!A475,F$1))</f>
        <v>0</v>
      </c>
    </row>
    <row r="476" spans="1:1" x14ac:dyDescent="0.25">
      <c r="A476" s="13" t="b">
        <f>IF(NOT(ISBLANK('ICSA 3-11-2016'!D476)),CONCATENATE(A$1,'ICSA 3-11-2016'!D476,B$1,'ICSA 3-11-2016'!A476,C$1,D$1,'ICSA 3-11-2016'!F476,E$1,'ICSA 3-11-2016'!A476,F$1))</f>
        <v>0</v>
      </c>
    </row>
    <row r="477" spans="1:1" x14ac:dyDescent="0.25">
      <c r="A477" s="13" t="b">
        <f>IF(NOT(ISBLANK('ICSA 3-11-2016'!D477)),CONCATENATE(A$1,'ICSA 3-11-2016'!D477,B$1,'ICSA 3-11-2016'!A477,C$1,D$1,'ICSA 3-11-2016'!F477,E$1,'ICSA 3-11-2016'!A477,F$1))</f>
        <v>0</v>
      </c>
    </row>
    <row r="478" spans="1:1" x14ac:dyDescent="0.25">
      <c r="A478" s="13" t="b">
        <f>IF(NOT(ISBLANK('ICSA 3-11-2016'!D478)),CONCATENATE(A$1,'ICSA 3-11-2016'!D478,B$1,'ICSA 3-11-2016'!A478,C$1,D$1,'ICSA 3-11-2016'!F478,E$1,'ICSA 3-11-2016'!A478,F$1))</f>
        <v>0</v>
      </c>
    </row>
    <row r="479" spans="1:1" x14ac:dyDescent="0.25">
      <c r="A479" s="13" t="b">
        <f>IF(NOT(ISBLANK('ICSA 3-11-2016'!D479)),CONCATENATE(A$1,'ICSA 3-11-2016'!D479,B$1,'ICSA 3-11-2016'!A479,C$1,D$1,'ICSA 3-11-2016'!F479,E$1,'ICSA 3-11-2016'!A479,F$1))</f>
        <v>0</v>
      </c>
    </row>
    <row r="480" spans="1:1" x14ac:dyDescent="0.25">
      <c r="A480" s="13" t="b">
        <f>IF(NOT(ISBLANK('ICSA 3-11-2016'!D480)),CONCATENATE(A$1,'ICSA 3-11-2016'!D480,B$1,'ICSA 3-11-2016'!A480,C$1,D$1,'ICSA 3-11-2016'!F480,E$1,'ICSA 3-11-2016'!A480,F$1))</f>
        <v>0</v>
      </c>
    </row>
    <row r="481" spans="1:1" x14ac:dyDescent="0.25">
      <c r="A481" s="13" t="b">
        <f>IF(NOT(ISBLANK('ICSA 3-11-2016'!D481)),CONCATENATE(A$1,'ICSA 3-11-2016'!D481,B$1,'ICSA 3-11-2016'!A481,C$1,D$1,'ICSA 3-11-2016'!F481,E$1,'ICSA 3-11-2016'!A481,F$1))</f>
        <v>0</v>
      </c>
    </row>
    <row r="482" spans="1:1" x14ac:dyDescent="0.25">
      <c r="A482" s="13" t="b">
        <f>IF(NOT(ISBLANK('ICSA 3-11-2016'!D482)),CONCATENATE(A$1,'ICSA 3-11-2016'!D482,B$1,'ICSA 3-11-2016'!A482,C$1,D$1,'ICSA 3-11-2016'!F482,E$1,'ICSA 3-11-2016'!A482,F$1))</f>
        <v>0</v>
      </c>
    </row>
    <row r="483" spans="1:1" x14ac:dyDescent="0.25">
      <c r="A483" s="13" t="b">
        <f>IF(NOT(ISBLANK('ICSA 3-11-2016'!D483)),CONCATENATE(A$1,'ICSA 3-11-2016'!D483,B$1,'ICSA 3-11-2016'!A483,C$1,D$1,'ICSA 3-11-2016'!F483,E$1,'ICSA 3-11-2016'!A483,F$1))</f>
        <v>0</v>
      </c>
    </row>
    <row r="484" spans="1:1" x14ac:dyDescent="0.25">
      <c r="A484" s="13" t="b">
        <f>IF(NOT(ISBLANK('ICSA 3-11-2016'!D484)),CONCATENATE(A$1,'ICSA 3-11-2016'!D484,B$1,'ICSA 3-11-2016'!A484,C$1,D$1,'ICSA 3-11-2016'!F484,E$1,'ICSA 3-11-2016'!A484,F$1))</f>
        <v>0</v>
      </c>
    </row>
    <row r="485" spans="1:1" x14ac:dyDescent="0.25">
      <c r="A485" s="13" t="b">
        <f>IF(NOT(ISBLANK('ICSA 3-11-2016'!D485)),CONCATENATE(A$1,'ICSA 3-11-2016'!D485,B$1,'ICSA 3-11-2016'!A485,C$1,D$1,'ICSA 3-11-2016'!F485,E$1,'ICSA 3-11-2016'!A485,F$1))</f>
        <v>0</v>
      </c>
    </row>
    <row r="486" spans="1:1" x14ac:dyDescent="0.25">
      <c r="A486" s="13" t="b">
        <f>IF(NOT(ISBLANK('ICSA 3-11-2016'!D486)),CONCATENATE(A$1,'ICSA 3-11-2016'!D486,B$1,'ICSA 3-11-2016'!A486,C$1,D$1,'ICSA 3-11-2016'!F486,E$1,'ICSA 3-11-2016'!A486,F$1))</f>
        <v>0</v>
      </c>
    </row>
    <row r="487" spans="1:1" x14ac:dyDescent="0.25">
      <c r="A487" s="13" t="b">
        <f>IF(NOT(ISBLANK('ICSA 3-11-2016'!D487)),CONCATENATE(A$1,'ICSA 3-11-2016'!D487,B$1,'ICSA 3-11-2016'!A487,C$1,D$1,'ICSA 3-11-2016'!F487,E$1,'ICSA 3-11-2016'!A487,F$1))</f>
        <v>0</v>
      </c>
    </row>
    <row r="488" spans="1:1" x14ac:dyDescent="0.25">
      <c r="A488" s="13" t="b">
        <f>IF(NOT(ISBLANK('ICSA 3-11-2016'!D488)),CONCATENATE(A$1,'ICSA 3-11-2016'!D488,B$1,'ICSA 3-11-2016'!A488,C$1,D$1,'ICSA 3-11-2016'!F488,E$1,'ICSA 3-11-2016'!A488,F$1))</f>
        <v>0</v>
      </c>
    </row>
    <row r="489" spans="1:1" x14ac:dyDescent="0.25">
      <c r="A489" s="13" t="b">
        <f>IF(NOT(ISBLANK('ICSA 3-11-2016'!D489)),CONCATENATE(A$1,'ICSA 3-11-2016'!D489,B$1,'ICSA 3-11-2016'!A489,C$1,D$1,'ICSA 3-11-2016'!F489,E$1,'ICSA 3-11-2016'!A489,F$1))</f>
        <v>0</v>
      </c>
    </row>
    <row r="490" spans="1:1" x14ac:dyDescent="0.25">
      <c r="A490" s="13" t="b">
        <f>IF(NOT(ISBLANK('ICSA 3-11-2016'!D490)),CONCATENATE(A$1,'ICSA 3-11-2016'!D490,B$1,'ICSA 3-11-2016'!A490,C$1,D$1,'ICSA 3-11-2016'!F490,E$1,'ICSA 3-11-2016'!A490,F$1))</f>
        <v>0</v>
      </c>
    </row>
    <row r="491" spans="1:1" x14ac:dyDescent="0.25">
      <c r="A491" s="13" t="b">
        <f>IF(NOT(ISBLANK('ICSA 3-11-2016'!D491)),CONCATENATE(A$1,'ICSA 3-11-2016'!D491,B$1,'ICSA 3-11-2016'!A491,C$1,D$1,'ICSA 3-11-2016'!F491,E$1,'ICSA 3-11-2016'!A491,F$1))</f>
        <v>0</v>
      </c>
    </row>
    <row r="492" spans="1:1" x14ac:dyDescent="0.25">
      <c r="A492" s="13" t="b">
        <f>IF(NOT(ISBLANK('ICSA 3-11-2016'!D492)),CONCATENATE(A$1,'ICSA 3-11-2016'!D492,B$1,'ICSA 3-11-2016'!A492,C$1,D$1,'ICSA 3-11-2016'!F492,E$1,'ICSA 3-11-2016'!A492,F$1))</f>
        <v>0</v>
      </c>
    </row>
    <row r="493" spans="1:1" x14ac:dyDescent="0.25">
      <c r="A493" s="13" t="b">
        <f>IF(NOT(ISBLANK('ICSA 3-11-2016'!D493)),CONCATENATE(A$1,'ICSA 3-11-2016'!D493,B$1,'ICSA 3-11-2016'!A493,C$1,D$1,'ICSA 3-11-2016'!F493,E$1,'ICSA 3-11-2016'!A493,F$1))</f>
        <v>0</v>
      </c>
    </row>
    <row r="494" spans="1:1" x14ac:dyDescent="0.25">
      <c r="A494" s="13" t="b">
        <f>IF(NOT(ISBLANK('ICSA 3-11-2016'!D494)),CONCATENATE(A$1,'ICSA 3-11-2016'!D494,B$1,'ICSA 3-11-2016'!A494,C$1,D$1,'ICSA 3-11-2016'!F494,E$1,'ICSA 3-11-2016'!A494,F$1))</f>
        <v>0</v>
      </c>
    </row>
    <row r="495" spans="1:1" x14ac:dyDescent="0.25">
      <c r="A495" s="13" t="str">
        <f>IF(NOT(ISBLANK('ICSA 3-11-2016'!D495)),CONCATENATE(A$1,'ICSA 3-11-2016'!D495,B$1,'ICSA 3-11-2016'!A495,C$1,D$1,'ICSA 3-11-2016'!F495,E$1,'ICSA 3-11-2016'!A495,F$1))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'1493' and cb."name" = 'ICSA Labs';update openchpl.certified_product as cp set transparency_attestation_url = 'http://genensys.com/mu-disclosure/'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'1493' and cp.product_version_id = pv.product_version_id and pv.product_id = p.product_id and p.vendor_id = vend.vendor_id)as subquery where cp.certified_product_id = subquery.certified_product_id;</v>
      </c>
    </row>
    <row r="496" spans="1:1" x14ac:dyDescent="0.25">
      <c r="A496" s="13" t="b">
        <f>IF(NOT(ISBLANK('ICSA 3-11-2016'!D496)),CONCATENATE(A$1,'ICSA 3-11-2016'!D496,B$1,'ICSA 3-11-2016'!A496,C$1,D$1,'ICSA 3-11-2016'!F496,E$1,'ICSA 3-11-2016'!A496,F$1))</f>
        <v>0</v>
      </c>
    </row>
    <row r="497" spans="1:1" x14ac:dyDescent="0.25">
      <c r="A497" s="13" t="b">
        <f>IF(NOT(ISBLANK('ICSA 3-11-2016'!D497)),CONCATENATE(A$1,'ICSA 3-11-2016'!D497,B$1,'ICSA 3-11-2016'!A497,C$1,D$1,'ICSA 3-11-2016'!F497,E$1,'ICSA 3-11-2016'!A497,F$1))</f>
        <v>0</v>
      </c>
    </row>
    <row r="498" spans="1:1" x14ac:dyDescent="0.25">
      <c r="A498" s="13" t="b">
        <f>IF(NOT(ISBLANK('ICSA 3-11-2016'!D498)),CONCATENATE(A$1,'ICSA 3-11-2016'!D498,B$1,'ICSA 3-11-2016'!A498,C$1,D$1,'ICSA 3-11-2016'!F498,E$1,'ICSA 3-11-2016'!A498,F$1))</f>
        <v>0</v>
      </c>
    </row>
    <row r="499" spans="1:1" x14ac:dyDescent="0.25">
      <c r="A499" s="13" t="b">
        <f>IF(NOT(ISBLANK('ICSA 3-11-2016'!D499)),CONCATENATE(A$1,'ICSA 3-11-2016'!D499,B$1,'ICSA 3-11-2016'!A499,C$1,D$1,'ICSA 3-11-2016'!F499,E$1,'ICSA 3-11-2016'!A499,F$1))</f>
        <v>0</v>
      </c>
    </row>
    <row r="500" spans="1:1" x14ac:dyDescent="0.25">
      <c r="A500" s="13" t="b">
        <f>IF(NOT(ISBLANK('ICSA 3-11-2016'!D500)),CONCATENATE(A$1,'ICSA 3-11-2016'!D500,B$1,'ICSA 3-11-2016'!A500,C$1,D$1,'ICSA 3-11-2016'!F500,E$1,'ICSA 3-11-2016'!A500,F$1))</f>
        <v>0</v>
      </c>
    </row>
    <row r="501" spans="1:1" x14ac:dyDescent="0.25">
      <c r="A501" s="13" t="b">
        <f>IF(NOT(ISBLANK('ICSA 3-11-2016'!D501)),CONCATENATE(A$1,'ICSA 3-11-2016'!D501,B$1,'ICSA 3-11-2016'!A501,C$1,D$1,'ICSA 3-11-2016'!F501,E$1,'ICSA 3-11-2016'!A501,F$1))</f>
        <v>0</v>
      </c>
    </row>
    <row r="502" spans="1:1" x14ac:dyDescent="0.25">
      <c r="A502" s="13" t="b">
        <f>IF(NOT(ISBLANK('ICSA 3-11-2016'!D502)),CONCATENATE(A$1,'ICSA 3-11-2016'!D502,B$1,'ICSA 3-11-2016'!A502,C$1,D$1,'ICSA 3-11-2016'!F502,E$1,'ICSA 3-11-2016'!A502,F$1))</f>
        <v>0</v>
      </c>
    </row>
    <row r="503" spans="1:1" x14ac:dyDescent="0.25">
      <c r="A503" s="13" t="b">
        <f>IF(NOT(ISBLANK('ICSA 3-11-2016'!D503)),CONCATENATE(A$1,'ICSA 3-11-2016'!D503,B$1,'ICSA 3-11-2016'!A503,C$1,D$1,'ICSA 3-11-2016'!F503,E$1,'ICSA 3-11-2016'!A503,F$1))</f>
        <v>0</v>
      </c>
    </row>
    <row r="504" spans="1:1" x14ac:dyDescent="0.25">
      <c r="A504" s="13" t="b">
        <f>IF(NOT(ISBLANK('ICSA 3-11-2016'!D504)),CONCATENATE(A$1,'ICSA 3-11-2016'!D504,B$1,'ICSA 3-11-2016'!A504,C$1,D$1,'ICSA 3-11-2016'!F504,E$1,'ICSA 3-11-2016'!A504,F$1))</f>
        <v>0</v>
      </c>
    </row>
    <row r="505" spans="1:1" x14ac:dyDescent="0.25">
      <c r="A505" s="13" t="b">
        <f>IF(NOT(ISBLANK('ICSA 3-11-2016'!D505)),CONCATENATE(A$1,'ICSA 3-11-2016'!D505,B$1,'ICSA 3-11-2016'!A505,C$1,D$1,'ICSA 3-11-2016'!F505,E$1,'ICSA 3-11-2016'!A505,F$1))</f>
        <v>0</v>
      </c>
    </row>
    <row r="506" spans="1:1" x14ac:dyDescent="0.25">
      <c r="A506" s="13" t="b">
        <f>IF(NOT(ISBLANK('ICSA 3-11-2016'!D506)),CONCATENATE(A$1,'ICSA 3-11-2016'!D506,B$1,'ICSA 3-11-2016'!A506,C$1,D$1,'ICSA 3-11-2016'!F506,E$1,'ICSA 3-11-2016'!A506,F$1))</f>
        <v>0</v>
      </c>
    </row>
    <row r="507" spans="1:1" x14ac:dyDescent="0.25">
      <c r="A507" s="13" t="b">
        <f>IF(NOT(ISBLANK('ICSA 3-11-2016'!D507)),CONCATENATE(A$1,'ICSA 3-11-2016'!D507,B$1,'ICSA 3-11-2016'!A507,C$1,D$1,'ICSA 3-11-2016'!F507,E$1,'ICSA 3-11-2016'!A507,F$1))</f>
        <v>0</v>
      </c>
    </row>
    <row r="508" spans="1:1" x14ac:dyDescent="0.25">
      <c r="A508" s="13" t="b">
        <f>IF(NOT(ISBLANK('ICSA 3-11-2016'!D508)),CONCATENATE(A$1,'ICSA 3-11-2016'!D508,B$1,'ICSA 3-11-2016'!A508,C$1,D$1,'ICSA 3-11-2016'!F508,E$1,'ICSA 3-11-2016'!A508,F$1))</f>
        <v>0</v>
      </c>
    </row>
    <row r="509" spans="1:1" x14ac:dyDescent="0.25">
      <c r="A509" s="13" t="b">
        <f>IF(NOT(ISBLANK('ICSA 3-11-2016'!D509)),CONCATENATE(A$1,'ICSA 3-11-2016'!D509,B$1,'ICSA 3-11-2016'!A509,C$1,D$1,'ICSA 3-11-2016'!F509,E$1,'ICSA 3-11-2016'!A509,F$1))</f>
        <v>0</v>
      </c>
    </row>
    <row r="510" spans="1:1" x14ac:dyDescent="0.25">
      <c r="A510" s="13" t="b">
        <f>IF(NOT(ISBLANK('ICSA 3-11-2016'!D510)),CONCATENATE(A$1,'ICSA 3-11-2016'!D510,B$1,'ICSA 3-11-2016'!A510,C$1,D$1,'ICSA 3-11-2016'!F510,E$1,'ICSA 3-11-2016'!A510,F$1))</f>
        <v>0</v>
      </c>
    </row>
    <row r="511" spans="1:1" x14ac:dyDescent="0.25">
      <c r="A511" s="13" t="b">
        <f>IF(NOT(ISBLANK('ICSA 3-11-2016'!D511)),CONCATENATE(A$1,'ICSA 3-11-2016'!D511,B$1,'ICSA 3-11-2016'!A511,C$1,D$1,'ICSA 3-11-2016'!F511,E$1,'ICSA 3-11-2016'!A511,F$1))</f>
        <v>0</v>
      </c>
    </row>
    <row r="512" spans="1:1" x14ac:dyDescent="0.25">
      <c r="A512" s="13" t="b">
        <f>IF(NOT(ISBLANK('ICSA 3-11-2016'!D512)),CONCATENATE(A$1,'ICSA 3-11-2016'!D512,B$1,'ICSA 3-11-2016'!A512,C$1,D$1,'ICSA 3-11-2016'!F512,E$1,'ICSA 3-11-2016'!A512,F$1))</f>
        <v>0</v>
      </c>
    </row>
    <row r="513" spans="1:1" x14ac:dyDescent="0.25">
      <c r="A513" s="13" t="b">
        <f>IF(NOT(ISBLANK('ICSA 3-11-2016'!D513)),CONCATENATE(A$1,'ICSA 3-11-2016'!D513,B$1,'ICSA 3-11-2016'!A513,C$1,D$1,'ICSA 3-11-2016'!F513,E$1,'ICSA 3-11-2016'!A513,F$1))</f>
        <v>0</v>
      </c>
    </row>
    <row r="514" spans="1:1" x14ac:dyDescent="0.25">
      <c r="A514" s="13" t="b">
        <f>IF(NOT(ISBLANK('ICSA 3-11-2016'!D514)),CONCATENATE(A$1,'ICSA 3-11-2016'!D514,B$1,'ICSA 3-11-2016'!A514,C$1,D$1,'ICSA 3-11-2016'!F514,E$1,'ICSA 3-11-2016'!A514,F$1))</f>
        <v>0</v>
      </c>
    </row>
    <row r="515" spans="1:1" x14ac:dyDescent="0.25">
      <c r="A515" s="13" t="b">
        <f>IF(NOT(ISBLANK('ICSA 3-11-2016'!D515)),CONCATENATE(A$1,'ICSA 3-11-2016'!D515,B$1,'ICSA 3-11-2016'!A515,C$1,D$1,'ICSA 3-11-2016'!F515,E$1,'ICSA 3-11-2016'!A515,F$1))</f>
        <v>0</v>
      </c>
    </row>
    <row r="516" spans="1:1" x14ac:dyDescent="0.25">
      <c r="A516" s="13" t="b">
        <f>IF(NOT(ISBLANK('ICSA 3-11-2016'!D516)),CONCATENATE(A$1,'ICSA 3-11-2016'!D516,B$1,'ICSA 3-11-2016'!A516,C$1,D$1,'ICSA 3-11-2016'!F516,E$1,'ICSA 3-11-2016'!A516,F$1))</f>
        <v>0</v>
      </c>
    </row>
    <row r="517" spans="1:1" x14ac:dyDescent="0.25">
      <c r="A517" s="13" t="b">
        <f>IF(NOT(ISBLANK('ICSA 3-11-2016'!D517)),CONCATENATE(A$1,'ICSA 3-11-2016'!D517,B$1,'ICSA 3-11-2016'!A517,C$1,D$1,'ICSA 3-11-2016'!F517,E$1,'ICSA 3-11-2016'!A517,F$1))</f>
        <v>0</v>
      </c>
    </row>
    <row r="518" spans="1:1" x14ac:dyDescent="0.25">
      <c r="A518" s="13" t="b">
        <f>IF(NOT(ISBLANK('ICSA 3-11-2016'!D518)),CONCATENATE(A$1,'ICSA 3-11-2016'!D518,B$1,'ICSA 3-11-2016'!A518,C$1,D$1,'ICSA 3-11-2016'!F518,E$1,'ICSA 3-11-2016'!A518,F$1))</f>
        <v>0</v>
      </c>
    </row>
    <row r="519" spans="1:1" x14ac:dyDescent="0.25">
      <c r="A519" s="13" t="b">
        <f>IF(NOT(ISBLANK('ICSA 3-11-2016'!D519)),CONCATENATE(A$1,'ICSA 3-11-2016'!D519,B$1,'ICSA 3-11-2016'!A519,C$1,D$1,'ICSA 3-11-2016'!F519,E$1,'ICSA 3-11-2016'!A519,F$1))</f>
        <v>0</v>
      </c>
    </row>
    <row r="520" spans="1:1" x14ac:dyDescent="0.25">
      <c r="A520" s="13" t="b">
        <f>IF(NOT(ISBLANK('ICSA 3-11-2016'!D520)),CONCATENATE(A$1,'ICSA 3-11-2016'!D520,B$1,'ICSA 3-11-2016'!A520,C$1,D$1,'ICSA 3-11-2016'!F520,E$1,'ICSA 3-11-2016'!A520,F$1))</f>
        <v>0</v>
      </c>
    </row>
    <row r="521" spans="1:1" x14ac:dyDescent="0.25">
      <c r="A521" s="13" t="b">
        <f>IF(NOT(ISBLANK('ICSA 3-11-2016'!D521)),CONCATENATE(A$1,'ICSA 3-11-2016'!D521,B$1,'ICSA 3-11-2016'!A521,C$1,D$1,'ICSA 3-11-2016'!F521,E$1,'ICSA 3-11-2016'!A521,F$1))</f>
        <v>0</v>
      </c>
    </row>
    <row r="522" spans="1:1" x14ac:dyDescent="0.25">
      <c r="A522" s="13" t="b">
        <f>IF(NOT(ISBLANK('ICSA 3-11-2016'!D522)),CONCATENATE(A$1,'ICSA 3-11-2016'!D522,B$1,'ICSA 3-11-2016'!A522,C$1,D$1,'ICSA 3-11-2016'!F522,E$1,'ICSA 3-11-2016'!A522,F$1))</f>
        <v>0</v>
      </c>
    </row>
    <row r="523" spans="1:1" x14ac:dyDescent="0.25">
      <c r="A523" s="13" t="b">
        <f>IF(NOT(ISBLANK('ICSA 3-11-2016'!D523)),CONCATENATE(A$1,'ICSA 3-11-2016'!D523,B$1,'ICSA 3-11-2016'!A523,C$1,D$1,'ICSA 3-11-2016'!F523,E$1,'ICSA 3-11-2016'!A523,F$1))</f>
        <v>0</v>
      </c>
    </row>
    <row r="524" spans="1:1" x14ac:dyDescent="0.25">
      <c r="A524" s="13" t="b">
        <f>IF(NOT(ISBLANK('ICSA 3-11-2016'!D524)),CONCATENATE(A$1,'ICSA 3-11-2016'!D524,B$1,'ICSA 3-11-2016'!A524,C$1,D$1,'ICSA 3-11-2016'!F524,E$1,'ICSA 3-11-2016'!A524,F$1))</f>
        <v>0</v>
      </c>
    </row>
    <row r="525" spans="1:1" x14ac:dyDescent="0.25">
      <c r="A525" s="13" t="b">
        <f>IF(NOT(ISBLANK('ICSA 3-11-2016'!D525)),CONCATENATE(A$1,'ICSA 3-11-2016'!D525,B$1,'ICSA 3-11-2016'!A525,C$1,D$1,'ICSA 3-11-2016'!F525,E$1,'ICSA 3-11-2016'!A525,F$1))</f>
        <v>0</v>
      </c>
    </row>
    <row r="526" spans="1:1" x14ac:dyDescent="0.25">
      <c r="A526" s="13" t="b">
        <f>IF(NOT(ISBLANK('ICSA 3-11-2016'!D526)),CONCATENATE(A$1,'ICSA 3-11-2016'!D526,B$1,'ICSA 3-11-2016'!A526,C$1,D$1,'ICSA 3-11-2016'!F526,E$1,'ICSA 3-11-2016'!A526,F$1))</f>
        <v>0</v>
      </c>
    </row>
    <row r="527" spans="1:1" x14ac:dyDescent="0.25">
      <c r="A527" s="13" t="b">
        <f>IF(NOT(ISBLANK('ICSA 3-11-2016'!D527)),CONCATENATE(A$1,'ICSA 3-11-2016'!D527,B$1,'ICSA 3-11-2016'!A527,C$1,D$1,'ICSA 3-11-2016'!F527,E$1,'ICSA 3-11-2016'!A527,F$1))</f>
        <v>0</v>
      </c>
    </row>
    <row r="528" spans="1:1" x14ac:dyDescent="0.25">
      <c r="A528" s="13" t="b">
        <f>IF(NOT(ISBLANK('ICSA 3-11-2016'!D528)),CONCATENATE(A$1,'ICSA 3-11-2016'!D528,B$1,'ICSA 3-11-2016'!A528,C$1,D$1,'ICSA 3-11-2016'!F528,E$1,'ICSA 3-11-2016'!A528,F$1))</f>
        <v>0</v>
      </c>
    </row>
    <row r="529" spans="1:1" x14ac:dyDescent="0.25">
      <c r="A529" s="13" t="b">
        <f>IF(NOT(ISBLANK('ICSA 3-11-2016'!D529)),CONCATENATE(A$1,'ICSA 3-11-2016'!D529,B$1,'ICSA 3-11-2016'!A529,C$1,D$1,'ICSA 3-11-2016'!F529,E$1,'ICSA 3-11-2016'!A529,F$1))</f>
        <v>0</v>
      </c>
    </row>
    <row r="530" spans="1:1" x14ac:dyDescent="0.25">
      <c r="A530" s="13" t="b">
        <f>IF(NOT(ISBLANK('ICSA 3-11-2016'!D530)),CONCATENATE(A$1,'ICSA 3-11-2016'!D530,B$1,'ICSA 3-11-2016'!A530,C$1,D$1,'ICSA 3-11-2016'!F530,E$1,'ICSA 3-11-2016'!A530,F$1))</f>
        <v>0</v>
      </c>
    </row>
    <row r="531" spans="1:1" x14ac:dyDescent="0.25">
      <c r="A531" s="13" t="b">
        <f>IF(NOT(ISBLANK('ICSA 3-11-2016'!D531)),CONCATENATE(A$1,'ICSA 3-11-2016'!D531,B$1,'ICSA 3-11-2016'!A531,C$1,D$1,'ICSA 3-11-2016'!F531,E$1,'ICSA 3-11-2016'!A531,F$1))</f>
        <v>0</v>
      </c>
    </row>
    <row r="532" spans="1:1" x14ac:dyDescent="0.25">
      <c r="A532" s="13" t="b">
        <f>IF(NOT(ISBLANK('ICSA 3-11-2016'!D532)),CONCATENATE(A$1,'ICSA 3-11-2016'!D532,B$1,'ICSA 3-11-2016'!A532,C$1,D$1,'ICSA 3-11-2016'!F532,E$1,'ICSA 3-11-2016'!A532,F$1))</f>
        <v>0</v>
      </c>
    </row>
    <row r="533" spans="1:1" x14ac:dyDescent="0.25">
      <c r="A533" s="13" t="b">
        <f>IF(NOT(ISBLANK('ICSA 3-11-2016'!D533)),CONCATENATE(A$1,'ICSA 3-11-2016'!D533,B$1,'ICSA 3-11-2016'!A533,C$1,D$1,'ICSA 3-11-2016'!F533,E$1,'ICSA 3-11-2016'!A533,F$1))</f>
        <v>0</v>
      </c>
    </row>
    <row r="534" spans="1:1" x14ac:dyDescent="0.25">
      <c r="A534" s="13" t="b">
        <f>IF(NOT(ISBLANK('ICSA 3-11-2016'!D534)),CONCATENATE(A$1,'ICSA 3-11-2016'!D534,B$1,'ICSA 3-11-2016'!A534,C$1,D$1,'ICSA 3-11-2016'!F534,E$1,'ICSA 3-11-2016'!A534,F$1))</f>
        <v>0</v>
      </c>
    </row>
    <row r="535" spans="1:1" x14ac:dyDescent="0.25">
      <c r="A535" s="13" t="b">
        <f>IF(NOT(ISBLANK('ICSA 3-11-2016'!D535)),CONCATENATE(A$1,'ICSA 3-11-2016'!D535,B$1,'ICSA 3-11-2016'!A535,C$1,D$1,'ICSA 3-11-2016'!F535,E$1,'ICSA 3-11-2016'!A535,F$1))</f>
        <v>0</v>
      </c>
    </row>
    <row r="536" spans="1:1" x14ac:dyDescent="0.25">
      <c r="A536" s="13" t="b">
        <f>IF(NOT(ISBLANK('ICSA 3-11-2016'!D536)),CONCATENATE(A$1,'ICSA 3-11-2016'!D536,B$1,'ICSA 3-11-2016'!A536,C$1,D$1,'ICSA 3-11-2016'!F536,E$1,'ICSA 3-11-2016'!A536,F$1))</f>
        <v>0</v>
      </c>
    </row>
    <row r="537" spans="1:1" x14ac:dyDescent="0.25">
      <c r="A537" s="13" t="b">
        <f>IF(NOT(ISBLANK('ICSA 3-11-2016'!D537)),CONCATENATE(A$1,'ICSA 3-11-2016'!D537,B$1,'ICSA 3-11-2016'!A537,C$1,D$1,'ICSA 3-11-2016'!F537,E$1,'ICSA 3-11-2016'!A537,F$1))</f>
        <v>0</v>
      </c>
    </row>
    <row r="538" spans="1:1" x14ac:dyDescent="0.25">
      <c r="A538" s="13" t="b">
        <f>IF(NOT(ISBLANK('ICSA 3-11-2016'!D538)),CONCATENATE(A$1,'ICSA 3-11-2016'!D538,B$1,'ICSA 3-11-2016'!A538,C$1,D$1,'ICSA 3-11-2016'!F538,E$1,'ICSA 3-11-2016'!A538,F$1))</f>
        <v>0</v>
      </c>
    </row>
    <row r="539" spans="1:1" x14ac:dyDescent="0.25">
      <c r="A539" s="13" t="b">
        <f>IF(NOT(ISBLANK('ICSA 3-11-2016'!D539)),CONCATENATE(A$1,'ICSA 3-11-2016'!D539,B$1,'ICSA 3-11-2016'!A539,C$1,D$1,'ICSA 3-11-2016'!F539,E$1,'ICSA 3-11-2016'!A539,F$1))</f>
        <v>0</v>
      </c>
    </row>
    <row r="540" spans="1:1" x14ac:dyDescent="0.25">
      <c r="A540" s="13" t="b">
        <f>IF(NOT(ISBLANK('ICSA 3-11-2016'!D540)),CONCATENATE(A$1,'ICSA 3-11-2016'!D540,B$1,'ICSA 3-11-2016'!A540,C$1,D$1,'ICSA 3-11-2016'!F540,E$1,'ICSA 3-11-2016'!A540,F$1))</f>
        <v>0</v>
      </c>
    </row>
    <row r="541" spans="1:1" x14ac:dyDescent="0.25">
      <c r="A541" s="13" t="b">
        <f>IF(NOT(ISBLANK('ICSA 3-11-2016'!D541)),CONCATENATE(A$1,'ICSA 3-11-2016'!D541,B$1,'ICSA 3-11-2016'!A541,C$1,D$1,'ICSA 3-11-2016'!F541,E$1,'ICSA 3-11-2016'!A541,F$1))</f>
        <v>0</v>
      </c>
    </row>
    <row r="542" spans="1:1" x14ac:dyDescent="0.25">
      <c r="A542" s="13" t="b">
        <f>IF(NOT(ISBLANK('ICSA 3-11-2016'!D542)),CONCATENATE(A$1,'ICSA 3-11-2016'!D542,B$1,'ICSA 3-11-2016'!A542,C$1,D$1,'ICSA 3-11-2016'!F542,E$1,'ICSA 3-11-2016'!A542,F$1))</f>
        <v>0</v>
      </c>
    </row>
    <row r="543" spans="1:1" x14ac:dyDescent="0.25">
      <c r="A543" s="13" t="b">
        <f>IF(NOT(ISBLANK('ICSA 3-11-2016'!D543)),CONCATENATE(A$1,'ICSA 3-11-2016'!D543,B$1,'ICSA 3-11-2016'!A543,C$1,D$1,'ICSA 3-11-2016'!F543,E$1,'ICSA 3-11-2016'!A543,F$1))</f>
        <v>0</v>
      </c>
    </row>
    <row r="544" spans="1:1" x14ac:dyDescent="0.25">
      <c r="A544" s="13" t="b">
        <f>IF(NOT(ISBLANK('ICSA 3-11-2016'!D544)),CONCATENATE(A$1,'ICSA 3-11-2016'!D544,B$1,'ICSA 3-11-2016'!A544,C$1,D$1,'ICSA 3-11-2016'!F544,E$1,'ICSA 3-11-2016'!A544,F$1))</f>
        <v>0</v>
      </c>
    </row>
    <row r="545" spans="1:1" x14ac:dyDescent="0.25">
      <c r="A545" s="13" t="b">
        <f>IF(NOT(ISBLANK('ICSA 3-11-2016'!D545)),CONCATENATE(A$1,'ICSA 3-11-2016'!D545,B$1,'ICSA 3-11-2016'!A545,C$1,D$1,'ICSA 3-11-2016'!F545,E$1,'ICSA 3-11-2016'!A545,F$1))</f>
        <v>0</v>
      </c>
    </row>
    <row r="546" spans="1:1" x14ac:dyDescent="0.25">
      <c r="A546" s="13" t="b">
        <f>IF(NOT(ISBLANK('ICSA 3-11-2016'!D546)),CONCATENATE(A$1,'ICSA 3-11-2016'!D546,B$1,'ICSA 3-11-2016'!A546,C$1,D$1,'ICSA 3-11-2016'!F546,E$1,'ICSA 3-11-2016'!A546,F$1))</f>
        <v>0</v>
      </c>
    </row>
    <row r="547" spans="1:1" x14ac:dyDescent="0.25">
      <c r="A547" s="13" t="b">
        <f>IF(NOT(ISBLANK('ICSA 3-11-2016'!D547)),CONCATENATE(A$1,'ICSA 3-11-2016'!D547,B$1,'ICSA 3-11-2016'!A547,C$1,D$1,'ICSA 3-11-2016'!F547,E$1,'ICSA 3-11-2016'!A547,F$1))</f>
        <v>0</v>
      </c>
    </row>
    <row r="548" spans="1:1" x14ac:dyDescent="0.25">
      <c r="A548" s="13" t="b">
        <f>IF(NOT(ISBLANK('ICSA 3-11-2016'!D548)),CONCATENATE(A$1,'ICSA 3-11-2016'!D548,B$1,'ICSA 3-11-2016'!A548,C$1,D$1,'ICSA 3-11-2016'!F548,E$1,'ICSA 3-11-2016'!A548,F$1))</f>
        <v>0</v>
      </c>
    </row>
    <row r="549" spans="1:1" x14ac:dyDescent="0.25">
      <c r="A549" s="13" t="b">
        <f>IF(NOT(ISBLANK('ICSA 3-11-2016'!D549)),CONCATENATE(A$1,'ICSA 3-11-2016'!D549,B$1,'ICSA 3-11-2016'!A549,C$1,D$1,'ICSA 3-11-2016'!F549,E$1,'ICSA 3-11-2016'!A549,F$1))</f>
        <v>0</v>
      </c>
    </row>
    <row r="550" spans="1:1" x14ac:dyDescent="0.25">
      <c r="A550" s="13" t="b">
        <f>IF(NOT(ISBLANK('ICSA 3-11-2016'!D550)),CONCATENATE(A$1,'ICSA 3-11-2016'!D550,B$1,'ICSA 3-11-2016'!A550,C$1,D$1,'ICSA 3-11-2016'!F550,E$1,'ICSA 3-11-2016'!A550,F$1))</f>
        <v>0</v>
      </c>
    </row>
    <row r="551" spans="1:1" x14ac:dyDescent="0.25">
      <c r="A551" s="13" t="b">
        <f>IF(NOT(ISBLANK('ICSA 3-11-2016'!D551)),CONCATENATE(A$1,'ICSA 3-11-2016'!D551,B$1,'ICSA 3-11-2016'!A551,C$1,D$1,'ICSA 3-11-2016'!F551,E$1,'ICSA 3-11-2016'!A551,F$1))</f>
        <v>0</v>
      </c>
    </row>
    <row r="552" spans="1:1" x14ac:dyDescent="0.25">
      <c r="A552" s="13" t="b">
        <f>IF(NOT(ISBLANK('ICSA 3-11-2016'!D552)),CONCATENATE(A$1,'ICSA 3-11-2016'!D552,B$1,'ICSA 3-11-2016'!A552,C$1,D$1,'ICSA 3-11-2016'!F552,E$1,'ICSA 3-11-2016'!A552,F$1))</f>
        <v>0</v>
      </c>
    </row>
    <row r="553" spans="1:1" x14ac:dyDescent="0.25">
      <c r="A553" s="13" t="b">
        <f>IF(NOT(ISBLANK('ICSA 3-11-2016'!D553)),CONCATENATE(A$1,'ICSA 3-11-2016'!D553,B$1,'ICSA 3-11-2016'!A553,C$1,D$1,'ICSA 3-11-2016'!F553,E$1,'ICSA 3-11-2016'!A553,F$1))</f>
        <v>0</v>
      </c>
    </row>
    <row r="554" spans="1:1" x14ac:dyDescent="0.25">
      <c r="A554" s="13" t="b">
        <f>IF(NOT(ISBLANK('ICSA 3-11-2016'!D554)),CONCATENATE(A$1,'ICSA 3-11-2016'!D554,B$1,'ICSA 3-11-2016'!A554,C$1,D$1,'ICSA 3-11-2016'!F554,E$1,'ICSA 3-11-2016'!A554,F$1))</f>
        <v>0</v>
      </c>
    </row>
    <row r="555" spans="1:1" x14ac:dyDescent="0.25">
      <c r="A555" s="13" t="b">
        <f>IF(NOT(ISBLANK('ICSA 3-11-2016'!D555)),CONCATENATE(A$1,'ICSA 3-11-2016'!D555,B$1,'ICSA 3-11-2016'!A555,C$1,D$1,'ICSA 3-11-2016'!F555,E$1,'ICSA 3-11-2016'!A555,F$1))</f>
        <v>0</v>
      </c>
    </row>
    <row r="556" spans="1:1" x14ac:dyDescent="0.25">
      <c r="A556" s="13" t="b">
        <f>IF(NOT(ISBLANK('ICSA 3-11-2016'!D556)),CONCATENATE(A$1,'ICSA 3-11-2016'!D556,B$1,'ICSA 3-11-2016'!A556,C$1,D$1,'ICSA 3-11-2016'!F556,E$1,'ICSA 3-11-2016'!A556,F$1))</f>
        <v>0</v>
      </c>
    </row>
    <row r="557" spans="1:1" x14ac:dyDescent="0.25">
      <c r="A557" s="13" t="b">
        <f>IF(NOT(ISBLANK('ICSA 3-11-2016'!D557)),CONCATENATE(A$1,'ICSA 3-11-2016'!D557,B$1,'ICSA 3-11-2016'!A557,C$1,D$1,'ICSA 3-11-2016'!F557,E$1,'ICSA 3-11-2016'!A557,F$1))</f>
        <v>0</v>
      </c>
    </row>
    <row r="558" spans="1:1" x14ac:dyDescent="0.25">
      <c r="A558" s="13" t="b">
        <f>IF(NOT(ISBLANK('ICSA 3-11-2016'!D558)),CONCATENATE(A$1,'ICSA 3-11-2016'!D558,B$1,'ICSA 3-11-2016'!A558,C$1,D$1,'ICSA 3-11-2016'!F558,E$1,'ICSA 3-11-2016'!A558,F$1))</f>
        <v>0</v>
      </c>
    </row>
    <row r="559" spans="1:1" x14ac:dyDescent="0.25">
      <c r="A559" s="13" t="b">
        <f>IF(NOT(ISBLANK('ICSA 3-11-2016'!D559)),CONCATENATE(A$1,'ICSA 3-11-2016'!D559,B$1,'ICSA 3-11-2016'!A559,C$1,D$1,'ICSA 3-11-2016'!F559,E$1,'ICSA 3-11-2016'!A559,F$1))</f>
        <v>0</v>
      </c>
    </row>
    <row r="560" spans="1:1" x14ac:dyDescent="0.25">
      <c r="A560" s="13" t="b">
        <f>IF(NOT(ISBLANK('ICSA 3-11-2016'!D560)),CONCATENATE(A$1,'ICSA 3-11-2016'!D560,B$1,'ICSA 3-11-2016'!A560,C$1,D$1,'ICSA 3-11-2016'!F560,E$1,'ICSA 3-11-2016'!A560,F$1))</f>
        <v>0</v>
      </c>
    </row>
    <row r="561" spans="1:1" x14ac:dyDescent="0.25">
      <c r="A561" s="13" t="b">
        <f>IF(NOT(ISBLANK('ICSA 3-11-2016'!D561)),CONCATENATE(A$1,'ICSA 3-11-2016'!D561,B$1,'ICSA 3-11-2016'!A561,C$1,D$1,'ICSA 3-11-2016'!F561,E$1,'ICSA 3-11-2016'!A561,F$1))</f>
        <v>0</v>
      </c>
    </row>
    <row r="562" spans="1:1" x14ac:dyDescent="0.25">
      <c r="A562" s="13" t="b">
        <f>IF(NOT(ISBLANK('ICSA 3-11-2016'!D562)),CONCATENATE(A$1,'ICSA 3-11-2016'!D562,B$1,'ICSA 3-11-2016'!A562,C$1,D$1,'ICSA 3-11-2016'!F562,E$1,'ICSA 3-11-2016'!A562,F$1))</f>
        <v>0</v>
      </c>
    </row>
    <row r="563" spans="1:1" x14ac:dyDescent="0.25">
      <c r="A563" s="13" t="b">
        <f>IF(NOT(ISBLANK('ICSA 3-11-2016'!D563)),CONCATENATE(A$1,'ICSA 3-11-2016'!D563,B$1,'ICSA 3-11-2016'!A563,C$1,D$1,'ICSA 3-11-2016'!F563,E$1,'ICSA 3-11-2016'!A563,F$1))</f>
        <v>0</v>
      </c>
    </row>
    <row r="564" spans="1:1" x14ac:dyDescent="0.25">
      <c r="A564" s="13" t="b">
        <f>IF(NOT(ISBLANK('ICSA 3-11-2016'!D564)),CONCATENATE(A$1,'ICSA 3-11-2016'!D564,B$1,'ICSA 3-11-2016'!A564,C$1,D$1,'ICSA 3-11-2016'!F564,E$1,'ICSA 3-11-2016'!A564,F$1))</f>
        <v>0</v>
      </c>
    </row>
    <row r="565" spans="1:1" x14ac:dyDescent="0.25">
      <c r="A565" s="13" t="b">
        <f>IF(NOT(ISBLANK('ICSA 3-11-2016'!D565)),CONCATENATE(A$1,'ICSA 3-11-2016'!D565,B$1,'ICSA 3-11-2016'!A565,C$1,D$1,'ICSA 3-11-2016'!F565,E$1,'ICSA 3-11-2016'!A565,F$1))</f>
        <v>0</v>
      </c>
    </row>
    <row r="566" spans="1:1" x14ac:dyDescent="0.25">
      <c r="A566" s="13" t="b">
        <f>IF(NOT(ISBLANK('ICSA 3-11-2016'!D566)),CONCATENATE(A$1,'ICSA 3-11-2016'!D566,B$1,'ICSA 3-11-2016'!A566,C$1,D$1,'ICSA 3-11-2016'!F566,E$1,'ICSA 3-11-2016'!A566,F$1))</f>
        <v>0</v>
      </c>
    </row>
    <row r="567" spans="1:1" x14ac:dyDescent="0.25">
      <c r="A567" s="13" t="b">
        <f>IF(NOT(ISBLANK('ICSA 3-11-2016'!D567)),CONCATENATE(A$1,'ICSA 3-11-2016'!D567,B$1,'ICSA 3-11-2016'!A567,C$1,D$1,'ICSA 3-11-2016'!F567,E$1,'ICSA 3-11-2016'!A567,F$1))</f>
        <v>0</v>
      </c>
    </row>
    <row r="568" spans="1:1" x14ac:dyDescent="0.25">
      <c r="A568" s="13" t="b">
        <f>IF(NOT(ISBLANK('ICSA 3-11-2016'!D568)),CONCATENATE(A$1,'ICSA 3-11-2016'!D568,B$1,'ICSA 3-11-2016'!A568,C$1,D$1,'ICSA 3-11-2016'!F568,E$1,'ICSA 3-11-2016'!A568,F$1))</f>
        <v>0</v>
      </c>
    </row>
    <row r="569" spans="1:1" x14ac:dyDescent="0.25">
      <c r="A569" s="13" t="b">
        <f>IF(NOT(ISBLANK('ICSA 3-11-2016'!D569)),CONCATENATE(A$1,'ICSA 3-11-2016'!D569,B$1,'ICSA 3-11-2016'!A569,C$1,D$1,'ICSA 3-11-2016'!F569,E$1,'ICSA 3-11-2016'!A569,F$1))</f>
        <v>0</v>
      </c>
    </row>
    <row r="570" spans="1:1" x14ac:dyDescent="0.25">
      <c r="A570" s="13" t="b">
        <f>IF(NOT(ISBLANK('ICSA 3-11-2016'!D570)),CONCATENATE(A$1,'ICSA 3-11-2016'!D570,B$1,'ICSA 3-11-2016'!A570,C$1,D$1,'ICSA 3-11-2016'!F570,E$1,'ICSA 3-11-2016'!A570,F$1))</f>
        <v>0</v>
      </c>
    </row>
    <row r="571" spans="1:1" x14ac:dyDescent="0.25">
      <c r="A571" s="13" t="b">
        <f>IF(NOT(ISBLANK('ICSA 3-11-2016'!D571)),CONCATENATE(A$1,'ICSA 3-11-2016'!D571,B$1,'ICSA 3-11-2016'!A571,C$1,D$1,'ICSA 3-11-2016'!F571,E$1,'ICSA 3-11-2016'!A571,F$1))</f>
        <v>0</v>
      </c>
    </row>
    <row r="572" spans="1:1" x14ac:dyDescent="0.25">
      <c r="A572" s="13" t="b">
        <f>IF(NOT(ISBLANK('ICSA 3-11-2016'!D572)),CONCATENATE(A$1,'ICSA 3-11-2016'!D572,B$1,'ICSA 3-11-2016'!A572,C$1,D$1,'ICSA 3-11-2016'!F572,E$1,'ICSA 3-11-2016'!A572,F$1))</f>
        <v>0</v>
      </c>
    </row>
    <row r="573" spans="1:1" x14ac:dyDescent="0.25">
      <c r="A573" s="13" t="b">
        <f>IF(NOT(ISBLANK('ICSA 3-11-2016'!D573)),CONCATENATE(A$1,'ICSA 3-11-2016'!D573,B$1,'ICSA 3-11-2016'!A573,C$1,D$1,'ICSA 3-11-2016'!F573,E$1,'ICSA 3-11-2016'!A573,F$1))</f>
        <v>0</v>
      </c>
    </row>
    <row r="574" spans="1:1" x14ac:dyDescent="0.25">
      <c r="A574" s="13" t="b">
        <f>IF(NOT(ISBLANK('ICSA 3-11-2016'!D574)),CONCATENATE(A$1,'ICSA 3-11-2016'!D574,B$1,'ICSA 3-11-2016'!A574,C$1,D$1,'ICSA 3-11-2016'!F574,E$1,'ICSA 3-11-2016'!A574,F$1))</f>
        <v>0</v>
      </c>
    </row>
    <row r="575" spans="1:1" x14ac:dyDescent="0.25">
      <c r="A575" s="13" t="b">
        <f>IF(NOT(ISBLANK('ICSA 3-11-2016'!D575)),CONCATENATE(A$1,'ICSA 3-11-2016'!D575,B$1,'ICSA 3-11-2016'!A575,C$1,D$1,'ICSA 3-11-2016'!F575,E$1,'ICSA 3-11-2016'!A575,F$1))</f>
        <v>0</v>
      </c>
    </row>
    <row r="576" spans="1:1" x14ac:dyDescent="0.25">
      <c r="A576" s="13" t="b">
        <f>IF(NOT(ISBLANK('ICSA 3-11-2016'!D576)),CONCATENATE(A$1,'ICSA 3-11-2016'!D576,B$1,'ICSA 3-11-2016'!A576,C$1,D$1,'ICSA 3-11-2016'!F576,E$1,'ICSA 3-11-2016'!A576,F$1))</f>
        <v>0</v>
      </c>
    </row>
    <row r="577" spans="1:1" x14ac:dyDescent="0.25">
      <c r="A577" s="13" t="b">
        <f>IF(NOT(ISBLANK('ICSA 3-11-2016'!D577)),CONCATENATE(A$1,'ICSA 3-11-2016'!D577,B$1,'ICSA 3-11-2016'!A577,C$1,D$1,'ICSA 3-11-2016'!F577,E$1,'ICSA 3-11-2016'!A577,F$1))</f>
        <v>0</v>
      </c>
    </row>
    <row r="578" spans="1:1" x14ac:dyDescent="0.25">
      <c r="A578" s="13" t="b">
        <f>IF(NOT(ISBLANK('ICSA 3-11-2016'!D578)),CONCATENATE(A$1,'ICSA 3-11-2016'!D578,B$1,'ICSA 3-11-2016'!A578,C$1,D$1,'ICSA 3-11-2016'!F578,E$1,'ICSA 3-11-2016'!A578,F$1))</f>
        <v>0</v>
      </c>
    </row>
    <row r="579" spans="1:1" x14ac:dyDescent="0.25">
      <c r="A579" s="13" t="b">
        <f>IF(NOT(ISBLANK('ICSA 3-11-2016'!D579)),CONCATENATE(A$1,'ICSA 3-11-2016'!D579,B$1,'ICSA 3-11-2016'!A579,C$1,D$1,'ICSA 3-11-2016'!F579,E$1,'ICSA 3-11-2016'!A579,F$1))</f>
        <v>0</v>
      </c>
    </row>
    <row r="580" spans="1:1" x14ac:dyDescent="0.25">
      <c r="A580" s="13" t="b">
        <f>IF(NOT(ISBLANK('ICSA 3-11-2016'!D580)),CONCATENATE(A$1,'ICSA 3-11-2016'!D580,B$1,'ICSA 3-11-2016'!A580,C$1,D$1,'ICSA 3-11-2016'!F580,E$1,'ICSA 3-11-2016'!A580,F$1))</f>
        <v>0</v>
      </c>
    </row>
    <row r="581" spans="1:1" x14ac:dyDescent="0.25">
      <c r="A581" s="13" t="b">
        <f>IF(NOT(ISBLANK('ICSA 3-11-2016'!D581)),CONCATENATE(A$1,'ICSA 3-11-2016'!D581,B$1,'ICSA 3-11-2016'!A581,C$1,D$1,'ICSA 3-11-2016'!F581,E$1,'ICSA 3-11-2016'!A581,F$1))</f>
        <v>0</v>
      </c>
    </row>
    <row r="582" spans="1:1" x14ac:dyDescent="0.25">
      <c r="A582" s="13" t="b">
        <f>IF(NOT(ISBLANK('ICSA 3-11-2016'!D582)),CONCATENATE(A$1,'ICSA 3-11-2016'!D582,B$1,'ICSA 3-11-2016'!A582,C$1,D$1,'ICSA 3-11-2016'!F582,E$1,'ICSA 3-11-2016'!A582,F$1))</f>
        <v>0</v>
      </c>
    </row>
    <row r="583" spans="1:1" x14ac:dyDescent="0.25">
      <c r="A583" s="13" t="b">
        <f>IF(NOT(ISBLANK('ICSA 3-11-2016'!D583)),CONCATENATE(A$1,'ICSA 3-11-2016'!D583,B$1,'ICSA 3-11-2016'!A583,C$1,D$1,'ICSA 3-11-2016'!F583,E$1,'ICSA 3-11-2016'!A583,F$1))</f>
        <v>0</v>
      </c>
    </row>
    <row r="584" spans="1:1" x14ac:dyDescent="0.25">
      <c r="A584" s="13" t="b">
        <f>IF(NOT(ISBLANK('ICSA 3-11-2016'!D584)),CONCATENATE(A$1,'ICSA 3-11-2016'!D584,B$1,'ICSA 3-11-2016'!A584,C$1,D$1,'ICSA 3-11-2016'!F584,E$1,'ICSA 3-11-2016'!A584,F$1))</f>
        <v>0</v>
      </c>
    </row>
    <row r="585" spans="1:1" x14ac:dyDescent="0.25">
      <c r="A585" s="13" t="b">
        <f>IF(NOT(ISBLANK('ICSA 3-11-2016'!D585)),CONCATENATE(A$1,'ICSA 3-11-2016'!D585,B$1,'ICSA 3-11-2016'!A585,C$1,D$1,'ICSA 3-11-2016'!F585,E$1,'ICSA 3-11-2016'!A585,F$1))</f>
        <v>0</v>
      </c>
    </row>
    <row r="586" spans="1:1" x14ac:dyDescent="0.25">
      <c r="A586" s="13" t="b">
        <f>IF(NOT(ISBLANK('ICSA 3-11-2016'!D586)),CONCATENATE(A$1,'ICSA 3-11-2016'!D586,B$1,'ICSA 3-11-2016'!A586,C$1,D$1,'ICSA 3-11-2016'!F586,E$1,'ICSA 3-11-2016'!A586,F$1))</f>
        <v>0</v>
      </c>
    </row>
    <row r="587" spans="1:1" x14ac:dyDescent="0.25">
      <c r="A587" s="13" t="b">
        <f>IF(NOT(ISBLANK('ICSA 3-11-2016'!D587)),CONCATENATE(A$1,'ICSA 3-11-2016'!D587,B$1,'ICSA 3-11-2016'!A587,C$1,D$1,'ICSA 3-11-2016'!F587,E$1,'ICSA 3-11-2016'!A587,F$1))</f>
        <v>0</v>
      </c>
    </row>
    <row r="588" spans="1:1" x14ac:dyDescent="0.25">
      <c r="A588" s="13" t="b">
        <f>IF(NOT(ISBLANK('ICSA 3-11-2016'!D588)),CONCATENATE(A$1,'ICSA 3-11-2016'!D588,B$1,'ICSA 3-11-2016'!A588,C$1,D$1,'ICSA 3-11-2016'!F588,E$1,'ICSA 3-11-2016'!A588,F$1))</f>
        <v>0</v>
      </c>
    </row>
    <row r="589" spans="1:1" x14ac:dyDescent="0.25">
      <c r="A589" s="13" t="b">
        <f>IF(NOT(ISBLANK('ICSA 3-11-2016'!D589)),CONCATENATE(A$1,'ICSA 3-11-2016'!D589,B$1,'ICSA 3-11-2016'!A589,C$1,D$1,'ICSA 3-11-2016'!F589,E$1,'ICSA 3-11-2016'!A589,F$1))</f>
        <v>0</v>
      </c>
    </row>
    <row r="590" spans="1:1" x14ac:dyDescent="0.25">
      <c r="A590" s="13" t="b">
        <f>IF(NOT(ISBLANK('ICSA 3-11-2016'!D590)),CONCATENATE(A$1,'ICSA 3-11-2016'!D590,B$1,'ICSA 3-11-2016'!A590,C$1,D$1,'ICSA 3-11-2016'!F590,E$1,'ICSA 3-11-2016'!A590,F$1))</f>
        <v>0</v>
      </c>
    </row>
    <row r="591" spans="1:1" x14ac:dyDescent="0.25">
      <c r="A591" s="13" t="b">
        <f>IF(NOT(ISBLANK('ICSA 3-11-2016'!D591)),CONCATENATE(A$1,'ICSA 3-11-2016'!D591,B$1,'ICSA 3-11-2016'!A591,C$1,D$1,'ICSA 3-11-2016'!F591,E$1,'ICSA 3-11-2016'!A591,F$1))</f>
        <v>0</v>
      </c>
    </row>
    <row r="592" spans="1:1" x14ac:dyDescent="0.25">
      <c r="A592" s="13" t="b">
        <f>IF(NOT(ISBLANK('ICSA 3-11-2016'!D592)),CONCATENATE(A$1,'ICSA 3-11-2016'!D592,B$1,'ICSA 3-11-2016'!A592,C$1,D$1,'ICSA 3-11-2016'!F592,E$1,'ICSA 3-11-2016'!A592,F$1))</f>
        <v>0</v>
      </c>
    </row>
    <row r="593" spans="1:1" x14ac:dyDescent="0.25">
      <c r="A593" s="13" t="b">
        <f>IF(NOT(ISBLANK('ICSA 3-11-2016'!D593)),CONCATENATE(A$1,'ICSA 3-11-2016'!D593,B$1,'ICSA 3-11-2016'!A593,C$1,D$1,'ICSA 3-11-2016'!F593,E$1,'ICSA 3-11-2016'!A593,F$1))</f>
        <v>0</v>
      </c>
    </row>
    <row r="594" spans="1:1" x14ac:dyDescent="0.25">
      <c r="A594" s="13" t="b">
        <f>IF(NOT(ISBLANK('ICSA 3-11-2016'!D594)),CONCATENATE(A$1,'ICSA 3-11-2016'!D594,B$1,'ICSA 3-11-2016'!A594,C$1,D$1,'ICSA 3-11-2016'!F594,E$1,'ICSA 3-11-2016'!A594,F$1))</f>
        <v>0</v>
      </c>
    </row>
    <row r="595" spans="1:1" x14ac:dyDescent="0.25">
      <c r="A595" s="13" t="b">
        <f>IF(NOT(ISBLANK('ICSA 3-11-2016'!D595)),CONCATENATE(A$1,'ICSA 3-11-2016'!D595,B$1,'ICSA 3-11-2016'!A595,C$1,D$1,'ICSA 3-11-2016'!F595,E$1,'ICSA 3-11-2016'!A595,F$1))</f>
        <v>0</v>
      </c>
    </row>
    <row r="596" spans="1:1" x14ac:dyDescent="0.25">
      <c r="A596" s="13" t="b">
        <f>IF(NOT(ISBLANK('ICSA 3-11-2016'!D596)),CONCATENATE(A$1,'ICSA 3-11-2016'!D596,B$1,'ICSA 3-11-2016'!A596,C$1,D$1,'ICSA 3-11-2016'!F596,E$1,'ICSA 3-11-2016'!A596,F$1))</f>
        <v>0</v>
      </c>
    </row>
    <row r="597" spans="1:1" x14ac:dyDescent="0.25">
      <c r="A597" s="13" t="b">
        <f>IF(NOT(ISBLANK('ICSA 3-11-2016'!D597)),CONCATENATE(A$1,'ICSA 3-11-2016'!D597,B$1,'ICSA 3-11-2016'!A597,C$1,D$1,'ICSA 3-11-2016'!F597,E$1,'ICSA 3-11-2016'!A597,F$1))</f>
        <v>0</v>
      </c>
    </row>
    <row r="598" spans="1:1" x14ac:dyDescent="0.25">
      <c r="A598" s="13" t="b">
        <f>IF(NOT(ISBLANK('ICSA 3-11-2016'!D598)),CONCATENATE(A$1,'ICSA 3-11-2016'!D598,B$1,'ICSA 3-11-2016'!A598,C$1,D$1,'ICSA 3-11-2016'!F598,E$1,'ICSA 3-11-2016'!A598,F$1))</f>
        <v>0</v>
      </c>
    </row>
    <row r="599" spans="1:1" x14ac:dyDescent="0.25">
      <c r="A599" s="13" t="b">
        <f>IF(NOT(ISBLANK('ICSA 3-11-2016'!D599)),CONCATENATE(A$1,'ICSA 3-11-2016'!D599,B$1,'ICSA 3-11-2016'!A599,C$1,D$1,'ICSA 3-11-2016'!F599,E$1,'ICSA 3-11-2016'!A599,F$1))</f>
        <v>0</v>
      </c>
    </row>
    <row r="600" spans="1:1" x14ac:dyDescent="0.25">
      <c r="A600" s="13" t="b">
        <f>IF(NOT(ISBLANK('ICSA 3-11-2016'!D600)),CONCATENATE(A$1,'ICSA 3-11-2016'!D600,B$1,'ICSA 3-11-2016'!A600,C$1,D$1,'ICSA 3-11-2016'!F600,E$1,'ICSA 3-11-2016'!A600,F$1))</f>
        <v>0</v>
      </c>
    </row>
    <row r="601" spans="1:1" x14ac:dyDescent="0.25">
      <c r="A601" s="13" t="b">
        <f>IF(NOT(ISBLANK('ICSA 3-11-2016'!D601)),CONCATENATE(A$1,'ICSA 3-11-2016'!D601,B$1,'ICSA 3-11-2016'!A601,C$1,D$1,'ICSA 3-11-2016'!F601,E$1,'ICSA 3-11-2016'!A601,F$1))</f>
        <v>0</v>
      </c>
    </row>
    <row r="602" spans="1:1" x14ac:dyDescent="0.25">
      <c r="A602" s="13" t="b">
        <f>IF(NOT(ISBLANK('ICSA 3-11-2016'!D602)),CONCATENATE(A$1,'ICSA 3-11-2016'!D602,B$1,'ICSA 3-11-2016'!A602,C$1,D$1,'ICSA 3-11-2016'!F602,E$1,'ICSA 3-11-2016'!A602,F$1))</f>
        <v>0</v>
      </c>
    </row>
    <row r="603" spans="1:1" x14ac:dyDescent="0.25">
      <c r="A603" s="13" t="b">
        <f>IF(NOT(ISBLANK('ICSA 3-11-2016'!D603)),CONCATENATE(A$1,'ICSA 3-11-2016'!D603,B$1,'ICSA 3-11-2016'!A603,C$1,D$1,'ICSA 3-11-2016'!F603,E$1,'ICSA 3-11-2016'!A603,F$1))</f>
        <v>0</v>
      </c>
    </row>
    <row r="604" spans="1:1" x14ac:dyDescent="0.25">
      <c r="A604" s="13" t="b">
        <f>IF(NOT(ISBLANK('ICSA 3-11-2016'!D604)),CONCATENATE(A$1,'ICSA 3-11-2016'!D604,B$1,'ICSA 3-11-2016'!A604,C$1,D$1,'ICSA 3-11-2016'!F604,E$1,'ICSA 3-11-2016'!A604,F$1))</f>
        <v>0</v>
      </c>
    </row>
    <row r="605" spans="1:1" x14ac:dyDescent="0.25">
      <c r="A605" s="13" t="b">
        <f>IF(NOT(ISBLANK('ICSA 3-11-2016'!D605)),CONCATENATE(A$1,'ICSA 3-11-2016'!D605,B$1,'ICSA 3-11-2016'!A605,C$1,D$1,'ICSA 3-11-2016'!F605,E$1,'ICSA 3-11-2016'!A605,F$1))</f>
        <v>0</v>
      </c>
    </row>
    <row r="606" spans="1:1" x14ac:dyDescent="0.25">
      <c r="A606" s="13" t="b">
        <f>IF(NOT(ISBLANK('ICSA 3-11-2016'!D606)),CONCATENATE(A$1,'ICSA 3-11-2016'!D606,B$1,'ICSA 3-11-2016'!A606,C$1,D$1,'ICSA 3-11-2016'!F606,E$1,'ICSA 3-11-2016'!A606,F$1))</f>
        <v>0</v>
      </c>
    </row>
    <row r="607" spans="1:1" x14ac:dyDescent="0.25">
      <c r="A607" s="13" t="b">
        <f>IF(NOT(ISBLANK('ICSA 3-11-2016'!D607)),CONCATENATE(A$1,'ICSA 3-11-2016'!D607,B$1,'ICSA 3-11-2016'!A607,C$1,D$1,'ICSA 3-11-2016'!F607,E$1,'ICSA 3-11-2016'!A607,F$1))</f>
        <v>0</v>
      </c>
    </row>
    <row r="608" spans="1:1" x14ac:dyDescent="0.25">
      <c r="A608" s="13" t="b">
        <f>IF(NOT(ISBLANK('ICSA 3-11-2016'!D608)),CONCATENATE(A$1,'ICSA 3-11-2016'!D608,B$1,'ICSA 3-11-2016'!A608,C$1,D$1,'ICSA 3-11-2016'!F608,E$1,'ICSA 3-11-2016'!A608,F$1))</f>
        <v>0</v>
      </c>
    </row>
    <row r="609" spans="1:1" x14ac:dyDescent="0.25">
      <c r="A609" s="13" t="b">
        <f>IF(NOT(ISBLANK('ICSA 3-11-2016'!D609)),CONCATENATE(A$1,'ICSA 3-11-2016'!D609,B$1,'ICSA 3-11-2016'!A609,C$1,D$1,'ICSA 3-11-2016'!F609,E$1,'ICSA 3-11-2016'!A609,F$1))</f>
        <v>0</v>
      </c>
    </row>
    <row r="610" spans="1:1" x14ac:dyDescent="0.25">
      <c r="A610" s="13" t="b">
        <f>IF(NOT(ISBLANK('ICSA 3-11-2016'!D610)),CONCATENATE(A$1,'ICSA 3-11-2016'!D610,B$1,'ICSA 3-11-2016'!A610,C$1,D$1,'ICSA 3-11-2016'!F610,E$1,'ICSA 3-11-2016'!A610,F$1))</f>
        <v>0</v>
      </c>
    </row>
    <row r="611" spans="1:1" x14ac:dyDescent="0.25">
      <c r="A611" s="13" t="b">
        <f>IF(NOT(ISBLANK('ICSA 3-11-2016'!D611)),CONCATENATE(A$1,'ICSA 3-11-2016'!D611,B$1,'ICSA 3-11-2016'!A611,C$1,D$1,'ICSA 3-11-2016'!F611,E$1,'ICSA 3-11-2016'!A611,F$1))</f>
        <v>0</v>
      </c>
    </row>
    <row r="612" spans="1:1" x14ac:dyDescent="0.25">
      <c r="A612" s="13" t="b">
        <f>IF(NOT(ISBLANK('ICSA 3-11-2016'!D612)),CONCATENATE(A$1,'ICSA 3-11-2016'!D612,B$1,'ICSA 3-11-2016'!A612,C$1,D$1,'ICSA 3-11-2016'!F612,E$1,'ICSA 3-11-2016'!A612,F$1))</f>
        <v>0</v>
      </c>
    </row>
    <row r="613" spans="1:1" x14ac:dyDescent="0.25">
      <c r="A613" s="13" t="b">
        <f>IF(NOT(ISBLANK('ICSA 3-11-2016'!D613)),CONCATENATE(A$1,'ICSA 3-11-2016'!D613,B$1,'ICSA 3-11-2016'!A613,C$1,D$1,'ICSA 3-11-2016'!F613,E$1,'ICSA 3-11-2016'!A613,F$1))</f>
        <v>0</v>
      </c>
    </row>
    <row r="614" spans="1:1" x14ac:dyDescent="0.25">
      <c r="A614" s="13" t="b">
        <f>IF(NOT(ISBLANK('ICSA 3-11-2016'!D614)),CONCATENATE(A$1,'ICSA 3-11-2016'!D614,B$1,'ICSA 3-11-2016'!A614,C$1,D$1,'ICSA 3-11-2016'!F614,E$1,'ICSA 3-11-2016'!A614,F$1))</f>
        <v>0</v>
      </c>
    </row>
    <row r="615" spans="1:1" x14ac:dyDescent="0.25">
      <c r="A615" s="13" t="b">
        <f>IF(NOT(ISBLANK('ICSA 3-11-2016'!D615)),CONCATENATE(A$1,'ICSA 3-11-2016'!D615,B$1,'ICSA 3-11-2016'!A615,C$1,D$1,'ICSA 3-11-2016'!F615,E$1,'ICSA 3-11-2016'!A615,F$1))</f>
        <v>0</v>
      </c>
    </row>
    <row r="616" spans="1:1" x14ac:dyDescent="0.25">
      <c r="A616" s="13" t="b">
        <f>IF(NOT(ISBLANK('ICSA 3-11-2016'!D616)),CONCATENATE(A$1,'ICSA 3-11-2016'!D616,B$1,'ICSA 3-11-2016'!A616,C$1,D$1,'ICSA 3-11-2016'!F616,E$1,'ICSA 3-11-2016'!A616,F$1))</f>
        <v>0</v>
      </c>
    </row>
    <row r="617" spans="1:1" x14ac:dyDescent="0.25">
      <c r="A617" s="13" t="b">
        <f>IF(NOT(ISBLANK('ICSA 3-11-2016'!D617)),CONCATENATE(A$1,'ICSA 3-11-2016'!D617,B$1,'ICSA 3-11-2016'!A617,C$1,D$1,'ICSA 3-11-2016'!F617,E$1,'ICSA 3-11-2016'!A617,F$1))</f>
        <v>0</v>
      </c>
    </row>
    <row r="618" spans="1:1" x14ac:dyDescent="0.25">
      <c r="A618" s="13" t="b">
        <f>IF(NOT(ISBLANK('ICSA 3-11-2016'!D618)),CONCATENATE(A$1,'ICSA 3-11-2016'!D618,B$1,'ICSA 3-11-2016'!A618,C$1,D$1,'ICSA 3-11-2016'!F618,E$1,'ICSA 3-11-2016'!A618,F$1))</f>
        <v>0</v>
      </c>
    </row>
    <row r="619" spans="1:1" x14ac:dyDescent="0.25">
      <c r="A619" s="13" t="b">
        <f>IF(NOT(ISBLANK('ICSA 3-11-2016'!D619)),CONCATENATE(A$1,'ICSA 3-11-2016'!D619,B$1,'ICSA 3-11-2016'!A619,C$1,D$1,'ICSA 3-11-2016'!F619,E$1,'ICSA 3-11-2016'!A619,F$1))</f>
        <v>0</v>
      </c>
    </row>
    <row r="620" spans="1:1" x14ac:dyDescent="0.25">
      <c r="A620" s="13" t="b">
        <f>IF(NOT(ISBLANK('ICSA 3-11-2016'!D620)),CONCATENATE(A$1,'ICSA 3-11-2016'!D620,B$1,'ICSA 3-11-2016'!A620,C$1,D$1,'ICSA 3-11-2016'!F620,E$1,'ICSA 3-11-2016'!A620,F$1))</f>
        <v>0</v>
      </c>
    </row>
    <row r="621" spans="1:1" x14ac:dyDescent="0.25">
      <c r="A621" s="13" t="b">
        <f>IF(NOT(ISBLANK('ICSA 3-11-2016'!D621)),CONCATENATE(A$1,'ICSA 3-11-2016'!D621,B$1,'ICSA 3-11-2016'!A621,C$1,D$1,'ICSA 3-11-2016'!F621,E$1,'ICSA 3-11-2016'!A621,F$1))</f>
        <v>0</v>
      </c>
    </row>
    <row r="622" spans="1:1" x14ac:dyDescent="0.25">
      <c r="A622" s="13" t="b">
        <f>IF(NOT(ISBLANK('ICSA 3-11-2016'!D622)),CONCATENATE(A$1,'ICSA 3-11-2016'!D622,B$1,'ICSA 3-11-2016'!A622,C$1,D$1,'ICSA 3-11-2016'!F622,E$1,'ICSA 3-11-2016'!A622,F$1))</f>
        <v>0</v>
      </c>
    </row>
    <row r="623" spans="1:1" x14ac:dyDescent="0.25">
      <c r="A623" s="13" t="b">
        <f>IF(NOT(ISBLANK('ICSA 3-11-2016'!D623)),CONCATENATE(A$1,'ICSA 3-11-2016'!D623,B$1,'ICSA 3-11-2016'!A623,C$1,D$1,'ICSA 3-11-2016'!F623,E$1,'ICSA 3-11-2016'!A623,F$1))</f>
        <v>0</v>
      </c>
    </row>
    <row r="624" spans="1:1" x14ac:dyDescent="0.25">
      <c r="A624" s="13" t="b">
        <f>IF(NOT(ISBLANK('ICSA 3-11-2016'!D624)),CONCATENATE(A$1,'ICSA 3-11-2016'!D624,B$1,'ICSA 3-11-2016'!A624,C$1,D$1,'ICSA 3-11-2016'!F624,E$1,'ICSA 3-11-2016'!A624,F$1))</f>
        <v>0</v>
      </c>
    </row>
    <row r="625" spans="1:1" x14ac:dyDescent="0.25">
      <c r="A625" s="13" t="b">
        <f>IF(NOT(ISBLANK('ICSA 3-11-2016'!D625)),CONCATENATE(A$1,'ICSA 3-11-2016'!D625,B$1,'ICSA 3-11-2016'!A625,C$1,D$1,'ICSA 3-11-2016'!F625,E$1,'ICSA 3-11-2016'!A625,F$1))</f>
        <v>0</v>
      </c>
    </row>
    <row r="626" spans="1:1" x14ac:dyDescent="0.25">
      <c r="A626" s="13" t="b">
        <f>IF(NOT(ISBLANK('ICSA 3-11-2016'!D626)),CONCATENATE(A$1,'ICSA 3-11-2016'!D626,B$1,'ICSA 3-11-2016'!A626,C$1,D$1,'ICSA 3-11-2016'!F626,E$1,'ICSA 3-11-2016'!A626,F$1))</f>
        <v>0</v>
      </c>
    </row>
    <row r="627" spans="1:1" x14ac:dyDescent="0.25">
      <c r="A627" s="13" t="b">
        <f>IF(NOT(ISBLANK('ICSA 3-11-2016'!D627)),CONCATENATE(A$1,'ICSA 3-11-2016'!D627,B$1,'ICSA 3-11-2016'!A627,C$1,D$1,'ICSA 3-11-2016'!F627,E$1,'ICSA 3-11-2016'!A627,F$1))</f>
        <v>0</v>
      </c>
    </row>
    <row r="628" spans="1:1" x14ac:dyDescent="0.25">
      <c r="A628" s="13" t="b">
        <f>IF(NOT(ISBLANK('ICSA 3-11-2016'!D628)),CONCATENATE(A$1,'ICSA 3-11-2016'!D628,B$1,'ICSA 3-11-2016'!A628,C$1,D$1,'ICSA 3-11-2016'!F628,E$1,'ICSA 3-11-2016'!A628,F$1))</f>
        <v>0</v>
      </c>
    </row>
    <row r="629" spans="1:1" x14ac:dyDescent="0.25">
      <c r="A629" s="13" t="b">
        <f>IF(NOT(ISBLANK('ICSA 3-11-2016'!D629)),CONCATENATE(A$1,'ICSA 3-11-2016'!D629,B$1,'ICSA 3-11-2016'!A629,C$1,D$1,'ICSA 3-11-2016'!F629,E$1,'ICSA 3-11-2016'!A629,F$1))</f>
        <v>0</v>
      </c>
    </row>
    <row r="630" spans="1:1" x14ac:dyDescent="0.25">
      <c r="A630" s="13" t="b">
        <f>IF(NOT(ISBLANK('ICSA 3-11-2016'!D630)),CONCATENATE(A$1,'ICSA 3-11-2016'!D630,B$1,'ICSA 3-11-2016'!A630,C$1,D$1,'ICSA 3-11-2016'!F630,E$1,'ICSA 3-11-2016'!A630,F$1))</f>
        <v>0</v>
      </c>
    </row>
    <row r="631" spans="1:1" x14ac:dyDescent="0.25">
      <c r="A631" s="13" t="b">
        <f>IF(NOT(ISBLANK('ICSA 3-11-2016'!D631)),CONCATENATE(A$1,'ICSA 3-11-2016'!D631,B$1,'ICSA 3-11-2016'!A631,C$1,D$1,'ICSA 3-11-2016'!F631,E$1,'ICSA 3-11-2016'!A631,F$1))</f>
        <v>0</v>
      </c>
    </row>
    <row r="632" spans="1:1" x14ac:dyDescent="0.25">
      <c r="A632" s="13" t="b">
        <f>IF(NOT(ISBLANK('ICSA 3-11-2016'!D632)),CONCATENATE(A$1,'ICSA 3-11-2016'!D632,B$1,'ICSA 3-11-2016'!A632,C$1,D$1,'ICSA 3-11-2016'!F632,E$1,'ICSA 3-11-2016'!A632,F$1))</f>
        <v>0</v>
      </c>
    </row>
    <row r="633" spans="1:1" x14ac:dyDescent="0.25">
      <c r="A633" s="13" t="b">
        <f>IF(NOT(ISBLANK('ICSA 3-11-2016'!D633)),CONCATENATE(A$1,'ICSA 3-11-2016'!D633,B$1,'ICSA 3-11-2016'!A633,C$1,D$1,'ICSA 3-11-2016'!F633,E$1,'ICSA 3-11-2016'!A633,F$1))</f>
        <v>0</v>
      </c>
    </row>
    <row r="634" spans="1:1" x14ac:dyDescent="0.25">
      <c r="A634" s="13" t="b">
        <f>IF(NOT(ISBLANK('ICSA 3-11-2016'!D634)),CONCATENATE(A$1,'ICSA 3-11-2016'!D634,B$1,'ICSA 3-11-2016'!A634,C$1,D$1,'ICSA 3-11-2016'!F634,E$1,'ICSA 3-11-2016'!A634,F$1))</f>
        <v>0</v>
      </c>
    </row>
    <row r="635" spans="1:1" x14ac:dyDescent="0.25">
      <c r="A635" s="13" t="b">
        <f>IF(NOT(ISBLANK('ICSA 3-11-2016'!D635)),CONCATENATE(A$1,'ICSA 3-11-2016'!D635,B$1,'ICSA 3-11-2016'!A635,C$1,D$1,'ICSA 3-11-2016'!F635,E$1,'ICSA 3-11-2016'!A635,F$1))</f>
        <v>0</v>
      </c>
    </row>
    <row r="636" spans="1:1" x14ac:dyDescent="0.25">
      <c r="A636" s="13" t="b">
        <f>IF(NOT(ISBLANK('ICSA 3-11-2016'!D636)),CONCATENATE(A$1,'ICSA 3-11-2016'!D636,B$1,'ICSA 3-11-2016'!A636,C$1,D$1,'ICSA 3-11-2016'!F636,E$1,'ICSA 3-11-2016'!A636,F$1))</f>
        <v>0</v>
      </c>
    </row>
    <row r="637" spans="1:1" x14ac:dyDescent="0.25">
      <c r="A637" s="13" t="b">
        <f>IF(NOT(ISBLANK('ICSA 3-11-2016'!D637)),CONCATENATE(A$1,'ICSA 3-11-2016'!D637,B$1,'ICSA 3-11-2016'!A637,C$1,D$1,'ICSA 3-11-2016'!F637,E$1,'ICSA 3-11-2016'!A637,F$1))</f>
        <v>0</v>
      </c>
    </row>
    <row r="638" spans="1:1" x14ac:dyDescent="0.25">
      <c r="A638" s="13" t="b">
        <f>IF(NOT(ISBLANK('ICSA 3-11-2016'!D638)),CONCATENATE(A$1,'ICSA 3-11-2016'!D638,B$1,'ICSA 3-11-2016'!A638,C$1,D$1,'ICSA 3-11-2016'!F638,E$1,'ICSA 3-11-2016'!A638,F$1))</f>
        <v>0</v>
      </c>
    </row>
    <row r="639" spans="1:1" x14ac:dyDescent="0.25">
      <c r="A639" s="13" t="b">
        <f>IF(NOT(ISBLANK('ICSA 3-11-2016'!D639)),CONCATENATE(A$1,'ICSA 3-11-2016'!D639,B$1,'ICSA 3-11-2016'!A639,C$1,D$1,'ICSA 3-11-2016'!F639,E$1,'ICSA 3-11-2016'!A639,F$1))</f>
        <v>0</v>
      </c>
    </row>
    <row r="640" spans="1:1" x14ac:dyDescent="0.25">
      <c r="A640" s="13" t="b">
        <f>IF(NOT(ISBLANK('ICSA 3-11-2016'!D640)),CONCATENATE(A$1,'ICSA 3-11-2016'!D640,B$1,'ICSA 3-11-2016'!A640,C$1,D$1,'ICSA 3-11-2016'!F640,E$1,'ICSA 3-11-2016'!A640,F$1))</f>
        <v>0</v>
      </c>
    </row>
    <row r="641" spans="1:1" x14ac:dyDescent="0.25">
      <c r="A641" s="13" t="b">
        <f>IF(NOT(ISBLANK('ICSA 3-11-2016'!D641)),CONCATENATE(A$1,'ICSA 3-11-2016'!D641,B$1,'ICSA 3-11-2016'!A641,C$1,D$1,'ICSA 3-11-2016'!F641,E$1,'ICSA 3-11-2016'!A641,F$1))</f>
        <v>0</v>
      </c>
    </row>
    <row r="642" spans="1:1" x14ac:dyDescent="0.25">
      <c r="A642" s="13" t="b">
        <f>IF(NOT(ISBLANK('ICSA 3-11-2016'!D642)),CONCATENATE(A$1,'ICSA 3-11-2016'!D642,B$1,'ICSA 3-11-2016'!A642,C$1,D$1,'ICSA 3-11-2016'!F642,E$1,'ICSA 3-11-2016'!A642,F$1))</f>
        <v>0</v>
      </c>
    </row>
    <row r="643" spans="1:1" x14ac:dyDescent="0.25">
      <c r="A643" s="13" t="b">
        <f>IF(NOT(ISBLANK('ICSA 3-11-2016'!D643)),CONCATENATE(A$1,'ICSA 3-11-2016'!D643,B$1,'ICSA 3-11-2016'!A643,C$1,D$1,'ICSA 3-11-2016'!F643,E$1,'ICSA 3-11-2016'!A643,F$1))</f>
        <v>0</v>
      </c>
    </row>
    <row r="644" spans="1:1" x14ac:dyDescent="0.25">
      <c r="A644" s="13" t="b">
        <f>IF(NOT(ISBLANK('ICSA 3-11-2016'!D644)),CONCATENATE(A$1,'ICSA 3-11-2016'!D644,B$1,'ICSA 3-11-2016'!A644,C$1,D$1,'ICSA 3-11-2016'!F644,E$1,'ICSA 3-11-2016'!A644,F$1))</f>
        <v>0</v>
      </c>
    </row>
    <row r="645" spans="1:1" x14ac:dyDescent="0.25">
      <c r="A645" s="13" t="b">
        <f>IF(NOT(ISBLANK('ICSA 3-11-2016'!D645)),CONCATENATE(A$1,'ICSA 3-11-2016'!D645,B$1,'ICSA 3-11-2016'!A645,C$1,D$1,'ICSA 3-11-2016'!F645,E$1,'ICSA 3-11-2016'!A645,F$1))</f>
        <v>0</v>
      </c>
    </row>
    <row r="646" spans="1:1" x14ac:dyDescent="0.25">
      <c r="A646" s="13" t="b">
        <f>IF(NOT(ISBLANK('ICSA 3-11-2016'!D646)),CONCATENATE(A$1,'ICSA 3-11-2016'!D646,B$1,'ICSA 3-11-2016'!A646,C$1,D$1,'ICSA 3-11-2016'!F646,E$1,'ICSA 3-11-2016'!A646,F$1))</f>
        <v>0</v>
      </c>
    </row>
    <row r="647" spans="1:1" x14ac:dyDescent="0.25">
      <c r="A647" s="13" t="b">
        <f>IF(NOT(ISBLANK('ICSA 3-11-2016'!D647)),CONCATENATE(A$1,'ICSA 3-11-2016'!D647,B$1,'ICSA 3-11-2016'!A647,C$1,D$1,'ICSA 3-11-2016'!F647,E$1,'ICSA 3-11-2016'!A647,F$1))</f>
        <v>0</v>
      </c>
    </row>
    <row r="648" spans="1:1" x14ac:dyDescent="0.25">
      <c r="A648" s="13" t="b">
        <f>IF(NOT(ISBLANK('ICSA 3-11-2016'!D648)),CONCATENATE(A$1,'ICSA 3-11-2016'!D648,B$1,'ICSA 3-11-2016'!A648,C$1,D$1,'ICSA 3-11-2016'!F648,E$1,'ICSA 3-11-2016'!A648,F$1))</f>
        <v>0</v>
      </c>
    </row>
    <row r="649" spans="1:1" x14ac:dyDescent="0.25">
      <c r="A649" s="13" t="b">
        <f>IF(NOT(ISBLANK('ICSA 3-11-2016'!D649)),CONCATENATE(A$1,'ICSA 3-11-2016'!D649,B$1,'ICSA 3-11-2016'!A649,C$1,D$1,'ICSA 3-11-2016'!F649,E$1,'ICSA 3-11-2016'!A649,F$1))</f>
        <v>0</v>
      </c>
    </row>
    <row r="650" spans="1:1" x14ac:dyDescent="0.25">
      <c r="A650" s="13" t="b">
        <f>IF(NOT(ISBLANK('ICSA 3-11-2016'!D650)),CONCATENATE(A$1,'ICSA 3-11-2016'!D650,B$1,'ICSA 3-11-2016'!A650,C$1,D$1,'ICSA 3-11-2016'!F650,E$1,'ICSA 3-11-2016'!A650,F$1))</f>
        <v>0</v>
      </c>
    </row>
    <row r="651" spans="1:1" x14ac:dyDescent="0.25">
      <c r="A651" s="13" t="b">
        <f>IF(NOT(ISBLANK('ICSA 3-11-2016'!D651)),CONCATENATE(A$1,'ICSA 3-11-2016'!D651,B$1,'ICSA 3-11-2016'!A651,C$1,D$1,'ICSA 3-11-2016'!F651,E$1,'ICSA 3-11-2016'!A651,F$1))</f>
        <v>0</v>
      </c>
    </row>
    <row r="652" spans="1:1" x14ac:dyDescent="0.25">
      <c r="A652" s="13" t="b">
        <f>IF(NOT(ISBLANK('ICSA 3-11-2016'!D652)),CONCATENATE(A$1,'ICSA 3-11-2016'!D652,B$1,'ICSA 3-11-2016'!A652,C$1,D$1,'ICSA 3-11-2016'!F652,E$1,'ICSA 3-11-2016'!A652,F$1))</f>
        <v>0</v>
      </c>
    </row>
    <row r="653" spans="1:1" x14ac:dyDescent="0.25">
      <c r="A653" s="13" t="b">
        <f>IF(NOT(ISBLANK('ICSA 3-11-2016'!D653)),CONCATENATE(A$1,'ICSA 3-11-2016'!D653,B$1,'ICSA 3-11-2016'!A653,C$1,D$1,'ICSA 3-11-2016'!F653,E$1,'ICSA 3-11-2016'!A653,F$1))</f>
        <v>0</v>
      </c>
    </row>
    <row r="654" spans="1:1" x14ac:dyDescent="0.25">
      <c r="A654" s="13" t="b">
        <f>IF(NOT(ISBLANK('ICSA 3-11-2016'!D654)),CONCATENATE(A$1,'ICSA 3-11-2016'!D654,B$1,'ICSA 3-11-2016'!A654,C$1,D$1,'ICSA 3-11-2016'!F654,E$1,'ICSA 3-11-2016'!A654,F$1))</f>
        <v>0</v>
      </c>
    </row>
    <row r="655" spans="1:1" x14ac:dyDescent="0.25">
      <c r="A655" s="13" t="b">
        <f>IF(NOT(ISBLANK('ICSA 3-11-2016'!D655)),CONCATENATE(A$1,'ICSA 3-11-2016'!D655,B$1,'ICSA 3-11-2016'!A655,C$1,D$1,'ICSA 3-11-2016'!F655,E$1,'ICSA 3-11-2016'!A655,F$1))</f>
        <v>0</v>
      </c>
    </row>
    <row r="656" spans="1:1" x14ac:dyDescent="0.25">
      <c r="A656" s="13" t="b">
        <f>IF(NOT(ISBLANK('ICSA 3-11-2016'!D656)),CONCATENATE(A$1,'ICSA 3-11-2016'!D656,B$1,'ICSA 3-11-2016'!A656,C$1,D$1,'ICSA 3-11-2016'!F656,E$1,'ICSA 3-11-2016'!A656,F$1))</f>
        <v>0</v>
      </c>
    </row>
    <row r="657" spans="1:1" x14ac:dyDescent="0.25">
      <c r="A657" s="13" t="b">
        <f>IF(NOT(ISBLANK('ICSA 3-11-2016'!D657)),CONCATENATE(A$1,'ICSA 3-11-2016'!D657,B$1,'ICSA 3-11-2016'!A657,C$1,D$1,'ICSA 3-11-2016'!F657,E$1,'ICSA 3-11-2016'!A657,F$1))</f>
        <v>0</v>
      </c>
    </row>
    <row r="658" spans="1:1" x14ac:dyDescent="0.25">
      <c r="A658" s="13" t="str">
        <f>IF(NOT(ISBLANK('ICSA 3-11-2016'!D658)),CONCATENATE(A$1,'ICSA 3-11-2016'!D658,B$1,'ICSA 3-11-2016'!A658,C$1,D$1,'ICSA 3-11-2016'!F658,E$1,'ICSA 3-11-2016'!A658,F$1))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'1655' and cb."name" = 'ICSA Labs';update openchpl.certified_product as cp set transparency_attestation_url = 'https://www.mysecureemr.com/Inmediata_Pricing_Transparency_Policy.pdf'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'1655' and cp.product_version_id = pv.product_version_id and pv.product_id = p.product_id and p.vendor_id = vend.vendor_id)as subquery where cp.certified_product_id = subquery.certified_product_id;</v>
      </c>
    </row>
    <row r="659" spans="1:1" x14ac:dyDescent="0.25">
      <c r="A659" s="13" t="b">
        <f>IF(NOT(ISBLANK('ICSA 3-11-2016'!D659)),CONCATENATE(A$1,'ICSA 3-11-2016'!D659,B$1,'ICSA 3-11-2016'!A659,C$1,D$1,'ICSA 3-11-2016'!F659,E$1,'ICSA 3-11-2016'!A659,F$1))</f>
        <v>0</v>
      </c>
    </row>
    <row r="660" spans="1:1" x14ac:dyDescent="0.25">
      <c r="A660" s="13" t="b">
        <f>IF(NOT(ISBLANK('ICSA 3-11-2016'!D660)),CONCATENATE(A$1,'ICSA 3-11-2016'!D660,B$1,'ICSA 3-11-2016'!A660,C$1,D$1,'ICSA 3-11-2016'!F660,E$1,'ICSA 3-11-2016'!A660,F$1))</f>
        <v>0</v>
      </c>
    </row>
    <row r="661" spans="1:1" x14ac:dyDescent="0.25">
      <c r="A661" s="13" t="b">
        <f>IF(NOT(ISBLANK('ICSA 3-11-2016'!D661)),CONCATENATE(A$1,'ICSA 3-11-2016'!D661,B$1,'ICSA 3-11-2016'!A661,C$1,D$1,'ICSA 3-11-2016'!F661,E$1,'ICSA 3-11-2016'!A661,F$1))</f>
        <v>0</v>
      </c>
    </row>
    <row r="662" spans="1:1" x14ac:dyDescent="0.25">
      <c r="A662" s="13" t="b">
        <f>IF(NOT(ISBLANK('ICSA 3-11-2016'!D662)),CONCATENATE(A$1,'ICSA 3-11-2016'!D662,B$1,'ICSA 3-11-2016'!A662,C$1,D$1,'ICSA 3-11-2016'!F662,E$1,'ICSA 3-11-2016'!A662,F$1))</f>
        <v>0</v>
      </c>
    </row>
    <row r="663" spans="1:1" x14ac:dyDescent="0.25">
      <c r="A663" s="13" t="b">
        <f>IF(NOT(ISBLANK('ICSA 3-11-2016'!D663)),CONCATENATE(A$1,'ICSA 3-11-2016'!D663,B$1,'ICSA 3-11-2016'!A663,C$1,D$1,'ICSA 3-11-2016'!F663,E$1,'ICSA 3-11-2016'!A663,F$1))</f>
        <v>0</v>
      </c>
    </row>
    <row r="664" spans="1:1" x14ac:dyDescent="0.25">
      <c r="A664" s="13" t="b">
        <f>IF(NOT(ISBLANK('ICSA 3-11-2016'!D664)),CONCATENATE(A$1,'ICSA 3-11-2016'!D664,B$1,'ICSA 3-11-2016'!A664,C$1,D$1,'ICSA 3-11-2016'!F664,E$1,'ICSA 3-11-2016'!A664,F$1))</f>
        <v>0</v>
      </c>
    </row>
    <row r="665" spans="1:1" x14ac:dyDescent="0.25">
      <c r="A665" s="13" t="b">
        <f>IF(NOT(ISBLANK('ICSA 3-11-2016'!D665)),CONCATENATE(A$1,'ICSA 3-11-2016'!D665,B$1,'ICSA 3-11-2016'!A665,C$1,D$1,'ICSA 3-11-2016'!F665,E$1,'ICSA 3-11-2016'!A665,F$1))</f>
        <v>0</v>
      </c>
    </row>
    <row r="666" spans="1:1" x14ac:dyDescent="0.25">
      <c r="A666" s="13" t="b">
        <f>IF(NOT(ISBLANK('ICSA 3-11-2016'!D666)),CONCATENATE(A$1,'ICSA 3-11-2016'!D666,B$1,'ICSA 3-11-2016'!A666,C$1,D$1,'ICSA 3-11-2016'!F666,E$1,'ICSA 3-11-2016'!A666,F$1))</f>
        <v>0</v>
      </c>
    </row>
    <row r="667" spans="1:1" x14ac:dyDescent="0.25">
      <c r="A667" s="13" t="b">
        <f>IF(NOT(ISBLANK('ICSA 3-11-2016'!D667)),CONCATENATE(A$1,'ICSA 3-11-2016'!D667,B$1,'ICSA 3-11-2016'!A667,C$1,D$1,'ICSA 3-11-2016'!F667,E$1,'ICSA 3-11-2016'!A667,F$1))</f>
        <v>0</v>
      </c>
    </row>
    <row r="668" spans="1:1" x14ac:dyDescent="0.25">
      <c r="A668" s="13" t="b">
        <f>IF(NOT(ISBLANK('ICSA 3-11-2016'!D668)),CONCATENATE(A$1,'ICSA 3-11-2016'!D668,B$1,'ICSA 3-11-2016'!A668,C$1,D$1,'ICSA 3-11-2016'!F668,E$1,'ICSA 3-11-2016'!A668,F$1))</f>
        <v>0</v>
      </c>
    </row>
    <row r="669" spans="1:1" x14ac:dyDescent="0.25">
      <c r="A669" s="13" t="b">
        <f>IF(NOT(ISBLANK('ICSA 3-11-2016'!D669)),CONCATENATE(A$1,'ICSA 3-11-2016'!D669,B$1,'ICSA 3-11-2016'!A669,C$1,D$1,'ICSA 3-11-2016'!F669,E$1,'ICSA 3-11-2016'!A669,F$1))</f>
        <v>0</v>
      </c>
    </row>
    <row r="670" spans="1:1" x14ac:dyDescent="0.25">
      <c r="A670" s="13" t="b">
        <f>IF(NOT(ISBLANK('ICSA 3-11-2016'!D670)),CONCATENATE(A$1,'ICSA 3-11-2016'!D670,B$1,'ICSA 3-11-2016'!A670,C$1,D$1,'ICSA 3-11-2016'!F670,E$1,'ICSA 3-11-2016'!A670,F$1))</f>
        <v>0</v>
      </c>
    </row>
    <row r="671" spans="1:1" x14ac:dyDescent="0.25">
      <c r="A671" s="13" t="b">
        <f>IF(NOT(ISBLANK('ICSA 3-11-2016'!D671)),CONCATENATE(A$1,'ICSA 3-11-2016'!D671,B$1,'ICSA 3-11-2016'!A671,C$1,D$1,'ICSA 3-11-2016'!F671,E$1,'ICSA 3-11-2016'!A671,F$1))</f>
        <v>0</v>
      </c>
    </row>
    <row r="672" spans="1:1" x14ac:dyDescent="0.25">
      <c r="A672" s="13" t="b">
        <f>IF(NOT(ISBLANK('ICSA 3-11-2016'!D672)),CONCATENATE(A$1,'ICSA 3-11-2016'!D672,B$1,'ICSA 3-11-2016'!A672,C$1,D$1,'ICSA 3-11-2016'!F672,E$1,'ICSA 3-11-2016'!A672,F$1))</f>
        <v>0</v>
      </c>
    </row>
    <row r="673" spans="1:1" x14ac:dyDescent="0.25">
      <c r="A673" s="13" t="b">
        <f>IF(NOT(ISBLANK('ICSA 3-11-2016'!D673)),CONCATENATE(A$1,'ICSA 3-11-2016'!D673,B$1,'ICSA 3-11-2016'!A673,C$1,D$1,'ICSA 3-11-2016'!F673,E$1,'ICSA 3-11-2016'!A673,F$1))</f>
        <v>0</v>
      </c>
    </row>
    <row r="674" spans="1:1" x14ac:dyDescent="0.25">
      <c r="A674" s="13" t="b">
        <f>IF(NOT(ISBLANK('ICSA 3-11-2016'!D674)),CONCATENATE(A$1,'ICSA 3-11-2016'!D674,B$1,'ICSA 3-11-2016'!A674,C$1,D$1,'ICSA 3-11-2016'!F674,E$1,'ICSA 3-11-2016'!A674,F$1))</f>
        <v>0</v>
      </c>
    </row>
    <row r="675" spans="1:1" x14ac:dyDescent="0.25">
      <c r="A675" s="13" t="b">
        <f>IF(NOT(ISBLANK('ICSA 3-11-2016'!D675)),CONCATENATE(A$1,'ICSA 3-11-2016'!D675,B$1,'ICSA 3-11-2016'!A675,C$1,D$1,'ICSA 3-11-2016'!F675,E$1,'ICSA 3-11-2016'!A675,F$1))</f>
        <v>0</v>
      </c>
    </row>
    <row r="676" spans="1:1" x14ac:dyDescent="0.25">
      <c r="A676" s="13" t="b">
        <f>IF(NOT(ISBLANK('ICSA 3-11-2016'!D676)),CONCATENATE(A$1,'ICSA 3-11-2016'!D676,B$1,'ICSA 3-11-2016'!A676,C$1,D$1,'ICSA 3-11-2016'!F676,E$1,'ICSA 3-11-2016'!A676,F$1))</f>
        <v>0</v>
      </c>
    </row>
    <row r="677" spans="1:1" x14ac:dyDescent="0.25">
      <c r="A677" s="13" t="b">
        <f>IF(NOT(ISBLANK('ICSA 3-11-2016'!D677)),CONCATENATE(A$1,'ICSA 3-11-2016'!D677,B$1,'ICSA 3-11-2016'!A677,C$1,D$1,'ICSA 3-11-2016'!F677,E$1,'ICSA 3-11-2016'!A677,F$1))</f>
        <v>0</v>
      </c>
    </row>
    <row r="678" spans="1:1" x14ac:dyDescent="0.25">
      <c r="A678" s="13" t="b">
        <f>IF(NOT(ISBLANK('ICSA 3-11-2016'!D678)),CONCATENATE(A$1,'ICSA 3-11-2016'!D678,B$1,'ICSA 3-11-2016'!A678,C$1,D$1,'ICSA 3-11-2016'!F678,E$1,'ICSA 3-11-2016'!A678,F$1))</f>
        <v>0</v>
      </c>
    </row>
    <row r="679" spans="1:1" x14ac:dyDescent="0.25">
      <c r="A679" s="13" t="b">
        <f>IF(NOT(ISBLANK('ICSA 3-11-2016'!D679)),CONCATENATE(A$1,'ICSA 3-11-2016'!D679,B$1,'ICSA 3-11-2016'!A679,C$1,D$1,'ICSA 3-11-2016'!F679,E$1,'ICSA 3-11-2016'!A679,F$1))</f>
        <v>0</v>
      </c>
    </row>
    <row r="680" spans="1:1" x14ac:dyDescent="0.25">
      <c r="A680" s="13" t="b">
        <f>IF(NOT(ISBLANK('ICSA 3-11-2016'!D680)),CONCATENATE(A$1,'ICSA 3-11-2016'!D680,B$1,'ICSA 3-11-2016'!A680,C$1,D$1,'ICSA 3-11-2016'!F680,E$1,'ICSA 3-11-2016'!A680,F$1))</f>
        <v>0</v>
      </c>
    </row>
    <row r="681" spans="1:1" x14ac:dyDescent="0.25">
      <c r="A681" s="13" t="b">
        <f>IF(NOT(ISBLANK('ICSA 3-11-2016'!D681)),CONCATENATE(A$1,'ICSA 3-11-2016'!D681,B$1,'ICSA 3-11-2016'!A681,C$1,D$1,'ICSA 3-11-2016'!F681,E$1,'ICSA 3-11-2016'!A681,F$1))</f>
        <v>0</v>
      </c>
    </row>
    <row r="682" spans="1:1" x14ac:dyDescent="0.25">
      <c r="A682" s="13" t="b">
        <f>IF(NOT(ISBLANK('ICSA 3-11-2016'!D682)),CONCATENATE(A$1,'ICSA 3-11-2016'!D682,B$1,'ICSA 3-11-2016'!A682,C$1,D$1,'ICSA 3-11-2016'!F682,E$1,'ICSA 3-11-2016'!A682,F$1))</f>
        <v>0</v>
      </c>
    </row>
    <row r="683" spans="1:1" x14ac:dyDescent="0.25">
      <c r="A683" s="13" t="b">
        <f>IF(NOT(ISBLANK('ICSA 3-11-2016'!D683)),CONCATENATE(A$1,'ICSA 3-11-2016'!D683,B$1,'ICSA 3-11-2016'!A683,C$1,D$1,'ICSA 3-11-2016'!F683,E$1,'ICSA 3-11-2016'!A683,F$1))</f>
        <v>0</v>
      </c>
    </row>
    <row r="684" spans="1:1" x14ac:dyDescent="0.25">
      <c r="A684" s="13" t="b">
        <f>IF(NOT(ISBLANK('ICSA 3-11-2016'!D684)),CONCATENATE(A$1,'ICSA 3-11-2016'!D684,B$1,'ICSA 3-11-2016'!A684,C$1,D$1,'ICSA 3-11-2016'!F684,E$1,'ICSA 3-11-2016'!A684,F$1))</f>
        <v>0</v>
      </c>
    </row>
    <row r="685" spans="1:1" x14ac:dyDescent="0.25">
      <c r="A685" s="13" t="b">
        <f>IF(NOT(ISBLANK('ICSA 3-11-2016'!D685)),CONCATENATE(A$1,'ICSA 3-11-2016'!D685,B$1,'ICSA 3-11-2016'!A685,C$1,D$1,'ICSA 3-11-2016'!F685,E$1,'ICSA 3-11-2016'!A685,F$1))</f>
        <v>0</v>
      </c>
    </row>
    <row r="686" spans="1:1" x14ac:dyDescent="0.25">
      <c r="A686" s="13" t="b">
        <f>IF(NOT(ISBLANK('ICSA 3-11-2016'!D686)),CONCATENATE(A$1,'ICSA 3-11-2016'!D686,B$1,'ICSA 3-11-2016'!A686,C$1,D$1,'ICSA 3-11-2016'!F686,E$1,'ICSA 3-11-2016'!A686,F$1))</f>
        <v>0</v>
      </c>
    </row>
    <row r="687" spans="1:1" x14ac:dyDescent="0.25">
      <c r="A687" s="13" t="b">
        <f>IF(NOT(ISBLANK('ICSA 3-11-2016'!D687)),CONCATENATE(A$1,'ICSA 3-11-2016'!D687,B$1,'ICSA 3-11-2016'!A687,C$1,D$1,'ICSA 3-11-2016'!F687,E$1,'ICSA 3-11-2016'!A687,F$1))</f>
        <v>0</v>
      </c>
    </row>
    <row r="688" spans="1:1" x14ac:dyDescent="0.25">
      <c r="A688" s="13" t="b">
        <f>IF(NOT(ISBLANK('ICSA 3-11-2016'!D688)),CONCATENATE(A$1,'ICSA 3-11-2016'!D688,B$1,'ICSA 3-11-2016'!A688,C$1,D$1,'ICSA 3-11-2016'!F688,E$1,'ICSA 3-11-2016'!A688,F$1))</f>
        <v>0</v>
      </c>
    </row>
    <row r="689" spans="1:1" x14ac:dyDescent="0.25">
      <c r="A689" s="13" t="b">
        <f>IF(NOT(ISBLANK('ICSA 3-11-2016'!D689)),CONCATENATE(A$1,'ICSA 3-11-2016'!D689,B$1,'ICSA 3-11-2016'!A689,C$1,D$1,'ICSA 3-11-2016'!F689,E$1,'ICSA 3-11-2016'!A689,F$1))</f>
        <v>0</v>
      </c>
    </row>
    <row r="690" spans="1:1" x14ac:dyDescent="0.25">
      <c r="A690" s="13" t="b">
        <f>IF(NOT(ISBLANK('ICSA 3-11-2016'!D690)),CONCATENATE(A$1,'ICSA 3-11-2016'!D690,B$1,'ICSA 3-11-2016'!A690,C$1,D$1,'ICSA 3-11-2016'!F690,E$1,'ICSA 3-11-2016'!A690,F$1))</f>
        <v>0</v>
      </c>
    </row>
    <row r="691" spans="1:1" x14ac:dyDescent="0.25">
      <c r="A691" s="13" t="b">
        <f>IF(NOT(ISBLANK('ICSA 3-11-2016'!D691)),CONCATENATE(A$1,'ICSA 3-11-2016'!D691,B$1,'ICSA 3-11-2016'!A691,C$1,D$1,'ICSA 3-11-2016'!F691,E$1,'ICSA 3-11-2016'!A691,F$1))</f>
        <v>0</v>
      </c>
    </row>
    <row r="692" spans="1:1" x14ac:dyDescent="0.25">
      <c r="A692" s="13" t="b">
        <f>IF(NOT(ISBLANK('ICSA 3-11-2016'!D692)),CONCATENATE(A$1,'ICSA 3-11-2016'!D692,B$1,'ICSA 3-11-2016'!A692,C$1,D$1,'ICSA 3-11-2016'!F692,E$1,'ICSA 3-11-2016'!A692,F$1))</f>
        <v>0</v>
      </c>
    </row>
    <row r="693" spans="1:1" x14ac:dyDescent="0.25">
      <c r="A693" s="13" t="b">
        <f>IF(NOT(ISBLANK('ICSA 3-11-2016'!D693)),CONCATENATE(A$1,'ICSA 3-11-2016'!D693,B$1,'ICSA 3-11-2016'!A693,C$1,D$1,'ICSA 3-11-2016'!F693,E$1,'ICSA 3-11-2016'!A693,F$1))</f>
        <v>0</v>
      </c>
    </row>
    <row r="694" spans="1:1" x14ac:dyDescent="0.25">
      <c r="A694" s="13" t="b">
        <f>IF(NOT(ISBLANK('ICSA 3-11-2016'!D694)),CONCATENATE(A$1,'ICSA 3-11-2016'!D694,B$1,'ICSA 3-11-2016'!A694,C$1,D$1,'ICSA 3-11-2016'!F694,E$1,'ICSA 3-11-2016'!A694,F$1))</f>
        <v>0</v>
      </c>
    </row>
    <row r="695" spans="1:1" x14ac:dyDescent="0.25">
      <c r="A695" s="13" t="b">
        <f>IF(NOT(ISBLANK('ICSA 3-11-2016'!D695)),CONCATENATE(A$1,'ICSA 3-11-2016'!D695,B$1,'ICSA 3-11-2016'!A695,C$1,D$1,'ICSA 3-11-2016'!F695,E$1,'ICSA 3-11-2016'!A695,F$1))</f>
        <v>0</v>
      </c>
    </row>
    <row r="696" spans="1:1" x14ac:dyDescent="0.25">
      <c r="A696" s="13" t="b">
        <f>IF(NOT(ISBLANK('ICSA 3-11-2016'!D696)),CONCATENATE(A$1,'ICSA 3-11-2016'!D696,B$1,'ICSA 3-11-2016'!A696,C$1,D$1,'ICSA 3-11-2016'!F696,E$1,'ICSA 3-11-2016'!A696,F$1))</f>
        <v>0</v>
      </c>
    </row>
    <row r="697" spans="1:1" x14ac:dyDescent="0.25">
      <c r="A697" s="13" t="b">
        <f>IF(NOT(ISBLANK('ICSA 3-11-2016'!D697)),CONCATENATE(A$1,'ICSA 3-11-2016'!D697,B$1,'ICSA 3-11-2016'!A697,C$1,D$1,'ICSA 3-11-2016'!F697,E$1,'ICSA 3-11-2016'!A697,F$1))</f>
        <v>0</v>
      </c>
    </row>
    <row r="698" spans="1:1" x14ac:dyDescent="0.25">
      <c r="A698" s="13" t="b">
        <f>IF(NOT(ISBLANK('ICSA 3-11-2016'!D698)),CONCATENATE(A$1,'ICSA 3-11-2016'!D698,B$1,'ICSA 3-11-2016'!A698,C$1,D$1,'ICSA 3-11-2016'!F698,E$1,'ICSA 3-11-2016'!A698,F$1))</f>
        <v>0</v>
      </c>
    </row>
    <row r="699" spans="1:1" x14ac:dyDescent="0.25">
      <c r="A699" s="13" t="b">
        <f>IF(NOT(ISBLANK('ICSA 3-11-2016'!D699)),CONCATENATE(A$1,'ICSA 3-11-2016'!D699,B$1,'ICSA 3-11-2016'!A699,C$1,D$1,'ICSA 3-11-2016'!F699,E$1,'ICSA 3-11-2016'!A699,F$1))</f>
        <v>0</v>
      </c>
    </row>
    <row r="700" spans="1:1" x14ac:dyDescent="0.25">
      <c r="A700" s="13" t="b">
        <f>IF(NOT(ISBLANK('ICSA 3-11-2016'!D700)),CONCATENATE(A$1,'ICSA 3-11-2016'!D700,B$1,'ICSA 3-11-2016'!A700,C$1,D$1,'ICSA 3-11-2016'!F700,E$1,'ICSA 3-11-2016'!A700,F$1))</f>
        <v>0</v>
      </c>
    </row>
    <row r="701" spans="1:1" x14ac:dyDescent="0.25">
      <c r="A701" s="13" t="b">
        <f>IF(NOT(ISBLANK('ICSA 3-11-2016'!D701)),CONCATENATE(A$1,'ICSA 3-11-2016'!D701,B$1,'ICSA 3-11-2016'!A701,C$1,D$1,'ICSA 3-11-2016'!F701,E$1,'ICSA 3-11-2016'!A701,F$1))</f>
        <v>0</v>
      </c>
    </row>
    <row r="702" spans="1:1" x14ac:dyDescent="0.25">
      <c r="A702" s="13" t="b">
        <f>IF(NOT(ISBLANK('ICSA 3-11-2016'!D702)),CONCATENATE(A$1,'ICSA 3-11-2016'!D702,B$1,'ICSA 3-11-2016'!A702,C$1,D$1,'ICSA 3-11-2016'!F702,E$1,'ICSA 3-11-2016'!A702,F$1))</f>
        <v>0</v>
      </c>
    </row>
    <row r="703" spans="1:1" x14ac:dyDescent="0.25">
      <c r="A703" s="13" t="b">
        <f>IF(NOT(ISBLANK('ICSA 3-11-2016'!D703)),CONCATENATE(A$1,'ICSA 3-11-2016'!D703,B$1,'ICSA 3-11-2016'!A703,C$1,D$1,'ICSA 3-11-2016'!F703,E$1,'ICSA 3-11-2016'!A703,F$1))</f>
        <v>0</v>
      </c>
    </row>
    <row r="704" spans="1:1" x14ac:dyDescent="0.25">
      <c r="A704" s="13" t="b">
        <f>IF(NOT(ISBLANK('ICSA 3-11-2016'!D704)),CONCATENATE(A$1,'ICSA 3-11-2016'!D704,B$1,'ICSA 3-11-2016'!A704,C$1,D$1,'ICSA 3-11-2016'!F704,E$1,'ICSA 3-11-2016'!A704,F$1))</f>
        <v>0</v>
      </c>
    </row>
    <row r="705" spans="1:1" x14ac:dyDescent="0.25">
      <c r="A705" s="13" t="b">
        <f>IF(NOT(ISBLANK('ICSA 3-11-2016'!D705)),CONCATENATE(A$1,'ICSA 3-11-2016'!D705,B$1,'ICSA 3-11-2016'!A705,C$1,D$1,'ICSA 3-11-2016'!F705,E$1,'ICSA 3-11-2016'!A705,F$1))</f>
        <v>0</v>
      </c>
    </row>
    <row r="706" spans="1:1" x14ac:dyDescent="0.25">
      <c r="A706" s="13" t="b">
        <f>IF(NOT(ISBLANK('ICSA 3-11-2016'!D706)),CONCATENATE(A$1,'ICSA 3-11-2016'!D706,B$1,'ICSA 3-11-2016'!A706,C$1,D$1,'ICSA 3-11-2016'!F706,E$1,'ICSA 3-11-2016'!A706,F$1))</f>
        <v>0</v>
      </c>
    </row>
    <row r="707" spans="1:1" x14ac:dyDescent="0.25">
      <c r="A707" s="13" t="b">
        <f>IF(NOT(ISBLANK('ICSA 3-11-2016'!D707)),CONCATENATE(A$1,'ICSA 3-11-2016'!D707,B$1,'ICSA 3-11-2016'!A707,C$1,D$1,'ICSA 3-11-2016'!F707,E$1,'ICSA 3-11-2016'!A707,F$1))</f>
        <v>0</v>
      </c>
    </row>
    <row r="708" spans="1:1" x14ac:dyDescent="0.25">
      <c r="A708" s="13" t="b">
        <f>IF(NOT(ISBLANK('ICSA 3-11-2016'!D708)),CONCATENATE(A$1,'ICSA 3-11-2016'!D708,B$1,'ICSA 3-11-2016'!A708,C$1,D$1,'ICSA 3-11-2016'!F708,E$1,'ICSA 3-11-2016'!A708,F$1))</f>
        <v>0</v>
      </c>
    </row>
    <row r="709" spans="1:1" x14ac:dyDescent="0.25">
      <c r="A709" s="13" t="b">
        <f>IF(NOT(ISBLANK('ICSA 3-11-2016'!D709)),CONCATENATE(A$1,'ICSA 3-11-2016'!D709,B$1,'ICSA 3-11-2016'!A709,C$1,D$1,'ICSA 3-11-2016'!F709,E$1,'ICSA 3-11-2016'!A709,F$1))</f>
        <v>0</v>
      </c>
    </row>
    <row r="710" spans="1:1" x14ac:dyDescent="0.25">
      <c r="A710" s="13" t="b">
        <f>IF(NOT(ISBLANK('ICSA 3-11-2016'!D710)),CONCATENATE(A$1,'ICSA 3-11-2016'!D710,B$1,'ICSA 3-11-2016'!A710,C$1,D$1,'ICSA 3-11-2016'!F710,E$1,'ICSA 3-11-2016'!A710,F$1))</f>
        <v>0</v>
      </c>
    </row>
    <row r="711" spans="1:1" x14ac:dyDescent="0.25">
      <c r="A711" s="13" t="b">
        <f>IF(NOT(ISBLANK('ICSA 3-11-2016'!D711)),CONCATENATE(A$1,'ICSA 3-11-2016'!D711,B$1,'ICSA 3-11-2016'!A711,C$1,D$1,'ICSA 3-11-2016'!F711,E$1,'ICSA 3-11-2016'!A711,F$1))</f>
        <v>0</v>
      </c>
    </row>
    <row r="712" spans="1:1" x14ac:dyDescent="0.25">
      <c r="A712" s="13" t="b">
        <f>IF(NOT(ISBLANK('ICSA 3-11-2016'!D712)),CONCATENATE(A$1,'ICSA 3-11-2016'!D712,B$1,'ICSA 3-11-2016'!A712,C$1,D$1,'ICSA 3-11-2016'!F712,E$1,'ICSA 3-11-2016'!A712,F$1))</f>
        <v>0</v>
      </c>
    </row>
    <row r="713" spans="1:1" x14ac:dyDescent="0.25">
      <c r="A713" s="13" t="b">
        <f>IF(NOT(ISBLANK('ICSA 3-11-2016'!D713)),CONCATENATE(A$1,'ICSA 3-11-2016'!D713,B$1,'ICSA 3-11-2016'!A713,C$1,D$1,'ICSA 3-11-2016'!F713,E$1,'ICSA 3-11-2016'!A713,F$1))</f>
        <v>0</v>
      </c>
    </row>
    <row r="714" spans="1:1" x14ac:dyDescent="0.25">
      <c r="A714" s="13" t="b">
        <f>IF(NOT(ISBLANK('ICSA 3-11-2016'!D714)),CONCATENATE(A$1,'ICSA 3-11-2016'!D714,B$1,'ICSA 3-11-2016'!A714,C$1,D$1,'ICSA 3-11-2016'!F714,E$1,'ICSA 3-11-2016'!A714,F$1))</f>
        <v>0</v>
      </c>
    </row>
    <row r="715" spans="1:1" x14ac:dyDescent="0.25">
      <c r="A715" s="13" t="b">
        <f>IF(NOT(ISBLANK('ICSA 3-11-2016'!D715)),CONCATENATE(A$1,'ICSA 3-11-2016'!D715,B$1,'ICSA 3-11-2016'!A715,C$1,D$1,'ICSA 3-11-2016'!F715,E$1,'ICSA 3-11-2016'!A715,F$1))</f>
        <v>0</v>
      </c>
    </row>
    <row r="716" spans="1:1" x14ac:dyDescent="0.25">
      <c r="A716" s="13" t="b">
        <f>IF(NOT(ISBLANK('ICSA 3-11-2016'!D716)),CONCATENATE(A$1,'ICSA 3-11-2016'!D716,B$1,'ICSA 3-11-2016'!A716,C$1,D$1,'ICSA 3-11-2016'!F716,E$1,'ICSA 3-11-2016'!A716,F$1))</f>
        <v>0</v>
      </c>
    </row>
    <row r="717" spans="1:1" x14ac:dyDescent="0.25">
      <c r="A717" s="13" t="b">
        <f>IF(NOT(ISBLANK('ICSA 3-11-2016'!D717)),CONCATENATE(A$1,'ICSA 3-11-2016'!D717,B$1,'ICSA 3-11-2016'!A717,C$1,D$1,'ICSA 3-11-2016'!F717,E$1,'ICSA 3-11-2016'!A717,F$1))</f>
        <v>0</v>
      </c>
    </row>
    <row r="718" spans="1:1" x14ac:dyDescent="0.25">
      <c r="A718" s="13" t="b">
        <f>IF(NOT(ISBLANK('ICSA 3-11-2016'!D718)),CONCATENATE(A$1,'ICSA 3-11-2016'!D718,B$1,'ICSA 3-11-2016'!A718,C$1,D$1,'ICSA 3-11-2016'!F718,E$1,'ICSA 3-11-2016'!A718,F$1))</f>
        <v>0</v>
      </c>
    </row>
    <row r="719" spans="1:1" x14ac:dyDescent="0.25">
      <c r="A719" s="13" t="b">
        <f>IF(NOT(ISBLANK('ICSA 3-11-2016'!D719)),CONCATENATE(A$1,'ICSA 3-11-2016'!D719,B$1,'ICSA 3-11-2016'!A719,C$1,D$1,'ICSA 3-11-2016'!F719,E$1,'ICSA 3-11-2016'!A719,F$1))</f>
        <v>0</v>
      </c>
    </row>
    <row r="720" spans="1:1" x14ac:dyDescent="0.25">
      <c r="A720" s="13" t="b">
        <f>IF(NOT(ISBLANK('ICSA 3-11-2016'!D720)),CONCATENATE(A$1,'ICSA 3-11-2016'!D720,B$1,'ICSA 3-11-2016'!A720,C$1,D$1,'ICSA 3-11-2016'!F720,E$1,'ICSA 3-11-2016'!A720,F$1))</f>
        <v>0</v>
      </c>
    </row>
    <row r="721" spans="1:1" x14ac:dyDescent="0.25">
      <c r="A721" s="13" t="b">
        <f>IF(NOT(ISBLANK('ICSA 3-11-2016'!D721)),CONCATENATE(A$1,'ICSA 3-11-2016'!D721,B$1,'ICSA 3-11-2016'!A721,C$1,D$1,'ICSA 3-11-2016'!F721,E$1,'ICSA 3-11-2016'!A721,F$1))</f>
        <v>0</v>
      </c>
    </row>
    <row r="722" spans="1:1" x14ac:dyDescent="0.25">
      <c r="A722" s="13" t="b">
        <f>IF(NOT(ISBLANK('ICSA 3-11-2016'!D722)),CONCATENATE(A$1,'ICSA 3-11-2016'!D722,B$1,'ICSA 3-11-2016'!A722,C$1,D$1,'ICSA 3-11-2016'!F722,E$1,'ICSA 3-11-2016'!A722,F$1))</f>
        <v>0</v>
      </c>
    </row>
    <row r="723" spans="1:1" x14ac:dyDescent="0.25">
      <c r="A723" s="13" t="b">
        <f>IF(NOT(ISBLANK('ICSA 3-11-2016'!D723)),CONCATENATE(A$1,'ICSA 3-11-2016'!D723,B$1,'ICSA 3-11-2016'!A723,C$1,D$1,'ICSA 3-11-2016'!F723,E$1,'ICSA 3-11-2016'!A723,F$1))</f>
        <v>0</v>
      </c>
    </row>
    <row r="724" spans="1:1" x14ac:dyDescent="0.25">
      <c r="A724" s="13" t="b">
        <f>IF(NOT(ISBLANK('ICSA 3-11-2016'!D724)),CONCATENATE(A$1,'ICSA 3-11-2016'!D724,B$1,'ICSA 3-11-2016'!A724,C$1,D$1,'ICSA 3-11-2016'!F724,E$1,'ICSA 3-11-2016'!A724,F$1))</f>
        <v>0</v>
      </c>
    </row>
    <row r="725" spans="1:1" x14ac:dyDescent="0.25">
      <c r="A725" s="13" t="b">
        <f>IF(NOT(ISBLANK('ICSA 3-11-2016'!D725)),CONCATENATE(A$1,'ICSA 3-11-2016'!D725,B$1,'ICSA 3-11-2016'!A725,C$1,D$1,'ICSA 3-11-2016'!F725,E$1,'ICSA 3-11-2016'!A725,F$1))</f>
        <v>0</v>
      </c>
    </row>
    <row r="726" spans="1:1" x14ac:dyDescent="0.25">
      <c r="A726" s="13" t="b">
        <f>IF(NOT(ISBLANK('ICSA 3-11-2016'!D726)),CONCATENATE(A$1,'ICSA 3-11-2016'!D726,B$1,'ICSA 3-11-2016'!A726,C$1,D$1,'ICSA 3-11-2016'!F726,E$1,'ICSA 3-11-2016'!A726,F$1))</f>
        <v>0</v>
      </c>
    </row>
    <row r="727" spans="1:1" x14ac:dyDescent="0.25">
      <c r="A727" s="13" t="b">
        <f>IF(NOT(ISBLANK('ICSA 3-11-2016'!D727)),CONCATENATE(A$1,'ICSA 3-11-2016'!D727,B$1,'ICSA 3-11-2016'!A727,C$1,D$1,'ICSA 3-11-2016'!F727,E$1,'ICSA 3-11-2016'!A727,F$1))</f>
        <v>0</v>
      </c>
    </row>
    <row r="728" spans="1:1" x14ac:dyDescent="0.25">
      <c r="A728" s="13" t="b">
        <f>IF(NOT(ISBLANK('ICSA 3-11-2016'!D728)),CONCATENATE(A$1,'ICSA 3-11-2016'!D728,B$1,'ICSA 3-11-2016'!A728,C$1,D$1,'ICSA 3-11-2016'!F728,E$1,'ICSA 3-11-2016'!A728,F$1))</f>
        <v>0</v>
      </c>
    </row>
    <row r="729" spans="1:1" x14ac:dyDescent="0.25">
      <c r="A729" s="13" t="b">
        <f>IF(NOT(ISBLANK('ICSA 3-11-2016'!D729)),CONCATENATE(A$1,'ICSA 3-11-2016'!D729,B$1,'ICSA 3-11-2016'!A729,C$1,D$1,'ICSA 3-11-2016'!F729,E$1,'ICSA 3-11-2016'!A729,F$1))</f>
        <v>0</v>
      </c>
    </row>
    <row r="730" spans="1:1" x14ac:dyDescent="0.25">
      <c r="A730" s="13" t="b">
        <f>IF(NOT(ISBLANK('ICSA 3-11-2016'!D730)),CONCATENATE(A$1,'ICSA 3-11-2016'!D730,B$1,'ICSA 3-11-2016'!A730,C$1,D$1,'ICSA 3-11-2016'!F730,E$1,'ICSA 3-11-2016'!A730,F$1))</f>
        <v>0</v>
      </c>
    </row>
    <row r="731" spans="1:1" x14ac:dyDescent="0.25">
      <c r="A731" s="13" t="b">
        <f>IF(NOT(ISBLANK('ICSA 3-11-2016'!D731)),CONCATENATE(A$1,'ICSA 3-11-2016'!D731,B$1,'ICSA 3-11-2016'!A731,C$1,D$1,'ICSA 3-11-2016'!F731,E$1,'ICSA 3-11-2016'!A731,F$1))</f>
        <v>0</v>
      </c>
    </row>
    <row r="732" spans="1:1" x14ac:dyDescent="0.25">
      <c r="A732" s="13" t="b">
        <f>IF(NOT(ISBLANK('ICSA 3-11-2016'!D732)),CONCATENATE(A$1,'ICSA 3-11-2016'!D732,B$1,'ICSA 3-11-2016'!A732,C$1,D$1,'ICSA 3-11-2016'!F732,E$1,'ICSA 3-11-2016'!A732,F$1))</f>
        <v>0</v>
      </c>
    </row>
    <row r="733" spans="1:1" x14ac:dyDescent="0.25">
      <c r="A733" s="13" t="b">
        <f>IF(NOT(ISBLANK('ICSA 3-11-2016'!D733)),CONCATENATE(A$1,'ICSA 3-11-2016'!D733,B$1,'ICSA 3-11-2016'!A733,C$1,D$1,'ICSA 3-11-2016'!F733,E$1,'ICSA 3-11-2016'!A733,F$1))</f>
        <v>0</v>
      </c>
    </row>
    <row r="734" spans="1:1" x14ac:dyDescent="0.25">
      <c r="A734" s="13" t="b">
        <f>IF(NOT(ISBLANK('ICSA 3-11-2016'!D734)),CONCATENATE(A$1,'ICSA 3-11-2016'!D734,B$1,'ICSA 3-11-2016'!A734,C$1,D$1,'ICSA 3-11-2016'!F734,E$1,'ICSA 3-11-2016'!A734,F$1))</f>
        <v>0</v>
      </c>
    </row>
    <row r="735" spans="1:1" x14ac:dyDescent="0.25">
      <c r="A735" s="13" t="b">
        <f>IF(NOT(ISBLANK('ICSA 3-11-2016'!D735)),CONCATENATE(A$1,'ICSA 3-11-2016'!D735,B$1,'ICSA 3-11-2016'!A735,C$1,D$1,'ICSA 3-11-2016'!F735,E$1,'ICSA 3-11-2016'!A735,F$1))</f>
        <v>0</v>
      </c>
    </row>
    <row r="736" spans="1:1" x14ac:dyDescent="0.25">
      <c r="A736" s="13" t="b">
        <f>IF(NOT(ISBLANK('ICSA 3-11-2016'!D736)),CONCATENATE(A$1,'ICSA 3-11-2016'!D736,B$1,'ICSA 3-11-2016'!A736,C$1,D$1,'ICSA 3-11-2016'!F736,E$1,'ICSA 3-11-2016'!A736,F$1))</f>
        <v>0</v>
      </c>
    </row>
    <row r="737" spans="1:1" x14ac:dyDescent="0.25">
      <c r="A737" s="13" t="b">
        <f>IF(NOT(ISBLANK('ICSA 3-11-2016'!D737)),CONCATENATE(A$1,'ICSA 3-11-2016'!D737,B$1,'ICSA 3-11-2016'!A737,C$1,D$1,'ICSA 3-11-2016'!F737,E$1,'ICSA 3-11-2016'!A737,F$1))</f>
        <v>0</v>
      </c>
    </row>
    <row r="738" spans="1:1" x14ac:dyDescent="0.25">
      <c r="A738" s="13" t="b">
        <f>IF(NOT(ISBLANK('ICSA 3-11-2016'!D738)),CONCATENATE(A$1,'ICSA 3-11-2016'!D738,B$1,'ICSA 3-11-2016'!A738,C$1,D$1,'ICSA 3-11-2016'!F738,E$1,'ICSA 3-11-2016'!A738,F$1))</f>
        <v>0</v>
      </c>
    </row>
    <row r="739" spans="1:1" x14ac:dyDescent="0.25">
      <c r="A739" s="13" t="b">
        <f>IF(NOT(ISBLANK('ICSA 3-11-2016'!D739)),CONCATENATE(A$1,'ICSA 3-11-2016'!D739,B$1,'ICSA 3-11-2016'!A739,C$1,D$1,'ICSA 3-11-2016'!F739,E$1,'ICSA 3-11-2016'!A739,F$1))</f>
        <v>0</v>
      </c>
    </row>
    <row r="740" spans="1:1" x14ac:dyDescent="0.25">
      <c r="A740" s="13" t="b">
        <f>IF(NOT(ISBLANK('ICSA 3-11-2016'!D740)),CONCATENATE(A$1,'ICSA 3-11-2016'!D740,B$1,'ICSA 3-11-2016'!A740,C$1,D$1,'ICSA 3-11-2016'!F740,E$1,'ICSA 3-11-2016'!A740,F$1))</f>
        <v>0</v>
      </c>
    </row>
    <row r="741" spans="1:1" x14ac:dyDescent="0.25">
      <c r="A741" s="13" t="b">
        <f>IF(NOT(ISBLANK('ICSA 3-11-2016'!D741)),CONCATENATE(A$1,'ICSA 3-11-2016'!D741,B$1,'ICSA 3-11-2016'!A741,C$1,D$1,'ICSA 3-11-2016'!F741,E$1,'ICSA 3-11-2016'!A741,F$1))</f>
        <v>0</v>
      </c>
    </row>
    <row r="742" spans="1:1" x14ac:dyDescent="0.25">
      <c r="A742" s="13" t="b">
        <f>IF(NOT(ISBLANK('ICSA 3-11-2016'!D742)),CONCATENATE(A$1,'ICSA 3-11-2016'!D742,B$1,'ICSA 3-11-2016'!A742,C$1,D$1,'ICSA 3-11-2016'!F742,E$1,'ICSA 3-11-2016'!A742,F$1))</f>
        <v>0</v>
      </c>
    </row>
    <row r="743" spans="1:1" x14ac:dyDescent="0.25">
      <c r="A743" s="13" t="b">
        <f>IF(NOT(ISBLANK('ICSA 3-11-2016'!D743)),CONCATENATE(A$1,'ICSA 3-11-2016'!D743,B$1,'ICSA 3-11-2016'!A743,C$1,D$1,'ICSA 3-11-2016'!F743,E$1,'ICSA 3-11-2016'!A743,F$1))</f>
        <v>0</v>
      </c>
    </row>
    <row r="744" spans="1:1" x14ac:dyDescent="0.25">
      <c r="A744" s="13" t="b">
        <f>IF(NOT(ISBLANK('ICSA 3-11-2016'!D744)),CONCATENATE(A$1,'ICSA 3-11-2016'!D744,B$1,'ICSA 3-11-2016'!A744,C$1,D$1,'ICSA 3-11-2016'!F744,E$1,'ICSA 3-11-2016'!A744,F$1))</f>
        <v>0</v>
      </c>
    </row>
    <row r="745" spans="1:1" x14ac:dyDescent="0.25">
      <c r="A745" s="13" t="b">
        <f>IF(NOT(ISBLANK('ICSA 3-11-2016'!D745)),CONCATENATE(A$1,'ICSA 3-11-2016'!D745,B$1,'ICSA 3-11-2016'!A745,C$1,D$1,'ICSA 3-11-2016'!F745,E$1,'ICSA 3-11-2016'!A745,F$1))</f>
        <v>0</v>
      </c>
    </row>
    <row r="746" spans="1:1" x14ac:dyDescent="0.25">
      <c r="A746" s="13" t="b">
        <f>IF(NOT(ISBLANK('ICSA 3-11-2016'!D746)),CONCATENATE(A$1,'ICSA 3-11-2016'!D746,B$1,'ICSA 3-11-2016'!A746,C$1,D$1,'ICSA 3-11-2016'!F746,E$1,'ICSA 3-11-2016'!A746,F$1))</f>
        <v>0</v>
      </c>
    </row>
    <row r="747" spans="1:1" x14ac:dyDescent="0.25">
      <c r="A747" s="13" t="b">
        <f>IF(NOT(ISBLANK('ICSA 3-11-2016'!D747)),CONCATENATE(A$1,'ICSA 3-11-2016'!D747,B$1,'ICSA 3-11-2016'!A747,C$1,D$1,'ICSA 3-11-2016'!F747,E$1,'ICSA 3-11-2016'!A747,F$1))</f>
        <v>0</v>
      </c>
    </row>
    <row r="748" spans="1:1" x14ac:dyDescent="0.25">
      <c r="A748" s="13" t="b">
        <f>IF(NOT(ISBLANK('ICSA 3-11-2016'!D748)),CONCATENATE(A$1,'ICSA 3-11-2016'!D748,B$1,'ICSA 3-11-2016'!A748,C$1,D$1,'ICSA 3-11-2016'!F748,E$1,'ICSA 3-11-2016'!A748,F$1))</f>
        <v>0</v>
      </c>
    </row>
    <row r="749" spans="1:1" x14ac:dyDescent="0.25">
      <c r="A749" s="13" t="b">
        <f>IF(NOT(ISBLANK('ICSA 3-11-2016'!D749)),CONCATENATE(A$1,'ICSA 3-11-2016'!D749,B$1,'ICSA 3-11-2016'!A749,C$1,D$1,'ICSA 3-11-2016'!F749,E$1,'ICSA 3-11-2016'!A749,F$1))</f>
        <v>0</v>
      </c>
    </row>
    <row r="750" spans="1:1" x14ac:dyDescent="0.25">
      <c r="A750" s="13" t="b">
        <f>IF(NOT(ISBLANK('ICSA 3-11-2016'!D750)),CONCATENATE(A$1,'ICSA 3-11-2016'!D750,B$1,'ICSA 3-11-2016'!A750,C$1,D$1,'ICSA 3-11-2016'!F750,E$1,'ICSA 3-11-2016'!A750,F$1))</f>
        <v>0</v>
      </c>
    </row>
    <row r="751" spans="1:1" x14ac:dyDescent="0.25">
      <c r="A751" s="13" t="b">
        <f>IF(NOT(ISBLANK('ICSA 3-11-2016'!D751)),CONCATENATE(A$1,'ICSA 3-11-2016'!D751,B$1,'ICSA 3-11-2016'!A751,C$1,D$1,'ICSA 3-11-2016'!F751,E$1,'ICSA 3-11-2016'!A751,F$1))</f>
        <v>0</v>
      </c>
    </row>
    <row r="752" spans="1:1" x14ac:dyDescent="0.25">
      <c r="A752" s="13" t="b">
        <f>IF(NOT(ISBLANK('ICSA 3-11-2016'!D752)),CONCATENATE(A$1,'ICSA 3-11-2016'!D752,B$1,'ICSA 3-11-2016'!A752,C$1,D$1,'ICSA 3-11-2016'!F752,E$1,'ICSA 3-11-2016'!A752,F$1))</f>
        <v>0</v>
      </c>
    </row>
    <row r="753" spans="1:1" x14ac:dyDescent="0.25">
      <c r="A753" s="13" t="b">
        <f>IF(NOT(ISBLANK('ICSA 3-11-2016'!D753)),CONCATENATE(A$1,'ICSA 3-11-2016'!D753,B$1,'ICSA 3-11-2016'!A753,C$1,D$1,'ICSA 3-11-2016'!F753,E$1,'ICSA 3-11-2016'!A753,F$1))</f>
        <v>0</v>
      </c>
    </row>
    <row r="754" spans="1:1" x14ac:dyDescent="0.25">
      <c r="A754" s="13" t="b">
        <f>IF(NOT(ISBLANK('ICSA 3-11-2016'!D754)),CONCATENATE(A$1,'ICSA 3-11-2016'!D754,B$1,'ICSA 3-11-2016'!A754,C$1,D$1,'ICSA 3-11-2016'!F754,E$1,'ICSA 3-11-2016'!A754,F$1))</f>
        <v>0</v>
      </c>
    </row>
    <row r="755" spans="1:1" x14ac:dyDescent="0.25">
      <c r="A755" s="13" t="b">
        <f>IF(NOT(ISBLANK('ICSA 3-11-2016'!D755)),CONCATENATE(A$1,'ICSA 3-11-2016'!D755,B$1,'ICSA 3-11-2016'!A755,C$1,D$1,'ICSA 3-11-2016'!F755,E$1,'ICSA 3-11-2016'!A755,F$1))</f>
        <v>0</v>
      </c>
    </row>
    <row r="756" spans="1:1" x14ac:dyDescent="0.25">
      <c r="A756" s="13" t="b">
        <f>IF(NOT(ISBLANK('ICSA 3-11-2016'!D756)),CONCATENATE(A$1,'ICSA 3-11-2016'!D756,B$1,'ICSA 3-11-2016'!A756,C$1,D$1,'ICSA 3-11-2016'!F756,E$1,'ICSA 3-11-2016'!A756,F$1))</f>
        <v>0</v>
      </c>
    </row>
    <row r="757" spans="1:1" x14ac:dyDescent="0.25">
      <c r="A757" s="13" t="b">
        <f>IF(NOT(ISBLANK('ICSA 3-11-2016'!D757)),CONCATENATE(A$1,'ICSA 3-11-2016'!D757,B$1,'ICSA 3-11-2016'!A757,C$1,D$1,'ICSA 3-11-2016'!F757,E$1,'ICSA 3-11-2016'!A757,F$1))</f>
        <v>0</v>
      </c>
    </row>
    <row r="758" spans="1:1" x14ac:dyDescent="0.25">
      <c r="A758" s="13" t="b">
        <f>IF(NOT(ISBLANK('ICSA 3-11-2016'!D758)),CONCATENATE(A$1,'ICSA 3-11-2016'!D758,B$1,'ICSA 3-11-2016'!A758,C$1,D$1,'ICSA 3-11-2016'!F758,E$1,'ICSA 3-11-2016'!A758,F$1))</f>
        <v>0</v>
      </c>
    </row>
    <row r="759" spans="1:1" x14ac:dyDescent="0.25">
      <c r="A759" s="13" t="b">
        <f>IF(NOT(ISBLANK('ICSA 3-11-2016'!D759)),CONCATENATE(A$1,'ICSA 3-11-2016'!D759,B$1,'ICSA 3-11-2016'!A759,C$1,D$1,'ICSA 3-11-2016'!F759,E$1,'ICSA 3-11-2016'!A759,F$1))</f>
        <v>0</v>
      </c>
    </row>
    <row r="760" spans="1:1" x14ac:dyDescent="0.25">
      <c r="A760" s="13" t="b">
        <f>IF(NOT(ISBLANK('ICSA 3-11-2016'!D760)),CONCATENATE(A$1,'ICSA 3-11-2016'!D760,B$1,'ICSA 3-11-2016'!A760,C$1,D$1,'ICSA 3-11-2016'!F760,E$1,'ICSA 3-11-2016'!A760,F$1))</f>
        <v>0</v>
      </c>
    </row>
    <row r="761" spans="1:1" x14ac:dyDescent="0.25">
      <c r="A761" s="13" t="b">
        <f>IF(NOT(ISBLANK('ICSA 3-11-2016'!D761)),CONCATENATE(A$1,'ICSA 3-11-2016'!D761,B$1,'ICSA 3-11-2016'!A761,C$1,D$1,'ICSA 3-11-2016'!F761,E$1,'ICSA 3-11-2016'!A761,F$1))</f>
        <v>0</v>
      </c>
    </row>
    <row r="762" spans="1:1" x14ac:dyDescent="0.25">
      <c r="A762" s="13" t="b">
        <f>IF(NOT(ISBLANK('ICSA 3-11-2016'!D762)),CONCATENATE(A$1,'ICSA 3-11-2016'!D762,B$1,'ICSA 3-11-2016'!A762,C$1,D$1,'ICSA 3-11-2016'!F762,E$1,'ICSA 3-11-2016'!A762,F$1))</f>
        <v>0</v>
      </c>
    </row>
    <row r="763" spans="1:1" x14ac:dyDescent="0.25">
      <c r="A763" s="13" t="b">
        <f>IF(NOT(ISBLANK('ICSA 3-11-2016'!D763)),CONCATENATE(A$1,'ICSA 3-11-2016'!D763,B$1,'ICSA 3-11-2016'!A763,C$1,D$1,'ICSA 3-11-2016'!F763,E$1,'ICSA 3-11-2016'!A763,F$1))</f>
        <v>0</v>
      </c>
    </row>
    <row r="764" spans="1:1" x14ac:dyDescent="0.25">
      <c r="A764" s="13" t="b">
        <f>IF(NOT(ISBLANK('ICSA 3-11-2016'!D764)),CONCATENATE(A$1,'ICSA 3-11-2016'!D764,B$1,'ICSA 3-11-2016'!A764,C$1,D$1,'ICSA 3-11-2016'!F764,E$1,'ICSA 3-11-2016'!A764,F$1))</f>
        <v>0</v>
      </c>
    </row>
    <row r="765" spans="1:1" x14ac:dyDescent="0.25">
      <c r="A765" s="13" t="b">
        <f>IF(NOT(ISBLANK('ICSA 3-11-2016'!D765)),CONCATENATE(A$1,'ICSA 3-11-2016'!D765,B$1,'ICSA 3-11-2016'!A765,C$1,D$1,'ICSA 3-11-2016'!F765,E$1,'ICSA 3-11-2016'!A765,F$1))</f>
        <v>0</v>
      </c>
    </row>
    <row r="766" spans="1:1" x14ac:dyDescent="0.25">
      <c r="A766" s="13" t="b">
        <f>IF(NOT(ISBLANK('ICSA 3-11-2016'!D766)),CONCATENATE(A$1,'ICSA 3-11-2016'!D766,B$1,'ICSA 3-11-2016'!A766,C$1,D$1,'ICSA 3-11-2016'!F766,E$1,'ICSA 3-11-2016'!A766,F$1))</f>
        <v>0</v>
      </c>
    </row>
    <row r="767" spans="1:1" x14ac:dyDescent="0.25">
      <c r="A767" s="13" t="b">
        <f>IF(NOT(ISBLANK('ICSA 3-11-2016'!D767)),CONCATENATE(A$1,'ICSA 3-11-2016'!D767,B$1,'ICSA 3-11-2016'!A767,C$1,D$1,'ICSA 3-11-2016'!F767,E$1,'ICSA 3-11-2016'!A767,F$1))</f>
        <v>0</v>
      </c>
    </row>
    <row r="768" spans="1:1" x14ac:dyDescent="0.25">
      <c r="A768" s="13" t="b">
        <f>IF(NOT(ISBLANK('ICSA 3-11-2016'!D768)),CONCATENATE(A$1,'ICSA 3-11-2016'!D768,B$1,'ICSA 3-11-2016'!A768,C$1,D$1,'ICSA 3-11-2016'!F768,E$1,'ICSA 3-11-2016'!A768,F$1))</f>
        <v>0</v>
      </c>
    </row>
    <row r="769" spans="1:1" x14ac:dyDescent="0.25">
      <c r="A769" s="13" t="b">
        <f>IF(NOT(ISBLANK('ICSA 3-11-2016'!D769)),CONCATENATE(A$1,'ICSA 3-11-2016'!D769,B$1,'ICSA 3-11-2016'!A769,C$1,D$1,'ICSA 3-11-2016'!F769,E$1,'ICSA 3-11-2016'!A769,F$1))</f>
        <v>0</v>
      </c>
    </row>
    <row r="770" spans="1:1" x14ac:dyDescent="0.25">
      <c r="A770" s="13" t="b">
        <f>IF(NOT(ISBLANK('ICSA 3-11-2016'!D770)),CONCATENATE(A$1,'ICSA 3-11-2016'!D770,B$1,'ICSA 3-11-2016'!A770,C$1,D$1,'ICSA 3-11-2016'!F770,E$1,'ICSA 3-11-2016'!A770,F$1))</f>
        <v>0</v>
      </c>
    </row>
    <row r="771" spans="1:1" x14ac:dyDescent="0.25">
      <c r="A771" s="13" t="b">
        <f>IF(NOT(ISBLANK('ICSA 3-11-2016'!D771)),CONCATENATE(A$1,'ICSA 3-11-2016'!D771,B$1,'ICSA 3-11-2016'!A771,C$1,D$1,'ICSA 3-11-2016'!F771,E$1,'ICSA 3-11-2016'!A771,F$1))</f>
        <v>0</v>
      </c>
    </row>
    <row r="772" spans="1:1" x14ac:dyDescent="0.25">
      <c r="A772" s="13" t="b">
        <f>IF(NOT(ISBLANK('ICSA 3-11-2016'!D772)),CONCATENATE(A$1,'ICSA 3-11-2016'!D772,B$1,'ICSA 3-11-2016'!A772,C$1,D$1,'ICSA 3-11-2016'!F772,E$1,'ICSA 3-11-2016'!A772,F$1))</f>
        <v>0</v>
      </c>
    </row>
    <row r="773" spans="1:1" x14ac:dyDescent="0.25">
      <c r="A773" s="13" t="b">
        <f>IF(NOT(ISBLANK('ICSA 3-11-2016'!D773)),CONCATENATE(A$1,'ICSA 3-11-2016'!D773,B$1,'ICSA 3-11-2016'!A773,C$1,D$1,'ICSA 3-11-2016'!F773,E$1,'ICSA 3-11-2016'!A773,F$1))</f>
        <v>0</v>
      </c>
    </row>
    <row r="774" spans="1:1" x14ac:dyDescent="0.25">
      <c r="A774" s="13" t="b">
        <f>IF(NOT(ISBLANK('ICSA 3-11-2016'!D774)),CONCATENATE(A$1,'ICSA 3-11-2016'!D774,B$1,'ICSA 3-11-2016'!A774,C$1,D$1,'ICSA 3-11-2016'!F774,E$1,'ICSA 3-11-2016'!A774,F$1))</f>
        <v>0</v>
      </c>
    </row>
    <row r="775" spans="1:1" x14ac:dyDescent="0.25">
      <c r="A775" s="13" t="b">
        <f>IF(NOT(ISBLANK('ICSA 3-11-2016'!D775)),CONCATENATE(A$1,'ICSA 3-11-2016'!D775,B$1,'ICSA 3-11-2016'!A775,C$1,D$1,'ICSA 3-11-2016'!F775,E$1,'ICSA 3-11-2016'!A775,F$1))</f>
        <v>0</v>
      </c>
    </row>
    <row r="776" spans="1:1" x14ac:dyDescent="0.25">
      <c r="A776" s="13" t="b">
        <f>IF(NOT(ISBLANK('ICSA 3-11-2016'!D776)),CONCATENATE(A$1,'ICSA 3-11-2016'!D776,B$1,'ICSA 3-11-2016'!A776,C$1,D$1,'ICSA 3-11-2016'!F776,E$1,'ICSA 3-11-2016'!A776,F$1))</f>
        <v>0</v>
      </c>
    </row>
    <row r="777" spans="1:1" x14ac:dyDescent="0.25">
      <c r="A777" s="13" t="b">
        <f>IF(NOT(ISBLANK('ICSA 3-11-2016'!D777)),CONCATENATE(A$1,'ICSA 3-11-2016'!D777,B$1,'ICSA 3-11-2016'!A777,C$1,D$1,'ICSA 3-11-2016'!F777,E$1,'ICSA 3-11-2016'!A777,F$1))</f>
        <v>0</v>
      </c>
    </row>
    <row r="778" spans="1:1" x14ac:dyDescent="0.25">
      <c r="A778" s="13" t="b">
        <f>IF(NOT(ISBLANK('ICSA 3-11-2016'!D778)),CONCATENATE(A$1,'ICSA 3-11-2016'!D778,B$1,'ICSA 3-11-2016'!A778,C$1,D$1,'ICSA 3-11-2016'!F778,E$1,'ICSA 3-11-2016'!A778,F$1))</f>
        <v>0</v>
      </c>
    </row>
    <row r="779" spans="1:1" x14ac:dyDescent="0.25">
      <c r="A779" s="13" t="b">
        <f>IF(NOT(ISBLANK('ICSA 3-11-2016'!D779)),CONCATENATE(A$1,'ICSA 3-11-2016'!D779,B$1,'ICSA 3-11-2016'!A779,C$1,D$1,'ICSA 3-11-2016'!F779,E$1,'ICSA 3-11-2016'!A779,F$1))</f>
        <v>0</v>
      </c>
    </row>
    <row r="780" spans="1:1" x14ac:dyDescent="0.25">
      <c r="A780" s="13" t="b">
        <f>IF(NOT(ISBLANK('ICSA 3-11-2016'!D780)),CONCATENATE(A$1,'ICSA 3-11-2016'!D780,B$1,'ICSA 3-11-2016'!A780,C$1,D$1,'ICSA 3-11-2016'!F780,E$1,'ICSA 3-11-2016'!A780,F$1))</f>
        <v>0</v>
      </c>
    </row>
    <row r="781" spans="1:1" x14ac:dyDescent="0.25">
      <c r="A781" s="13" t="b">
        <f>IF(NOT(ISBLANK('ICSA 3-11-2016'!D781)),CONCATENATE(A$1,'ICSA 3-11-2016'!D781,B$1,'ICSA 3-11-2016'!A781,C$1,D$1,'ICSA 3-11-2016'!F781,E$1,'ICSA 3-11-2016'!A781,F$1))</f>
        <v>0</v>
      </c>
    </row>
    <row r="782" spans="1:1" x14ac:dyDescent="0.25">
      <c r="A782" s="13" t="b">
        <f>IF(NOT(ISBLANK('ICSA 3-11-2016'!D782)),CONCATENATE(A$1,'ICSA 3-11-2016'!D782,B$1,'ICSA 3-11-2016'!A782,C$1,D$1,'ICSA 3-11-2016'!F782,E$1,'ICSA 3-11-2016'!A782,F$1))</f>
        <v>0</v>
      </c>
    </row>
    <row r="783" spans="1:1" x14ac:dyDescent="0.25">
      <c r="A783" s="13" t="b">
        <f>IF(NOT(ISBLANK('ICSA 3-11-2016'!D783)),CONCATENATE(A$1,'ICSA 3-11-2016'!D783,B$1,'ICSA 3-11-2016'!A783,C$1,D$1,'ICSA 3-11-2016'!F783,E$1,'ICSA 3-11-2016'!A783,F$1))</f>
        <v>0</v>
      </c>
    </row>
    <row r="784" spans="1:1" x14ac:dyDescent="0.25">
      <c r="A784" s="13" t="b">
        <f>IF(NOT(ISBLANK('ICSA 3-11-2016'!D784)),CONCATENATE(A$1,'ICSA 3-11-2016'!D784,B$1,'ICSA 3-11-2016'!A784,C$1,D$1,'ICSA 3-11-2016'!F784,E$1,'ICSA 3-11-2016'!A784,F$1))</f>
        <v>0</v>
      </c>
    </row>
    <row r="785" spans="1:1" x14ac:dyDescent="0.25">
      <c r="A785" s="13" t="b">
        <f>IF(NOT(ISBLANK('ICSA 3-11-2016'!D785)),CONCATENATE(A$1,'ICSA 3-11-2016'!D785,B$1,'ICSA 3-11-2016'!A785,C$1,D$1,'ICSA 3-11-2016'!F785,E$1,'ICSA 3-11-2016'!A785,F$1))</f>
        <v>0</v>
      </c>
    </row>
    <row r="786" spans="1:1" x14ac:dyDescent="0.25">
      <c r="A786" s="13" t="b">
        <f>IF(NOT(ISBLANK('ICSA 3-11-2016'!D786)),CONCATENATE(A$1,'ICSA 3-11-2016'!D786,B$1,'ICSA 3-11-2016'!A786,C$1,D$1,'ICSA 3-11-2016'!F786,E$1,'ICSA 3-11-2016'!A786,F$1))</f>
        <v>0</v>
      </c>
    </row>
    <row r="787" spans="1:1" x14ac:dyDescent="0.25">
      <c r="A787" s="13" t="b">
        <f>IF(NOT(ISBLANK('ICSA 3-11-2016'!D787)),CONCATENATE(A$1,'ICSA 3-11-2016'!D787,B$1,'ICSA 3-11-2016'!A787,C$1,D$1,'ICSA 3-11-2016'!F787,E$1,'ICSA 3-11-2016'!A787,F$1))</f>
        <v>0</v>
      </c>
    </row>
    <row r="788" spans="1:1" x14ac:dyDescent="0.25">
      <c r="A788" s="13" t="b">
        <f>IF(NOT(ISBLANK('ICSA 3-11-2016'!D788)),CONCATENATE(A$1,'ICSA 3-11-2016'!D788,B$1,'ICSA 3-11-2016'!A788,C$1,D$1,'ICSA 3-11-2016'!F788,E$1,'ICSA 3-11-2016'!A788,F$1))</f>
        <v>0</v>
      </c>
    </row>
    <row r="789" spans="1:1" x14ac:dyDescent="0.25">
      <c r="A789" s="13" t="b">
        <f>IF(NOT(ISBLANK('ICSA 3-11-2016'!D789)),CONCATENATE(A$1,'ICSA 3-11-2016'!D789,B$1,'ICSA 3-11-2016'!A789,C$1,D$1,'ICSA 3-11-2016'!F789,E$1,'ICSA 3-11-2016'!A789,F$1))</f>
        <v>0</v>
      </c>
    </row>
    <row r="790" spans="1:1" x14ac:dyDescent="0.25">
      <c r="A790" s="13" t="b">
        <f>IF(NOT(ISBLANK('ICSA 3-11-2016'!D790)),CONCATENATE(A$1,'ICSA 3-11-2016'!D790,B$1,'ICSA 3-11-2016'!A790,C$1,D$1,'ICSA 3-11-2016'!F790,E$1,'ICSA 3-11-2016'!A790,F$1))</f>
        <v>0</v>
      </c>
    </row>
    <row r="791" spans="1:1" x14ac:dyDescent="0.25">
      <c r="A791" s="13" t="b">
        <f>IF(NOT(ISBLANK('ICSA 3-11-2016'!D791)),CONCATENATE(A$1,'ICSA 3-11-2016'!D791,B$1,'ICSA 3-11-2016'!A791,C$1,D$1,'ICSA 3-11-2016'!F791,E$1,'ICSA 3-11-2016'!A791,F$1))</f>
        <v>0</v>
      </c>
    </row>
    <row r="792" spans="1:1" x14ac:dyDescent="0.25">
      <c r="A792" s="13" t="b">
        <f>IF(NOT(ISBLANK('ICSA 3-11-2016'!D792)),CONCATENATE(A$1,'ICSA 3-11-2016'!D792,B$1,'ICSA 3-11-2016'!A792,C$1,D$1,'ICSA 3-11-2016'!F792,E$1,'ICSA 3-11-2016'!A792,F$1))</f>
        <v>0</v>
      </c>
    </row>
    <row r="793" spans="1:1" x14ac:dyDescent="0.25">
      <c r="A793" s="13" t="b">
        <f>IF(NOT(ISBLANK('ICSA 3-11-2016'!D793)),CONCATENATE(A$1,'ICSA 3-11-2016'!D793,B$1,'ICSA 3-11-2016'!A793,C$1,D$1,'ICSA 3-11-2016'!F793,E$1,'ICSA 3-11-2016'!A793,F$1))</f>
        <v>0</v>
      </c>
    </row>
    <row r="794" spans="1:1" x14ac:dyDescent="0.25">
      <c r="A794" s="13" t="b">
        <f>IF(NOT(ISBLANK('ICSA 3-11-2016'!D794)),CONCATENATE(A$1,'ICSA 3-11-2016'!D794,B$1,'ICSA 3-11-2016'!A794,C$1,D$1,'ICSA 3-11-2016'!F794,E$1,'ICSA 3-11-2016'!A794,F$1))</f>
        <v>0</v>
      </c>
    </row>
    <row r="795" spans="1:1" x14ac:dyDescent="0.25">
      <c r="A795" s="13" t="b">
        <f>IF(NOT(ISBLANK('ICSA 3-11-2016'!D795)),CONCATENATE(A$1,'ICSA 3-11-2016'!D795,B$1,'ICSA 3-11-2016'!A795,C$1,D$1,'ICSA 3-11-2016'!F795,E$1,'ICSA 3-11-2016'!A795,F$1))</f>
        <v>0</v>
      </c>
    </row>
    <row r="796" spans="1:1" x14ac:dyDescent="0.25">
      <c r="A796" s="13" t="str">
        <f>IF(NOT(ISBLANK('ICSA 3-11-2016'!D796)),CONCATENATE(A$1,'ICSA 3-11-2016'!D796,B$1,'ICSA 3-11-2016'!A796,C$1,D$1,'ICSA 3-11-2016'!F796,E$1,'ICSA 3-11-2016'!A796,F$1))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'1793'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'1793' and cp.product_version_id = pv.product_version_id and pv.product_id = p.product_id and p.vendor_id = vend.vendor_id)as subquery where cp.certified_product_id = subquery.certified_product_id;</v>
      </c>
    </row>
    <row r="797" spans="1:1" x14ac:dyDescent="0.25">
      <c r="A797" s="13" t="b">
        <f>IF(NOT(ISBLANK('ICSA 3-11-2016'!D797)),CONCATENATE(A$1,'ICSA 3-11-2016'!D797,B$1,'ICSA 3-11-2016'!A797,C$1,D$1,'ICSA 3-11-2016'!F797,E$1,'ICSA 3-11-2016'!A797,F$1))</f>
        <v>0</v>
      </c>
    </row>
    <row r="798" spans="1:1" x14ac:dyDescent="0.25">
      <c r="A798" s="13" t="b">
        <f>IF(NOT(ISBLANK('ICSA 3-11-2016'!D798)),CONCATENATE(A$1,'ICSA 3-11-2016'!D798,B$1,'ICSA 3-11-2016'!A798,C$1,D$1,'ICSA 3-11-2016'!F798,E$1,'ICSA 3-11-2016'!A798,F$1))</f>
        <v>0</v>
      </c>
    </row>
    <row r="799" spans="1:1" x14ac:dyDescent="0.25">
      <c r="A799" s="13" t="b">
        <f>IF(NOT(ISBLANK('ICSA 3-11-2016'!D799)),CONCATENATE(A$1,'ICSA 3-11-2016'!D799,B$1,'ICSA 3-11-2016'!A799,C$1,D$1,'ICSA 3-11-2016'!F799,E$1,'ICSA 3-11-2016'!A799,F$1))</f>
        <v>0</v>
      </c>
    </row>
    <row r="800" spans="1:1" x14ac:dyDescent="0.25">
      <c r="A800" s="13" t="b">
        <f>IF(NOT(ISBLANK('ICSA 3-11-2016'!D800)),CONCATENATE(A$1,'ICSA 3-11-2016'!D800,B$1,'ICSA 3-11-2016'!A800,C$1,D$1,'ICSA 3-11-2016'!F800,E$1,'ICSA 3-11-2016'!A800,F$1))</f>
        <v>0</v>
      </c>
    </row>
    <row r="801" spans="1:1" x14ac:dyDescent="0.25">
      <c r="A801" s="13" t="b">
        <f>IF(NOT(ISBLANK('ICSA 3-11-2016'!D801)),CONCATENATE(A$1,'ICSA 3-11-2016'!D801,B$1,'ICSA 3-11-2016'!A801,C$1,D$1,'ICSA 3-11-2016'!F801,E$1,'ICSA 3-11-2016'!A801,F$1))</f>
        <v>0</v>
      </c>
    </row>
    <row r="802" spans="1:1" x14ac:dyDescent="0.25">
      <c r="A802" s="13" t="b">
        <f>IF(NOT(ISBLANK('ICSA 3-11-2016'!D802)),CONCATENATE(A$1,'ICSA 3-11-2016'!D802,B$1,'ICSA 3-11-2016'!A802,C$1,D$1,'ICSA 3-11-2016'!F802,E$1,'ICSA 3-11-2016'!A802,F$1))</f>
        <v>0</v>
      </c>
    </row>
    <row r="803" spans="1:1" x14ac:dyDescent="0.25">
      <c r="A803" s="13" t="b">
        <f>IF(NOT(ISBLANK('ICSA 3-11-2016'!D803)),CONCATENATE(A$1,'ICSA 3-11-2016'!D803,B$1,'ICSA 3-11-2016'!A803,C$1,D$1,'ICSA 3-11-2016'!F803,E$1,'ICSA 3-11-2016'!A803,F$1))</f>
        <v>0</v>
      </c>
    </row>
    <row r="804" spans="1:1" x14ac:dyDescent="0.25">
      <c r="A804" s="13" t="b">
        <f>IF(NOT(ISBLANK('ICSA 3-11-2016'!D804)),CONCATENATE(A$1,'ICSA 3-11-2016'!D804,B$1,'ICSA 3-11-2016'!A804,C$1,D$1,'ICSA 3-11-2016'!F804,E$1,'ICSA 3-11-2016'!A804,F$1))</f>
        <v>0</v>
      </c>
    </row>
    <row r="805" spans="1:1" x14ac:dyDescent="0.25">
      <c r="A805" s="13" t="b">
        <f>IF(NOT(ISBLANK('ICSA 3-11-2016'!D805)),CONCATENATE(A$1,'ICSA 3-11-2016'!D805,B$1,'ICSA 3-11-2016'!A805,C$1,D$1,'ICSA 3-11-2016'!F805,E$1,'ICSA 3-11-2016'!A805,F$1))</f>
        <v>0</v>
      </c>
    </row>
    <row r="806" spans="1:1" x14ac:dyDescent="0.25">
      <c r="A806" s="13" t="b">
        <f>IF(NOT(ISBLANK('ICSA 3-11-2016'!D806)),CONCATENATE(A$1,'ICSA 3-11-2016'!D806,B$1,'ICSA 3-11-2016'!A806,C$1,D$1,'ICSA 3-11-2016'!F806,E$1,'ICSA 3-11-2016'!A806,F$1))</f>
        <v>0</v>
      </c>
    </row>
    <row r="807" spans="1:1" x14ac:dyDescent="0.25">
      <c r="A807" s="13" t="b">
        <f>IF(NOT(ISBLANK('ICSA 3-11-2016'!D807)),CONCATENATE(A$1,'ICSA 3-11-2016'!D807,B$1,'ICSA 3-11-2016'!A807,C$1,D$1,'ICSA 3-11-2016'!F807,E$1,'ICSA 3-11-2016'!A807,F$1))</f>
        <v>0</v>
      </c>
    </row>
    <row r="808" spans="1:1" x14ac:dyDescent="0.25">
      <c r="A808" s="13" t="b">
        <f>IF(NOT(ISBLANK('ICSA 3-11-2016'!D808)),CONCATENATE(A$1,'ICSA 3-11-2016'!D808,B$1,'ICSA 3-11-2016'!A808,C$1,D$1,'ICSA 3-11-2016'!F808,E$1,'ICSA 3-11-2016'!A808,F$1))</f>
        <v>0</v>
      </c>
    </row>
    <row r="809" spans="1:1" x14ac:dyDescent="0.25">
      <c r="A809" s="13" t="b">
        <f>IF(NOT(ISBLANK('ICSA 3-11-2016'!D809)),CONCATENATE(A$1,'ICSA 3-11-2016'!D809,B$1,'ICSA 3-11-2016'!A809,C$1,D$1,'ICSA 3-11-2016'!F809,E$1,'ICSA 3-11-2016'!A809,F$1))</f>
        <v>0</v>
      </c>
    </row>
    <row r="810" spans="1:1" x14ac:dyDescent="0.25">
      <c r="A810" s="13" t="b">
        <f>IF(NOT(ISBLANK('ICSA 3-11-2016'!D810)),CONCATENATE(A$1,'ICSA 3-11-2016'!D810,B$1,'ICSA 3-11-2016'!A810,C$1,D$1,'ICSA 3-11-2016'!F810,E$1,'ICSA 3-11-2016'!A810,F$1))</f>
        <v>0</v>
      </c>
    </row>
    <row r="811" spans="1:1" x14ac:dyDescent="0.25">
      <c r="A811" s="13" t="b">
        <f>IF(NOT(ISBLANK('ICSA 3-11-2016'!D811)),CONCATENATE(A$1,'ICSA 3-11-2016'!D811,B$1,'ICSA 3-11-2016'!A811,C$1,D$1,'ICSA 3-11-2016'!F811,E$1,'ICSA 3-11-2016'!A811,F$1))</f>
        <v>0</v>
      </c>
    </row>
    <row r="812" spans="1:1" x14ac:dyDescent="0.25">
      <c r="A812" s="13" t="b">
        <f>IF(NOT(ISBLANK('ICSA 3-11-2016'!D812)),CONCATENATE(A$1,'ICSA 3-11-2016'!D812,B$1,'ICSA 3-11-2016'!A812,C$1,D$1,'ICSA 3-11-2016'!F812,E$1,'ICSA 3-11-2016'!A812,F$1))</f>
        <v>0</v>
      </c>
    </row>
    <row r="813" spans="1:1" x14ac:dyDescent="0.25">
      <c r="A813" s="13" t="b">
        <f>IF(NOT(ISBLANK('ICSA 3-11-2016'!D813)),CONCATENATE(A$1,'ICSA 3-11-2016'!D813,B$1,'ICSA 3-11-2016'!A813,C$1,D$1,'ICSA 3-11-2016'!F813,E$1,'ICSA 3-11-2016'!A813,F$1))</f>
        <v>0</v>
      </c>
    </row>
    <row r="814" spans="1:1" x14ac:dyDescent="0.25">
      <c r="A814" s="13" t="b">
        <f>IF(NOT(ISBLANK('ICSA 3-11-2016'!D814)),CONCATENATE(A$1,'ICSA 3-11-2016'!D814,B$1,'ICSA 3-11-2016'!A814,C$1,D$1,'ICSA 3-11-2016'!F814,E$1,'ICSA 3-11-2016'!A814,F$1))</f>
        <v>0</v>
      </c>
    </row>
    <row r="815" spans="1:1" x14ac:dyDescent="0.25">
      <c r="A815" s="13" t="b">
        <f>IF(NOT(ISBLANK('ICSA 3-11-2016'!D815)),CONCATENATE(A$1,'ICSA 3-11-2016'!D815,B$1,'ICSA 3-11-2016'!A815,C$1,D$1,'ICSA 3-11-2016'!F815,E$1,'ICSA 3-11-2016'!A815,F$1))</f>
        <v>0</v>
      </c>
    </row>
    <row r="816" spans="1:1" x14ac:dyDescent="0.25">
      <c r="A816" s="13" t="b">
        <f>IF(NOT(ISBLANK('ICSA 3-11-2016'!D816)),CONCATENATE(A$1,'ICSA 3-11-2016'!D816,B$1,'ICSA 3-11-2016'!A816,C$1,D$1,'ICSA 3-11-2016'!F816,E$1,'ICSA 3-11-2016'!A816,F$1))</f>
        <v>0</v>
      </c>
    </row>
    <row r="817" spans="1:1" x14ac:dyDescent="0.25">
      <c r="A817" s="13" t="b">
        <f>IF(NOT(ISBLANK('ICSA 3-11-2016'!D817)),CONCATENATE(A$1,'ICSA 3-11-2016'!D817,B$1,'ICSA 3-11-2016'!A817,C$1,D$1,'ICSA 3-11-2016'!F817,E$1,'ICSA 3-11-2016'!A817,F$1))</f>
        <v>0</v>
      </c>
    </row>
    <row r="818" spans="1:1" x14ac:dyDescent="0.25">
      <c r="A818" s="13" t="b">
        <f>IF(NOT(ISBLANK('ICSA 3-11-2016'!D818)),CONCATENATE(A$1,'ICSA 3-11-2016'!D818,B$1,'ICSA 3-11-2016'!A818,C$1,D$1,'ICSA 3-11-2016'!F818,E$1,'ICSA 3-11-2016'!A818,F$1))</f>
        <v>0</v>
      </c>
    </row>
    <row r="819" spans="1:1" x14ac:dyDescent="0.25">
      <c r="A819" s="13" t="b">
        <f>IF(NOT(ISBLANK('ICSA 3-11-2016'!D819)),CONCATENATE(A$1,'ICSA 3-11-2016'!D819,B$1,'ICSA 3-11-2016'!A819,C$1,D$1,'ICSA 3-11-2016'!F819,E$1,'ICSA 3-11-2016'!A819,F$1))</f>
        <v>0</v>
      </c>
    </row>
    <row r="820" spans="1:1" x14ac:dyDescent="0.25">
      <c r="A820" s="13" t="b">
        <f>IF(NOT(ISBLANK('ICSA 3-11-2016'!D820)),CONCATENATE(A$1,'ICSA 3-11-2016'!D820,B$1,'ICSA 3-11-2016'!A820,C$1,D$1,'ICSA 3-11-2016'!F820,E$1,'ICSA 3-11-2016'!A820,F$1))</f>
        <v>0</v>
      </c>
    </row>
    <row r="821" spans="1:1" x14ac:dyDescent="0.25">
      <c r="A821" s="13" t="b">
        <f>IF(NOT(ISBLANK('ICSA 3-11-2016'!D821)),CONCATENATE(A$1,'ICSA 3-11-2016'!D821,B$1,'ICSA 3-11-2016'!A821,C$1,D$1,'ICSA 3-11-2016'!F821,E$1,'ICSA 3-11-2016'!A821,F$1))</f>
        <v>0</v>
      </c>
    </row>
    <row r="822" spans="1:1" x14ac:dyDescent="0.25">
      <c r="A822" s="13" t="b">
        <f>IF(NOT(ISBLANK('ICSA 3-11-2016'!D822)),CONCATENATE(A$1,'ICSA 3-11-2016'!D822,B$1,'ICSA 3-11-2016'!A822,C$1,D$1,'ICSA 3-11-2016'!F822,E$1,'ICSA 3-11-2016'!A822,F$1))</f>
        <v>0</v>
      </c>
    </row>
    <row r="823" spans="1:1" x14ac:dyDescent="0.25">
      <c r="A823" s="13" t="b">
        <f>IF(NOT(ISBLANK('ICSA 3-11-2016'!D823)),CONCATENATE(A$1,'ICSA 3-11-2016'!D823,B$1,'ICSA 3-11-2016'!A823,C$1,D$1,'ICSA 3-11-2016'!F823,E$1,'ICSA 3-11-2016'!A823,F$1))</f>
        <v>0</v>
      </c>
    </row>
    <row r="824" spans="1:1" x14ac:dyDescent="0.25">
      <c r="A824" s="13" t="b">
        <f>IF(NOT(ISBLANK('ICSA 3-11-2016'!D824)),CONCATENATE(A$1,'ICSA 3-11-2016'!D824,B$1,'ICSA 3-11-2016'!A824,C$1,D$1,'ICSA 3-11-2016'!F824,E$1,'ICSA 3-11-2016'!A824,F$1))</f>
        <v>0</v>
      </c>
    </row>
    <row r="825" spans="1:1" x14ac:dyDescent="0.25">
      <c r="A825" s="13" t="b">
        <f>IF(NOT(ISBLANK('ICSA 3-11-2016'!D825)),CONCATENATE(A$1,'ICSA 3-11-2016'!D825,B$1,'ICSA 3-11-2016'!A825,C$1,D$1,'ICSA 3-11-2016'!F825,E$1,'ICSA 3-11-2016'!A825,F$1))</f>
        <v>0</v>
      </c>
    </row>
    <row r="826" spans="1:1" x14ac:dyDescent="0.25">
      <c r="A826" s="13" t="b">
        <f>IF(NOT(ISBLANK('ICSA 3-11-2016'!D826)),CONCATENATE(A$1,'ICSA 3-11-2016'!D826,B$1,'ICSA 3-11-2016'!A826,C$1,D$1,'ICSA 3-11-2016'!F826,E$1,'ICSA 3-11-2016'!A826,F$1))</f>
        <v>0</v>
      </c>
    </row>
    <row r="827" spans="1:1" x14ac:dyDescent="0.25">
      <c r="A827" s="13" t="b">
        <f>IF(NOT(ISBLANK('ICSA 3-11-2016'!D827)),CONCATENATE(A$1,'ICSA 3-11-2016'!D827,B$1,'ICSA 3-11-2016'!A827,C$1,D$1,'ICSA 3-11-2016'!F827,E$1,'ICSA 3-11-2016'!A827,F$1))</f>
        <v>0</v>
      </c>
    </row>
    <row r="828" spans="1:1" x14ac:dyDescent="0.25">
      <c r="A828" s="13" t="b">
        <f>IF(NOT(ISBLANK('ICSA 3-11-2016'!D828)),CONCATENATE(A$1,'ICSA 3-11-2016'!D828,B$1,'ICSA 3-11-2016'!A828,C$1,D$1,'ICSA 3-11-2016'!F828,E$1,'ICSA 3-11-2016'!A828,F$1))</f>
        <v>0</v>
      </c>
    </row>
    <row r="829" spans="1:1" x14ac:dyDescent="0.25">
      <c r="A829" s="13" t="b">
        <f>IF(NOT(ISBLANK('ICSA 3-11-2016'!D829)),CONCATENATE(A$1,'ICSA 3-11-2016'!D829,B$1,'ICSA 3-11-2016'!A829,C$1,D$1,'ICSA 3-11-2016'!F829,E$1,'ICSA 3-11-2016'!A829,F$1))</f>
        <v>0</v>
      </c>
    </row>
    <row r="830" spans="1:1" x14ac:dyDescent="0.25">
      <c r="A830" s="13" t="b">
        <f>IF(NOT(ISBLANK('ICSA 3-11-2016'!D830)),CONCATENATE(A$1,'ICSA 3-11-2016'!D830,B$1,'ICSA 3-11-2016'!A830,C$1,D$1,'ICSA 3-11-2016'!F830,E$1,'ICSA 3-11-2016'!A830,F$1))</f>
        <v>0</v>
      </c>
    </row>
    <row r="831" spans="1:1" x14ac:dyDescent="0.25">
      <c r="A831" s="13" t="b">
        <f>IF(NOT(ISBLANK('ICSA 3-11-2016'!D831)),CONCATENATE(A$1,'ICSA 3-11-2016'!D831,B$1,'ICSA 3-11-2016'!A831,C$1,D$1,'ICSA 3-11-2016'!F831,E$1,'ICSA 3-11-2016'!A831,F$1))</f>
        <v>0</v>
      </c>
    </row>
    <row r="832" spans="1:1" x14ac:dyDescent="0.25">
      <c r="A832" s="13" t="b">
        <f>IF(NOT(ISBLANK('ICSA 3-11-2016'!D832)),CONCATENATE(A$1,'ICSA 3-11-2016'!D832,B$1,'ICSA 3-11-2016'!A832,C$1,D$1,'ICSA 3-11-2016'!F832,E$1,'ICSA 3-11-2016'!A832,F$1))</f>
        <v>0</v>
      </c>
    </row>
    <row r="833" spans="1:1" x14ac:dyDescent="0.25">
      <c r="A833" s="13" t="b">
        <f>IF(NOT(ISBLANK('ICSA 3-11-2016'!D833)),CONCATENATE(A$1,'ICSA 3-11-2016'!D833,B$1,'ICSA 3-11-2016'!A833,C$1,D$1,'ICSA 3-11-2016'!F833,E$1,'ICSA 3-11-2016'!A833,F$1))</f>
        <v>0</v>
      </c>
    </row>
    <row r="834" spans="1:1" x14ac:dyDescent="0.25">
      <c r="A834" s="13" t="b">
        <f>IF(NOT(ISBLANK('ICSA 3-11-2016'!D834)),CONCATENATE(A$1,'ICSA 3-11-2016'!D834,B$1,'ICSA 3-11-2016'!A834,C$1,D$1,'ICSA 3-11-2016'!F834,E$1,'ICSA 3-11-2016'!A834,F$1))</f>
        <v>0</v>
      </c>
    </row>
    <row r="835" spans="1:1" x14ac:dyDescent="0.25">
      <c r="A835" s="13" t="b">
        <f>IF(NOT(ISBLANK('ICSA 3-11-2016'!D835)),CONCATENATE(A$1,'ICSA 3-11-2016'!D835,B$1,'ICSA 3-11-2016'!A835,C$1,D$1,'ICSA 3-11-2016'!F835,E$1,'ICSA 3-11-2016'!A835,F$1))</f>
        <v>0</v>
      </c>
    </row>
    <row r="836" spans="1:1" x14ac:dyDescent="0.25">
      <c r="A836" s="13" t="b">
        <f>IF(NOT(ISBLANK('ICSA 3-11-2016'!D836)),CONCATENATE(A$1,'ICSA 3-11-2016'!D836,B$1,'ICSA 3-11-2016'!A836,C$1,D$1,'ICSA 3-11-2016'!F836,E$1,'ICSA 3-11-2016'!A836,F$1))</f>
        <v>0</v>
      </c>
    </row>
    <row r="837" spans="1:1" x14ac:dyDescent="0.25">
      <c r="A837" s="13" t="b">
        <f>IF(NOT(ISBLANK('ICSA 3-11-2016'!D837)),CONCATENATE(A$1,'ICSA 3-11-2016'!D837,B$1,'ICSA 3-11-2016'!A837,C$1,D$1,'ICSA 3-11-2016'!F837,E$1,'ICSA 3-11-2016'!A837,F$1))</f>
        <v>0</v>
      </c>
    </row>
    <row r="838" spans="1:1" x14ac:dyDescent="0.25">
      <c r="A838" s="13" t="b">
        <f>IF(NOT(ISBLANK('ICSA 3-11-2016'!D838)),CONCATENATE(A$1,'ICSA 3-11-2016'!D838,B$1,'ICSA 3-11-2016'!A838,C$1,D$1,'ICSA 3-11-2016'!F838,E$1,'ICSA 3-11-2016'!A838,F$1))</f>
        <v>0</v>
      </c>
    </row>
    <row r="839" spans="1:1" x14ac:dyDescent="0.25">
      <c r="A839" s="13" t="b">
        <f>IF(NOT(ISBLANK('ICSA 3-11-2016'!D839)),CONCATENATE(A$1,'ICSA 3-11-2016'!D839,B$1,'ICSA 3-11-2016'!A839,C$1,D$1,'ICSA 3-11-2016'!F839,E$1,'ICSA 3-11-2016'!A839,F$1))</f>
        <v>0</v>
      </c>
    </row>
    <row r="840" spans="1:1" x14ac:dyDescent="0.25">
      <c r="A840" s="13" t="b">
        <f>IF(NOT(ISBLANK('ICSA 3-11-2016'!D840)),CONCATENATE(A$1,'ICSA 3-11-2016'!D840,B$1,'ICSA 3-11-2016'!A840,C$1,D$1,'ICSA 3-11-2016'!F840,E$1,'ICSA 3-11-2016'!A840,F$1))</f>
        <v>0</v>
      </c>
    </row>
    <row r="841" spans="1:1" x14ac:dyDescent="0.25">
      <c r="A841" s="13" t="b">
        <f>IF(NOT(ISBLANK('ICSA 3-11-2016'!D841)),CONCATENATE(A$1,'ICSA 3-11-2016'!D841,B$1,'ICSA 3-11-2016'!A841,C$1,D$1,'ICSA 3-11-2016'!F841,E$1,'ICSA 3-11-2016'!A841,F$1))</f>
        <v>0</v>
      </c>
    </row>
    <row r="842" spans="1:1" x14ac:dyDescent="0.25">
      <c r="A842" s="13" t="b">
        <f>IF(NOT(ISBLANK('ICSA 3-11-2016'!D842)),CONCATENATE(A$1,'ICSA 3-11-2016'!D842,B$1,'ICSA 3-11-2016'!A842,C$1,D$1,'ICSA 3-11-2016'!F842,E$1,'ICSA 3-11-2016'!A842,F$1))</f>
        <v>0</v>
      </c>
    </row>
    <row r="843" spans="1:1" x14ac:dyDescent="0.25">
      <c r="A843" s="13" t="b">
        <f>IF(NOT(ISBLANK('ICSA 3-11-2016'!D843)),CONCATENATE(A$1,'ICSA 3-11-2016'!D843,B$1,'ICSA 3-11-2016'!A843,C$1,D$1,'ICSA 3-11-2016'!F843,E$1,'ICSA 3-11-2016'!A843,F$1))</f>
        <v>0</v>
      </c>
    </row>
    <row r="844" spans="1:1" x14ac:dyDescent="0.25">
      <c r="A844" s="13" t="b">
        <f>IF(NOT(ISBLANK('ICSA 3-11-2016'!D844)),CONCATENATE(A$1,'ICSA 3-11-2016'!D844,B$1,'ICSA 3-11-2016'!A844,C$1,D$1,'ICSA 3-11-2016'!F844,E$1,'ICSA 3-11-2016'!A844,F$1))</f>
        <v>0</v>
      </c>
    </row>
    <row r="845" spans="1:1" x14ac:dyDescent="0.25">
      <c r="A845" s="13" t="b">
        <f>IF(NOT(ISBLANK('ICSA 3-11-2016'!D845)),CONCATENATE(A$1,'ICSA 3-11-2016'!D845,B$1,'ICSA 3-11-2016'!A845,C$1,D$1,'ICSA 3-11-2016'!F845,E$1,'ICSA 3-11-2016'!A845,F$1))</f>
        <v>0</v>
      </c>
    </row>
    <row r="846" spans="1:1" x14ac:dyDescent="0.25">
      <c r="A846" s="13" t="b">
        <f>IF(NOT(ISBLANK('ICSA 3-11-2016'!D846)),CONCATENATE(A$1,'ICSA 3-11-2016'!D846,B$1,'ICSA 3-11-2016'!A846,C$1,D$1,'ICSA 3-11-2016'!F846,E$1,'ICSA 3-11-2016'!A846,F$1))</f>
        <v>0</v>
      </c>
    </row>
    <row r="847" spans="1:1" x14ac:dyDescent="0.25">
      <c r="A847" s="13" t="b">
        <f>IF(NOT(ISBLANK('ICSA 3-11-2016'!D847)),CONCATENATE(A$1,'ICSA 3-11-2016'!D847,B$1,'ICSA 3-11-2016'!A847,C$1,D$1,'ICSA 3-11-2016'!F847,E$1,'ICSA 3-11-2016'!A847,F$1))</f>
        <v>0</v>
      </c>
    </row>
    <row r="848" spans="1:1" x14ac:dyDescent="0.25">
      <c r="A848" s="13" t="b">
        <f>IF(NOT(ISBLANK('ICSA 3-11-2016'!D848)),CONCATENATE(A$1,'ICSA 3-11-2016'!D848,B$1,'ICSA 3-11-2016'!A848,C$1,D$1,'ICSA 3-11-2016'!F848,E$1,'ICSA 3-11-2016'!A848,F$1))</f>
        <v>0</v>
      </c>
    </row>
    <row r="849" spans="1:1" x14ac:dyDescent="0.25">
      <c r="A849" s="13" t="b">
        <f>IF(NOT(ISBLANK('ICSA 3-11-2016'!D849)),CONCATENATE(A$1,'ICSA 3-11-2016'!D849,B$1,'ICSA 3-11-2016'!A849,C$1,D$1,'ICSA 3-11-2016'!F849,E$1,'ICSA 3-11-2016'!A849,F$1))</f>
        <v>0</v>
      </c>
    </row>
    <row r="850" spans="1:1" x14ac:dyDescent="0.25">
      <c r="A850" s="13" t="b">
        <f>IF(NOT(ISBLANK('ICSA 3-11-2016'!D850)),CONCATENATE(A$1,'ICSA 3-11-2016'!D850,B$1,'ICSA 3-11-2016'!A850,C$1,D$1,'ICSA 3-11-2016'!F850,E$1,'ICSA 3-11-2016'!A850,F$1))</f>
        <v>0</v>
      </c>
    </row>
    <row r="851" spans="1:1" x14ac:dyDescent="0.25">
      <c r="A851" s="13" t="b">
        <f>IF(NOT(ISBLANK('ICSA 3-11-2016'!D851)),CONCATENATE(A$1,'ICSA 3-11-2016'!D851,B$1,'ICSA 3-11-2016'!A851,C$1,D$1,'ICSA 3-11-2016'!F851,E$1,'ICSA 3-11-2016'!A851,F$1))</f>
        <v>0</v>
      </c>
    </row>
    <row r="852" spans="1:1" x14ac:dyDescent="0.25">
      <c r="A852" s="13" t="b">
        <f>IF(NOT(ISBLANK('ICSA 3-11-2016'!D852)),CONCATENATE(A$1,'ICSA 3-11-2016'!D852,B$1,'ICSA 3-11-2016'!A852,C$1,D$1,'ICSA 3-11-2016'!F852,E$1,'ICSA 3-11-2016'!A852,F$1))</f>
        <v>0</v>
      </c>
    </row>
    <row r="853" spans="1:1" x14ac:dyDescent="0.25">
      <c r="A853" s="13" t="b">
        <f>IF(NOT(ISBLANK('ICSA 3-11-2016'!D853)),CONCATENATE(A$1,'ICSA 3-11-2016'!D853,B$1,'ICSA 3-11-2016'!A853,C$1,D$1,'ICSA 3-11-2016'!F853,E$1,'ICSA 3-11-2016'!A853,F$1))</f>
        <v>0</v>
      </c>
    </row>
    <row r="854" spans="1:1" x14ac:dyDescent="0.25">
      <c r="A854" s="13" t="b">
        <f>IF(NOT(ISBLANK('ICSA 3-11-2016'!D854)),CONCATENATE(A$1,'ICSA 3-11-2016'!D854,B$1,'ICSA 3-11-2016'!A854,C$1,D$1,'ICSA 3-11-2016'!F854,E$1,'ICSA 3-11-2016'!A854,F$1))</f>
        <v>0</v>
      </c>
    </row>
    <row r="855" spans="1:1" x14ac:dyDescent="0.25">
      <c r="A855" s="13" t="b">
        <f>IF(NOT(ISBLANK('ICSA 3-11-2016'!D855)),CONCATENATE(A$1,'ICSA 3-11-2016'!D855,B$1,'ICSA 3-11-2016'!A855,C$1,D$1,'ICSA 3-11-2016'!F855,E$1,'ICSA 3-11-2016'!A855,F$1))</f>
        <v>0</v>
      </c>
    </row>
    <row r="856" spans="1:1" x14ac:dyDescent="0.25">
      <c r="A856" s="13" t="b">
        <f>IF(NOT(ISBLANK('ICSA 3-11-2016'!D856)),CONCATENATE(A$1,'ICSA 3-11-2016'!D856,B$1,'ICSA 3-11-2016'!A856,C$1,D$1,'ICSA 3-11-2016'!F856,E$1,'ICSA 3-11-2016'!A856,F$1))</f>
        <v>0</v>
      </c>
    </row>
    <row r="857" spans="1:1" x14ac:dyDescent="0.25">
      <c r="A857" s="13" t="b">
        <f>IF(NOT(ISBLANK('ICSA 3-11-2016'!D857)),CONCATENATE(A$1,'ICSA 3-11-2016'!D857,B$1,'ICSA 3-11-2016'!A857,C$1,D$1,'ICSA 3-11-2016'!F857,E$1,'ICSA 3-11-2016'!A857,F$1))</f>
        <v>0</v>
      </c>
    </row>
    <row r="858" spans="1:1" x14ac:dyDescent="0.25">
      <c r="A858" s="13" t="b">
        <f>IF(NOT(ISBLANK('ICSA 3-11-2016'!D858)),CONCATENATE(A$1,'ICSA 3-11-2016'!D858,B$1,'ICSA 3-11-2016'!A858,C$1,D$1,'ICSA 3-11-2016'!F858,E$1,'ICSA 3-11-2016'!A858,F$1))</f>
        <v>0</v>
      </c>
    </row>
    <row r="859" spans="1:1" x14ac:dyDescent="0.25">
      <c r="A859" s="13" t="b">
        <f>IF(NOT(ISBLANK('ICSA 3-11-2016'!D859)),CONCATENATE(A$1,'ICSA 3-11-2016'!D859,B$1,'ICSA 3-11-2016'!A859,C$1,D$1,'ICSA 3-11-2016'!F859,E$1,'ICSA 3-11-2016'!A859,F$1))</f>
        <v>0</v>
      </c>
    </row>
    <row r="860" spans="1:1" x14ac:dyDescent="0.25">
      <c r="A860" s="13" t="b">
        <f>IF(NOT(ISBLANK('ICSA 3-11-2016'!D860)),CONCATENATE(A$1,'ICSA 3-11-2016'!D860,B$1,'ICSA 3-11-2016'!A860,C$1,D$1,'ICSA 3-11-2016'!F860,E$1,'ICSA 3-11-2016'!A860,F$1))</f>
        <v>0</v>
      </c>
    </row>
    <row r="861" spans="1:1" x14ac:dyDescent="0.25">
      <c r="A861" s="13" t="b">
        <f>IF(NOT(ISBLANK('ICSA 3-11-2016'!D861)),CONCATENATE(A$1,'ICSA 3-11-2016'!D861,B$1,'ICSA 3-11-2016'!A861,C$1,D$1,'ICSA 3-11-2016'!F861,E$1,'ICSA 3-11-2016'!A861,F$1))</f>
        <v>0</v>
      </c>
    </row>
    <row r="862" spans="1:1" x14ac:dyDescent="0.25">
      <c r="A862" s="13" t="b">
        <f>IF(NOT(ISBLANK('ICSA 3-11-2016'!D862)),CONCATENATE(A$1,'ICSA 3-11-2016'!D862,B$1,'ICSA 3-11-2016'!A862,C$1,D$1,'ICSA 3-11-2016'!F862,E$1,'ICSA 3-11-2016'!A862,F$1))</f>
        <v>0</v>
      </c>
    </row>
    <row r="863" spans="1:1" x14ac:dyDescent="0.25">
      <c r="A863" s="13" t="b">
        <f>IF(NOT(ISBLANK('ICSA 3-11-2016'!D863)),CONCATENATE(A$1,'ICSA 3-11-2016'!D863,B$1,'ICSA 3-11-2016'!A863,C$1,D$1,'ICSA 3-11-2016'!F863,E$1,'ICSA 3-11-2016'!A863,F$1))</f>
        <v>0</v>
      </c>
    </row>
    <row r="864" spans="1:1" x14ac:dyDescent="0.25">
      <c r="A864" s="13" t="b">
        <f>IF(NOT(ISBLANK('ICSA 3-11-2016'!D864)),CONCATENATE(A$1,'ICSA 3-11-2016'!D864,B$1,'ICSA 3-11-2016'!A864,C$1,D$1,'ICSA 3-11-2016'!F864,E$1,'ICSA 3-11-2016'!A864,F$1))</f>
        <v>0</v>
      </c>
    </row>
    <row r="865" spans="1:1" x14ac:dyDescent="0.25">
      <c r="A865" s="13" t="b">
        <f>IF(NOT(ISBLANK('ICSA 3-11-2016'!D865)),CONCATENATE(A$1,'ICSA 3-11-2016'!D865,B$1,'ICSA 3-11-2016'!A865,C$1,D$1,'ICSA 3-11-2016'!F865,E$1,'ICSA 3-11-2016'!A865,F$1))</f>
        <v>0</v>
      </c>
    </row>
    <row r="866" spans="1:1" x14ac:dyDescent="0.25">
      <c r="A866" s="13" t="b">
        <f>IF(NOT(ISBLANK('ICSA 3-11-2016'!D866)),CONCATENATE(A$1,'ICSA 3-11-2016'!D866,B$1,'ICSA 3-11-2016'!A866,C$1,D$1,'ICSA 3-11-2016'!F866,E$1,'ICSA 3-11-2016'!A866,F$1))</f>
        <v>0</v>
      </c>
    </row>
    <row r="867" spans="1:1" x14ac:dyDescent="0.25">
      <c r="A867" s="13" t="b">
        <f>IF(NOT(ISBLANK('ICSA 3-11-2016'!D867)),CONCATENATE(A$1,'ICSA 3-11-2016'!D867,B$1,'ICSA 3-11-2016'!A867,C$1,D$1,'ICSA 3-11-2016'!F867,E$1,'ICSA 3-11-2016'!A867,F$1))</f>
        <v>0</v>
      </c>
    </row>
    <row r="868" spans="1:1" x14ac:dyDescent="0.25">
      <c r="A868" s="13" t="b">
        <f>IF(NOT(ISBLANK('ICSA 3-11-2016'!D868)),CONCATENATE(A$1,'ICSA 3-11-2016'!D868,B$1,'ICSA 3-11-2016'!A868,C$1,D$1,'ICSA 3-11-2016'!F868,E$1,'ICSA 3-11-2016'!A868,F$1))</f>
        <v>0</v>
      </c>
    </row>
    <row r="869" spans="1:1" x14ac:dyDescent="0.25">
      <c r="A869" s="13" t="b">
        <f>IF(NOT(ISBLANK('ICSA 3-11-2016'!D869)),CONCATENATE(A$1,'ICSA 3-11-2016'!D869,B$1,'ICSA 3-11-2016'!A869,C$1,D$1,'ICSA 3-11-2016'!F869,E$1,'ICSA 3-11-2016'!A869,F$1))</f>
        <v>0</v>
      </c>
    </row>
    <row r="870" spans="1:1" x14ac:dyDescent="0.25">
      <c r="A870" s="13" t="b">
        <f>IF(NOT(ISBLANK('ICSA 3-11-2016'!D870)),CONCATENATE(A$1,'ICSA 3-11-2016'!D870,B$1,'ICSA 3-11-2016'!A870,C$1,D$1,'ICSA 3-11-2016'!F870,E$1,'ICSA 3-11-2016'!A870,F$1))</f>
        <v>0</v>
      </c>
    </row>
    <row r="871" spans="1:1" x14ac:dyDescent="0.25">
      <c r="A871" s="13" t="b">
        <f>IF(NOT(ISBLANK('ICSA 3-11-2016'!D871)),CONCATENATE(A$1,'ICSA 3-11-2016'!D871,B$1,'ICSA 3-11-2016'!A871,C$1,D$1,'ICSA 3-11-2016'!F871,E$1,'ICSA 3-11-2016'!A871,F$1))</f>
        <v>0</v>
      </c>
    </row>
    <row r="872" spans="1:1" x14ac:dyDescent="0.25">
      <c r="A872" s="13" t="b">
        <f>IF(NOT(ISBLANK('ICSA 3-11-2016'!D872)),CONCATENATE(A$1,'ICSA 3-11-2016'!D872,B$1,'ICSA 3-11-2016'!A872,C$1,D$1,'ICSA 3-11-2016'!F872,E$1,'ICSA 3-11-2016'!A872,F$1))</f>
        <v>0</v>
      </c>
    </row>
    <row r="873" spans="1:1" x14ac:dyDescent="0.25">
      <c r="A873" s="13" t="b">
        <f>IF(NOT(ISBLANK('ICSA 3-11-2016'!D873)),CONCATENATE(A$1,'ICSA 3-11-2016'!D873,B$1,'ICSA 3-11-2016'!A873,C$1,D$1,'ICSA 3-11-2016'!F873,E$1,'ICSA 3-11-2016'!A873,F$1))</f>
        <v>0</v>
      </c>
    </row>
    <row r="874" spans="1:1" x14ac:dyDescent="0.25">
      <c r="A874" s="13" t="b">
        <f>IF(NOT(ISBLANK('ICSA 3-11-2016'!D874)),CONCATENATE(A$1,'ICSA 3-11-2016'!D874,B$1,'ICSA 3-11-2016'!A874,C$1,D$1,'ICSA 3-11-2016'!F874,E$1,'ICSA 3-11-2016'!A874,F$1))</f>
        <v>0</v>
      </c>
    </row>
    <row r="875" spans="1:1" x14ac:dyDescent="0.25">
      <c r="A875" s="13" t="b">
        <f>IF(NOT(ISBLANK('ICSA 3-11-2016'!D875)),CONCATENATE(A$1,'ICSA 3-11-2016'!D875,B$1,'ICSA 3-11-2016'!A875,C$1,D$1,'ICSA 3-11-2016'!F875,E$1,'ICSA 3-11-2016'!A875,F$1))</f>
        <v>0</v>
      </c>
    </row>
    <row r="876" spans="1:1" x14ac:dyDescent="0.25">
      <c r="A876" s="13" t="b">
        <f>IF(NOT(ISBLANK('ICSA 3-11-2016'!D876)),CONCATENATE(A$1,'ICSA 3-11-2016'!D876,B$1,'ICSA 3-11-2016'!A876,C$1,D$1,'ICSA 3-11-2016'!F876,E$1,'ICSA 3-11-2016'!A876,F$1))</f>
        <v>0</v>
      </c>
    </row>
    <row r="877" spans="1:1" x14ac:dyDescent="0.25">
      <c r="A877" s="13" t="b">
        <f>IF(NOT(ISBLANK('ICSA 3-11-2016'!D877)),CONCATENATE(A$1,'ICSA 3-11-2016'!D877,B$1,'ICSA 3-11-2016'!A877,C$1,D$1,'ICSA 3-11-2016'!F877,E$1,'ICSA 3-11-2016'!A877,F$1))</f>
        <v>0</v>
      </c>
    </row>
    <row r="878" spans="1:1" x14ac:dyDescent="0.25">
      <c r="A878" s="13" t="b">
        <f>IF(NOT(ISBLANK('ICSA 3-11-2016'!D878)),CONCATENATE(A$1,'ICSA 3-11-2016'!D878,B$1,'ICSA 3-11-2016'!A878,C$1,D$1,'ICSA 3-11-2016'!F878,E$1,'ICSA 3-11-2016'!A878,F$1))</f>
        <v>0</v>
      </c>
    </row>
    <row r="879" spans="1:1" x14ac:dyDescent="0.25">
      <c r="A879" s="13" t="b">
        <f>IF(NOT(ISBLANK('ICSA 3-11-2016'!D879)),CONCATENATE(A$1,'ICSA 3-11-2016'!D879,B$1,'ICSA 3-11-2016'!A879,C$1,D$1,'ICSA 3-11-2016'!F879,E$1,'ICSA 3-11-2016'!A879,F$1))</f>
        <v>0</v>
      </c>
    </row>
    <row r="880" spans="1:1" x14ac:dyDescent="0.25">
      <c r="A880" s="13" t="b">
        <f>IF(NOT(ISBLANK('ICSA 3-11-2016'!D880)),CONCATENATE(A$1,'ICSA 3-11-2016'!D880,B$1,'ICSA 3-11-2016'!A880,C$1,D$1,'ICSA 3-11-2016'!F880,E$1,'ICSA 3-11-2016'!A880,F$1))</f>
        <v>0</v>
      </c>
    </row>
    <row r="881" spans="1:1" x14ac:dyDescent="0.25">
      <c r="A881" s="13" t="b">
        <f>IF(NOT(ISBLANK('ICSA 3-11-2016'!D881)),CONCATENATE(A$1,'ICSA 3-11-2016'!D881,B$1,'ICSA 3-11-2016'!A881,C$1,D$1,'ICSA 3-11-2016'!F881,E$1,'ICSA 3-11-2016'!A881,F$1))</f>
        <v>0</v>
      </c>
    </row>
    <row r="882" spans="1:1" x14ac:dyDescent="0.25">
      <c r="A882" s="13" t="b">
        <f>IF(NOT(ISBLANK('ICSA 3-11-2016'!D882)),CONCATENATE(A$1,'ICSA 3-11-2016'!D882,B$1,'ICSA 3-11-2016'!A882,C$1,D$1,'ICSA 3-11-2016'!F882,E$1,'ICSA 3-11-2016'!A882,F$1))</f>
        <v>0</v>
      </c>
    </row>
    <row r="883" spans="1:1" x14ac:dyDescent="0.25">
      <c r="A883" s="13" t="b">
        <f>IF(NOT(ISBLANK('ICSA 3-11-2016'!D883)),CONCATENATE(A$1,'ICSA 3-11-2016'!D883,B$1,'ICSA 3-11-2016'!A883,C$1,D$1,'ICSA 3-11-2016'!F883,E$1,'ICSA 3-11-2016'!A883,F$1))</f>
        <v>0</v>
      </c>
    </row>
    <row r="884" spans="1:1" x14ac:dyDescent="0.25">
      <c r="A884" s="13" t="b">
        <f>IF(NOT(ISBLANK('ICSA 3-11-2016'!D884)),CONCATENATE(A$1,'ICSA 3-11-2016'!D884,B$1,'ICSA 3-11-2016'!A884,C$1,D$1,'ICSA 3-11-2016'!F884,E$1,'ICSA 3-11-2016'!A884,F$1))</f>
        <v>0</v>
      </c>
    </row>
    <row r="885" spans="1:1" x14ac:dyDescent="0.25">
      <c r="A885" s="13" t="b">
        <f>IF(NOT(ISBLANK('ICSA 3-11-2016'!D885)),CONCATENATE(A$1,'ICSA 3-11-2016'!D885,B$1,'ICSA 3-11-2016'!A885,C$1,D$1,'ICSA 3-11-2016'!F885,E$1,'ICSA 3-11-2016'!A885,F$1))</f>
        <v>0</v>
      </c>
    </row>
    <row r="886" spans="1:1" x14ac:dyDescent="0.25">
      <c r="A886" s="13" t="b">
        <f>IF(NOT(ISBLANK('ICSA 3-11-2016'!D886)),CONCATENATE(A$1,'ICSA 3-11-2016'!D886,B$1,'ICSA 3-11-2016'!A886,C$1,D$1,'ICSA 3-11-2016'!F886,E$1,'ICSA 3-11-2016'!A886,F$1))</f>
        <v>0</v>
      </c>
    </row>
    <row r="887" spans="1:1" x14ac:dyDescent="0.25">
      <c r="A887" s="13" t="b">
        <f>IF(NOT(ISBLANK('ICSA 3-11-2016'!D887)),CONCATENATE(A$1,'ICSA 3-11-2016'!D887,B$1,'ICSA 3-11-2016'!A887,C$1,D$1,'ICSA 3-11-2016'!F887,E$1,'ICSA 3-11-2016'!A887,F$1))</f>
        <v>0</v>
      </c>
    </row>
    <row r="888" spans="1:1" x14ac:dyDescent="0.25">
      <c r="A888" s="13" t="b">
        <f>IF(NOT(ISBLANK('ICSA 3-11-2016'!D888)),CONCATENATE(A$1,'ICSA 3-11-2016'!D888,B$1,'ICSA 3-11-2016'!A888,C$1,D$1,'ICSA 3-11-2016'!F888,E$1,'ICSA 3-11-2016'!A888,F$1))</f>
        <v>0</v>
      </c>
    </row>
    <row r="889" spans="1:1" x14ac:dyDescent="0.25">
      <c r="A889" s="13" t="b">
        <f>IF(NOT(ISBLANK('ICSA 3-11-2016'!D889)),CONCATENATE(A$1,'ICSA 3-11-2016'!D889,B$1,'ICSA 3-11-2016'!A889,C$1,D$1,'ICSA 3-11-2016'!F889,E$1,'ICSA 3-11-2016'!A889,F$1))</f>
        <v>0</v>
      </c>
    </row>
    <row r="890" spans="1:1" x14ac:dyDescent="0.25">
      <c r="A890" s="13" t="b">
        <f>IF(NOT(ISBLANK('ICSA 3-11-2016'!D890)),CONCATENATE(A$1,'ICSA 3-11-2016'!D890,B$1,'ICSA 3-11-2016'!A890,C$1,D$1,'ICSA 3-11-2016'!F890,E$1,'ICSA 3-11-2016'!A890,F$1))</f>
        <v>0</v>
      </c>
    </row>
    <row r="891" spans="1:1" x14ac:dyDescent="0.25">
      <c r="A891" s="13" t="b">
        <f>IF(NOT(ISBLANK('ICSA 3-11-2016'!D891)),CONCATENATE(A$1,'ICSA 3-11-2016'!D891,B$1,'ICSA 3-11-2016'!A891,C$1,D$1,'ICSA 3-11-2016'!F891,E$1,'ICSA 3-11-2016'!A891,F$1))</f>
        <v>0</v>
      </c>
    </row>
    <row r="892" spans="1:1" x14ac:dyDescent="0.25">
      <c r="A892" s="13" t="b">
        <f>IF(NOT(ISBLANK('ICSA 3-11-2016'!D892)),CONCATENATE(A$1,'ICSA 3-11-2016'!D892,B$1,'ICSA 3-11-2016'!A892,C$1,D$1,'ICSA 3-11-2016'!F892,E$1,'ICSA 3-11-2016'!A892,F$1))</f>
        <v>0</v>
      </c>
    </row>
    <row r="893" spans="1:1" x14ac:dyDescent="0.25">
      <c r="A893" s="13" t="b">
        <f>IF(NOT(ISBLANK('ICSA 3-11-2016'!D893)),CONCATENATE(A$1,'ICSA 3-11-2016'!D893,B$1,'ICSA 3-11-2016'!A893,C$1,D$1,'ICSA 3-11-2016'!F893,E$1,'ICSA 3-11-2016'!A893,F$1))</f>
        <v>0</v>
      </c>
    </row>
    <row r="894" spans="1:1" x14ac:dyDescent="0.25">
      <c r="A894" s="13" t="b">
        <f>IF(NOT(ISBLANK('ICSA 3-11-2016'!D894)),CONCATENATE(A$1,'ICSA 3-11-2016'!D894,B$1,'ICSA 3-11-2016'!A894,C$1,D$1,'ICSA 3-11-2016'!F894,E$1,'ICSA 3-11-2016'!A894,F$1))</f>
        <v>0</v>
      </c>
    </row>
    <row r="895" spans="1:1" x14ac:dyDescent="0.25">
      <c r="A895" s="13" t="b">
        <f>IF(NOT(ISBLANK('ICSA 3-11-2016'!D895)),CONCATENATE(A$1,'ICSA 3-11-2016'!D895,B$1,'ICSA 3-11-2016'!A895,C$1,D$1,'ICSA 3-11-2016'!F895,E$1,'ICSA 3-11-2016'!A895,F$1))</f>
        <v>0</v>
      </c>
    </row>
    <row r="896" spans="1:1" x14ac:dyDescent="0.25">
      <c r="A896" s="13" t="b">
        <f>IF(NOT(ISBLANK('ICSA 3-11-2016'!D896)),CONCATENATE(A$1,'ICSA 3-11-2016'!D896,B$1,'ICSA 3-11-2016'!A896,C$1,D$1,'ICSA 3-11-2016'!F896,E$1,'ICSA 3-11-2016'!A896,F$1))</f>
        <v>0</v>
      </c>
    </row>
    <row r="897" spans="1:1" x14ac:dyDescent="0.25">
      <c r="A897" s="13" t="b">
        <f>IF(NOT(ISBLANK('ICSA 3-11-2016'!D897)),CONCATENATE(A$1,'ICSA 3-11-2016'!D897,B$1,'ICSA 3-11-2016'!A897,C$1,D$1,'ICSA 3-11-2016'!F897,E$1,'ICSA 3-11-2016'!A897,F$1))</f>
        <v>0</v>
      </c>
    </row>
    <row r="898" spans="1:1" x14ac:dyDescent="0.25">
      <c r="A898" s="13" t="b">
        <f>IF(NOT(ISBLANK('ICSA 3-11-2016'!D898)),CONCATENATE(A$1,'ICSA 3-11-2016'!D898,B$1,'ICSA 3-11-2016'!A898,C$1,D$1,'ICSA 3-11-2016'!F898,E$1,'ICSA 3-11-2016'!A898,F$1))</f>
        <v>0</v>
      </c>
    </row>
    <row r="899" spans="1:1" x14ac:dyDescent="0.25">
      <c r="A899" s="13" t="b">
        <f>IF(NOT(ISBLANK('ICSA 3-11-2016'!D899)),CONCATENATE(A$1,'ICSA 3-11-2016'!D899,B$1,'ICSA 3-11-2016'!A899,C$1,D$1,'ICSA 3-11-2016'!F899,E$1,'ICSA 3-11-2016'!A899,F$1))</f>
        <v>0</v>
      </c>
    </row>
    <row r="900" spans="1:1" x14ac:dyDescent="0.25">
      <c r="A900" s="13" t="b">
        <f>IF(NOT(ISBLANK('ICSA 3-11-2016'!D900)),CONCATENATE(A$1,'ICSA 3-11-2016'!D900,B$1,'ICSA 3-11-2016'!A900,C$1,D$1,'ICSA 3-11-2016'!F900,E$1,'ICSA 3-11-2016'!A900,F$1))</f>
        <v>0</v>
      </c>
    </row>
    <row r="901" spans="1:1" x14ac:dyDescent="0.25">
      <c r="A901" s="13" t="b">
        <f>IF(NOT(ISBLANK('ICSA 3-11-2016'!D901)),CONCATENATE(A$1,'ICSA 3-11-2016'!D901,B$1,'ICSA 3-11-2016'!A901,C$1,D$1,'ICSA 3-11-2016'!F901,E$1,'ICSA 3-11-2016'!A901,F$1))</f>
        <v>0</v>
      </c>
    </row>
    <row r="902" spans="1:1" x14ac:dyDescent="0.25">
      <c r="A902" s="13" t="b">
        <f>IF(NOT(ISBLANK('ICSA 3-11-2016'!D902)),CONCATENATE(A$1,'ICSA 3-11-2016'!D902,B$1,'ICSA 3-11-2016'!A902,C$1,D$1,'ICSA 3-11-2016'!F902,E$1,'ICSA 3-11-2016'!A902,F$1))</f>
        <v>0</v>
      </c>
    </row>
    <row r="903" spans="1:1" x14ac:dyDescent="0.25">
      <c r="A903" s="13" t="b">
        <f>IF(NOT(ISBLANK('ICSA 3-11-2016'!D903)),CONCATENATE(A$1,'ICSA 3-11-2016'!D903,B$1,'ICSA 3-11-2016'!A903,C$1,D$1,'ICSA 3-11-2016'!F903,E$1,'ICSA 3-11-2016'!A903,F$1))</f>
        <v>0</v>
      </c>
    </row>
    <row r="904" spans="1:1" x14ac:dyDescent="0.25">
      <c r="A904" s="13" t="b">
        <f>IF(NOT(ISBLANK('ICSA 3-11-2016'!D904)),CONCATENATE(A$1,'ICSA 3-11-2016'!D904,B$1,'ICSA 3-11-2016'!A904,C$1,D$1,'ICSA 3-11-2016'!F904,E$1,'ICSA 3-11-2016'!A904,F$1))</f>
        <v>0</v>
      </c>
    </row>
    <row r="905" spans="1:1" x14ac:dyDescent="0.25">
      <c r="A905" s="13" t="b">
        <f>IF(NOT(ISBLANK('ICSA 3-11-2016'!D905)),CONCATENATE(A$1,'ICSA 3-11-2016'!D905,B$1,'ICSA 3-11-2016'!A905,C$1,D$1,'ICSA 3-11-2016'!F905,E$1,'ICSA 3-11-2016'!A905,F$1))</f>
        <v>0</v>
      </c>
    </row>
    <row r="906" spans="1:1" x14ac:dyDescent="0.25">
      <c r="A906" s="13" t="b">
        <f>IF(NOT(ISBLANK('ICSA 3-11-2016'!D906)),CONCATENATE(A$1,'ICSA 3-11-2016'!D906,B$1,'ICSA 3-11-2016'!A906,C$1,D$1,'ICSA 3-11-2016'!F906,E$1,'ICSA 3-11-2016'!A906,F$1))</f>
        <v>0</v>
      </c>
    </row>
    <row r="907" spans="1:1" x14ac:dyDescent="0.25">
      <c r="A907" s="13" t="b">
        <f>IF(NOT(ISBLANK('ICSA 3-11-2016'!D907)),CONCATENATE(A$1,'ICSA 3-11-2016'!D907,B$1,'ICSA 3-11-2016'!A907,C$1,D$1,'ICSA 3-11-2016'!F907,E$1,'ICSA 3-11-2016'!A907,F$1))</f>
        <v>0</v>
      </c>
    </row>
    <row r="908" spans="1:1" x14ac:dyDescent="0.25">
      <c r="A908" s="13" t="b">
        <f>IF(NOT(ISBLANK('ICSA 3-11-2016'!D908)),CONCATENATE(A$1,'ICSA 3-11-2016'!D908,B$1,'ICSA 3-11-2016'!A908,C$1,D$1,'ICSA 3-11-2016'!F908,E$1,'ICSA 3-11-2016'!A908,F$1))</f>
        <v>0</v>
      </c>
    </row>
    <row r="909" spans="1:1" x14ac:dyDescent="0.25">
      <c r="A909" s="13" t="b">
        <f>IF(NOT(ISBLANK('ICSA 3-11-2016'!D909)),CONCATENATE(A$1,'ICSA 3-11-2016'!D909,B$1,'ICSA 3-11-2016'!A909,C$1,D$1,'ICSA 3-11-2016'!F909,E$1,'ICSA 3-11-2016'!A909,F$1))</f>
        <v>0</v>
      </c>
    </row>
    <row r="910" spans="1:1" x14ac:dyDescent="0.25">
      <c r="A910" s="13" t="b">
        <f>IF(NOT(ISBLANK('ICSA 3-11-2016'!D910)),CONCATENATE(A$1,'ICSA 3-11-2016'!D910,B$1,'ICSA 3-11-2016'!A910,C$1,D$1,'ICSA 3-11-2016'!F910,E$1,'ICSA 3-11-2016'!A910,F$1))</f>
        <v>0</v>
      </c>
    </row>
    <row r="911" spans="1:1" x14ac:dyDescent="0.25">
      <c r="A911" s="13" t="b">
        <f>IF(NOT(ISBLANK('ICSA 3-11-2016'!D911)),CONCATENATE(A$1,'ICSA 3-11-2016'!D911,B$1,'ICSA 3-11-2016'!A911,C$1,D$1,'ICSA 3-11-2016'!F911,E$1,'ICSA 3-11-2016'!A911,F$1))</f>
        <v>0</v>
      </c>
    </row>
    <row r="912" spans="1:1" x14ac:dyDescent="0.25">
      <c r="A912" s="13" t="b">
        <f>IF(NOT(ISBLANK('ICSA 3-11-2016'!D912)),CONCATENATE(A$1,'ICSA 3-11-2016'!D912,B$1,'ICSA 3-11-2016'!A912,C$1,D$1,'ICSA 3-11-2016'!F912,E$1,'ICSA 3-11-2016'!A912,F$1))</f>
        <v>0</v>
      </c>
    </row>
    <row r="913" spans="1:1" x14ac:dyDescent="0.25">
      <c r="A913" s="13" t="b">
        <f>IF(NOT(ISBLANK('ICSA 3-11-2016'!D913)),CONCATENATE(A$1,'ICSA 3-11-2016'!D913,B$1,'ICSA 3-11-2016'!A913,C$1,D$1,'ICSA 3-11-2016'!F913,E$1,'ICSA 3-11-2016'!A913,F$1))</f>
        <v>0</v>
      </c>
    </row>
    <row r="914" spans="1:1" x14ac:dyDescent="0.25">
      <c r="A914" s="13" t="b">
        <f>IF(NOT(ISBLANK('ICSA 3-11-2016'!D914)),CONCATENATE(A$1,'ICSA 3-11-2016'!D914,B$1,'ICSA 3-11-2016'!A914,C$1,D$1,'ICSA 3-11-2016'!F914,E$1,'ICSA 3-11-2016'!A914,F$1))</f>
        <v>0</v>
      </c>
    </row>
    <row r="915" spans="1:1" x14ac:dyDescent="0.25">
      <c r="A915" s="13" t="b">
        <f>IF(NOT(ISBLANK('ICSA 3-11-2016'!D915)),CONCATENATE(A$1,'ICSA 3-11-2016'!D915,B$1,'ICSA 3-11-2016'!A915,C$1,D$1,'ICSA 3-11-2016'!F915,E$1,'ICSA 3-11-2016'!A915,F$1))</f>
        <v>0</v>
      </c>
    </row>
    <row r="916" spans="1:1" x14ac:dyDescent="0.25">
      <c r="A916" s="13" t="b">
        <f>IF(NOT(ISBLANK('ICSA 3-11-2016'!D916)),CONCATENATE(A$1,'ICSA 3-11-2016'!D916,B$1,'ICSA 3-11-2016'!A916,C$1,D$1,'ICSA 3-11-2016'!F916,E$1,'ICSA 3-11-2016'!A916,F$1))</f>
        <v>0</v>
      </c>
    </row>
    <row r="917" spans="1:1" x14ac:dyDescent="0.25">
      <c r="A917" s="13" t="b">
        <f>IF(NOT(ISBLANK('ICSA 3-11-2016'!D917)),CONCATENATE(A$1,'ICSA 3-11-2016'!D917,B$1,'ICSA 3-11-2016'!A917,C$1,D$1,'ICSA 3-11-2016'!F917,E$1,'ICSA 3-11-2016'!A917,F$1))</f>
        <v>0</v>
      </c>
    </row>
    <row r="918" spans="1:1" x14ac:dyDescent="0.25">
      <c r="A918" s="13" t="b">
        <f>IF(NOT(ISBLANK('ICSA 3-11-2016'!D918)),CONCATENATE(A$1,'ICSA 3-11-2016'!D918,B$1,'ICSA 3-11-2016'!A918,C$1,D$1,'ICSA 3-11-2016'!F918,E$1,'ICSA 3-11-2016'!A918,F$1))</f>
        <v>0</v>
      </c>
    </row>
    <row r="919" spans="1:1" x14ac:dyDescent="0.25">
      <c r="A919" s="13" t="b">
        <f>IF(NOT(ISBLANK('ICSA 3-11-2016'!D919)),CONCATENATE(A$1,'ICSA 3-11-2016'!D919,B$1,'ICSA 3-11-2016'!A919,C$1,D$1,'ICSA 3-11-2016'!F919,E$1,'ICSA 3-11-2016'!A919,F$1))</f>
        <v>0</v>
      </c>
    </row>
    <row r="920" spans="1:1" x14ac:dyDescent="0.25">
      <c r="A920" s="13" t="b">
        <f>IF(NOT(ISBLANK('ICSA 3-11-2016'!D920)),CONCATENATE(A$1,'ICSA 3-11-2016'!D920,B$1,'ICSA 3-11-2016'!A920,C$1,D$1,'ICSA 3-11-2016'!F920,E$1,'ICSA 3-11-2016'!A920,F$1))</f>
        <v>0</v>
      </c>
    </row>
    <row r="921" spans="1:1" x14ac:dyDescent="0.25">
      <c r="A921" s="13" t="b">
        <f>IF(NOT(ISBLANK('ICSA 3-11-2016'!D921)),CONCATENATE(A$1,'ICSA 3-11-2016'!D921,B$1,'ICSA 3-11-2016'!A921,C$1,D$1,'ICSA 3-11-2016'!F921,E$1,'ICSA 3-11-2016'!A921,F$1))</f>
        <v>0</v>
      </c>
    </row>
    <row r="922" spans="1:1" x14ac:dyDescent="0.25">
      <c r="A922" s="13" t="b">
        <f>IF(NOT(ISBLANK('ICSA 3-11-2016'!D922)),CONCATENATE(A$1,'ICSA 3-11-2016'!D922,B$1,'ICSA 3-11-2016'!A922,C$1,D$1,'ICSA 3-11-2016'!F922,E$1,'ICSA 3-11-2016'!A922,F$1))</f>
        <v>0</v>
      </c>
    </row>
    <row r="923" spans="1:1" x14ac:dyDescent="0.25">
      <c r="A923" s="13" t="b">
        <f>IF(NOT(ISBLANK('ICSA 3-11-2016'!D923)),CONCATENATE(A$1,'ICSA 3-11-2016'!D923,B$1,'ICSA 3-11-2016'!A923,C$1,D$1,'ICSA 3-11-2016'!F923,E$1,'ICSA 3-11-2016'!A923,F$1))</f>
        <v>0</v>
      </c>
    </row>
    <row r="924" spans="1:1" x14ac:dyDescent="0.25">
      <c r="A924" s="13" t="b">
        <f>IF(NOT(ISBLANK('ICSA 3-11-2016'!D924)),CONCATENATE(A$1,'ICSA 3-11-2016'!D924,B$1,'ICSA 3-11-2016'!A924,C$1,D$1,'ICSA 3-11-2016'!F924,E$1,'ICSA 3-11-2016'!A924,F$1))</f>
        <v>0</v>
      </c>
    </row>
    <row r="925" spans="1:1" x14ac:dyDescent="0.25">
      <c r="A925" s="13" t="b">
        <f>IF(NOT(ISBLANK('ICSA 3-11-2016'!D925)),CONCATENATE(A$1,'ICSA 3-11-2016'!D925,B$1,'ICSA 3-11-2016'!A925,C$1,D$1,'ICSA 3-11-2016'!F925,E$1,'ICSA 3-11-2016'!A925,F$1))</f>
        <v>0</v>
      </c>
    </row>
    <row r="926" spans="1:1" x14ac:dyDescent="0.25">
      <c r="A926" s="13" t="b">
        <f>IF(NOT(ISBLANK('ICSA 3-11-2016'!D926)),CONCATENATE(A$1,'ICSA 3-11-2016'!D926,B$1,'ICSA 3-11-2016'!A926,C$1,D$1,'ICSA 3-11-2016'!F926,E$1,'ICSA 3-11-2016'!A926,F$1))</f>
        <v>0</v>
      </c>
    </row>
    <row r="927" spans="1:1" x14ac:dyDescent="0.25">
      <c r="A927" s="13" t="b">
        <f>IF(NOT(ISBLANK('ICSA 3-11-2016'!D927)),CONCATENATE(A$1,'ICSA 3-11-2016'!D927,B$1,'ICSA 3-11-2016'!A927,C$1,D$1,'ICSA 3-11-2016'!F927,E$1,'ICSA 3-11-2016'!A927,F$1))</f>
        <v>0</v>
      </c>
    </row>
    <row r="928" spans="1:1" x14ac:dyDescent="0.25">
      <c r="A928" s="13" t="b">
        <f>IF(NOT(ISBLANK('ICSA 3-11-2016'!D928)),CONCATENATE(A$1,'ICSA 3-11-2016'!D928,B$1,'ICSA 3-11-2016'!A928,C$1,D$1,'ICSA 3-11-2016'!F928,E$1,'ICSA 3-11-2016'!A928,F$1))</f>
        <v>0</v>
      </c>
    </row>
    <row r="929" spans="1:1" x14ac:dyDescent="0.25">
      <c r="A929" s="13" t="b">
        <f>IF(NOT(ISBLANK('ICSA 3-11-2016'!D929)),CONCATENATE(A$1,'ICSA 3-11-2016'!D929,B$1,'ICSA 3-11-2016'!A929,C$1,D$1,'ICSA 3-11-2016'!F929,E$1,'ICSA 3-11-2016'!A929,F$1))</f>
        <v>0</v>
      </c>
    </row>
    <row r="930" spans="1:1" x14ac:dyDescent="0.25">
      <c r="A930" s="13" t="b">
        <f>IF(NOT(ISBLANK('ICSA 3-11-2016'!D930)),CONCATENATE(A$1,'ICSA 3-11-2016'!D930,B$1,'ICSA 3-11-2016'!A930,C$1,D$1,'ICSA 3-11-2016'!F930,E$1,'ICSA 3-11-2016'!A930,F$1))</f>
        <v>0</v>
      </c>
    </row>
    <row r="931" spans="1:1" x14ac:dyDescent="0.25">
      <c r="A931" s="13" t="b">
        <f>IF(NOT(ISBLANK('ICSA 3-11-2016'!D931)),CONCATENATE(A$1,'ICSA 3-11-2016'!D931,B$1,'ICSA 3-11-2016'!A931,C$1,D$1,'ICSA 3-11-2016'!F931,E$1,'ICSA 3-11-2016'!A931,F$1))</f>
        <v>0</v>
      </c>
    </row>
    <row r="932" spans="1:1" x14ac:dyDescent="0.25">
      <c r="A932" s="13" t="b">
        <f>IF(NOT(ISBLANK('ICSA 3-11-2016'!D932)),CONCATENATE(A$1,'ICSA 3-11-2016'!D932,B$1,'ICSA 3-11-2016'!A932,C$1,D$1,'ICSA 3-11-2016'!F932,E$1,'ICSA 3-11-2016'!A932,F$1))</f>
        <v>0</v>
      </c>
    </row>
    <row r="933" spans="1:1" x14ac:dyDescent="0.25">
      <c r="A933" s="13" t="b">
        <f>IF(NOT(ISBLANK('ICSA 3-11-2016'!D933)),CONCATENATE(A$1,'ICSA 3-11-2016'!D933,B$1,'ICSA 3-11-2016'!A933,C$1,D$1,'ICSA 3-11-2016'!F933,E$1,'ICSA 3-11-2016'!A933,F$1))</f>
        <v>0</v>
      </c>
    </row>
    <row r="934" spans="1:1" x14ac:dyDescent="0.25">
      <c r="A934" s="13" t="b">
        <f>IF(NOT(ISBLANK('ICSA 3-11-2016'!D934)),CONCATENATE(A$1,'ICSA 3-11-2016'!D934,B$1,'ICSA 3-11-2016'!A934,C$1,D$1,'ICSA 3-11-2016'!F934,E$1,'ICSA 3-11-2016'!A934,F$1))</f>
        <v>0</v>
      </c>
    </row>
    <row r="935" spans="1:1" x14ac:dyDescent="0.25">
      <c r="A935" s="13" t="b">
        <f>IF(NOT(ISBLANK('ICSA 3-11-2016'!D935)),CONCATENATE(A$1,'ICSA 3-11-2016'!D935,B$1,'ICSA 3-11-2016'!A935,C$1,D$1,'ICSA 3-11-2016'!F935,E$1,'ICSA 3-11-2016'!A935,F$1))</f>
        <v>0</v>
      </c>
    </row>
    <row r="936" spans="1:1" x14ac:dyDescent="0.25">
      <c r="A936" s="13" t="b">
        <f>IF(NOT(ISBLANK('ICSA 3-11-2016'!D936)),CONCATENATE(A$1,'ICSA 3-11-2016'!D936,B$1,'ICSA 3-11-2016'!A936,C$1,D$1,'ICSA 3-11-2016'!F936,E$1,'ICSA 3-11-2016'!A936,F$1))</f>
        <v>0</v>
      </c>
    </row>
    <row r="937" spans="1:1" x14ac:dyDescent="0.25">
      <c r="A937" s="13" t="b">
        <f>IF(NOT(ISBLANK('ICSA 3-11-2016'!D937)),CONCATENATE(A$1,'ICSA 3-11-2016'!D937,B$1,'ICSA 3-11-2016'!A937,C$1,D$1,'ICSA 3-11-2016'!F937,E$1,'ICSA 3-11-2016'!A937,F$1))</f>
        <v>0</v>
      </c>
    </row>
    <row r="938" spans="1:1" x14ac:dyDescent="0.25">
      <c r="A938" s="13" t="b">
        <f>IF(NOT(ISBLANK('ICSA 3-11-2016'!D938)),CONCATENATE(A$1,'ICSA 3-11-2016'!D938,B$1,'ICSA 3-11-2016'!A938,C$1,D$1,'ICSA 3-11-2016'!F938,E$1,'ICSA 3-11-2016'!A938,F$1))</f>
        <v>0</v>
      </c>
    </row>
    <row r="939" spans="1:1" x14ac:dyDescent="0.25">
      <c r="A939" s="13" t="b">
        <f>IF(NOT(ISBLANK('ICSA 3-11-2016'!D939)),CONCATENATE(A$1,'ICSA 3-11-2016'!D939,B$1,'ICSA 3-11-2016'!A939,C$1,D$1,'ICSA 3-11-2016'!F939,E$1,'ICSA 3-11-2016'!A939,F$1))</f>
        <v>0</v>
      </c>
    </row>
    <row r="940" spans="1:1" x14ac:dyDescent="0.25">
      <c r="A940" s="13" t="b">
        <f>IF(NOT(ISBLANK('ICSA 3-11-2016'!D940)),CONCATENATE(A$1,'ICSA 3-11-2016'!D940,B$1,'ICSA 3-11-2016'!A940,C$1,D$1,'ICSA 3-11-2016'!F940,E$1,'ICSA 3-11-2016'!A940,F$1))</f>
        <v>0</v>
      </c>
    </row>
    <row r="941" spans="1:1" x14ac:dyDescent="0.25">
      <c r="A941" s="13" t="b">
        <f>IF(NOT(ISBLANK('ICSA 3-11-2016'!D941)),CONCATENATE(A$1,'ICSA 3-11-2016'!D941,B$1,'ICSA 3-11-2016'!A941,C$1,D$1,'ICSA 3-11-2016'!F941,E$1,'ICSA 3-11-2016'!A941,F$1))</f>
        <v>0</v>
      </c>
    </row>
    <row r="942" spans="1:1" x14ac:dyDescent="0.25">
      <c r="A942" s="13" t="b">
        <f>IF(NOT(ISBLANK('ICSA 3-11-2016'!D942)),CONCATENATE(A$1,'ICSA 3-11-2016'!D942,B$1,'ICSA 3-11-2016'!A942,C$1,D$1,'ICSA 3-11-2016'!F942,E$1,'ICSA 3-11-2016'!A942,F$1))</f>
        <v>0</v>
      </c>
    </row>
    <row r="943" spans="1:1" x14ac:dyDescent="0.25">
      <c r="A943" s="13" t="b">
        <f>IF(NOT(ISBLANK('ICSA 3-11-2016'!D943)),CONCATENATE(A$1,'ICSA 3-11-2016'!D943,B$1,'ICSA 3-11-2016'!A943,C$1,D$1,'ICSA 3-11-2016'!F943,E$1,'ICSA 3-11-2016'!A943,F$1))</f>
        <v>0</v>
      </c>
    </row>
    <row r="944" spans="1:1" x14ac:dyDescent="0.25">
      <c r="A944" s="13" t="b">
        <f>IF(NOT(ISBLANK('ICSA 3-11-2016'!D944)),CONCATENATE(A$1,'ICSA 3-11-2016'!D944,B$1,'ICSA 3-11-2016'!A944,C$1,D$1,'ICSA 3-11-2016'!F944,E$1,'ICSA 3-11-2016'!A944,F$1))</f>
        <v>0</v>
      </c>
    </row>
    <row r="945" spans="1:1" x14ac:dyDescent="0.25">
      <c r="A945" s="13" t="b">
        <f>IF(NOT(ISBLANK('ICSA 3-11-2016'!D945)),CONCATENATE(A$1,'ICSA 3-11-2016'!D945,B$1,'ICSA 3-11-2016'!A945,C$1,D$1,'ICSA 3-11-2016'!F945,E$1,'ICSA 3-11-2016'!A945,F$1))</f>
        <v>0</v>
      </c>
    </row>
    <row r="946" spans="1:1" x14ac:dyDescent="0.25">
      <c r="A946" s="13" t="str">
        <f>IF(NOT(ISBLANK('ICSA 3-11-2016'!D946)),CONCATENATE(A$1,'ICSA 3-11-2016'!D946,B$1,'ICSA 3-11-2016'!A946,C$1,D$1,'ICSA 3-11-2016'!F946,E$1,'ICSA 3-11-2016'!A946,F$1))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'1944' and cb."name" = 'ICSA Labs';update openchpl.certified_product as cp set transparency_attestation_url = 'http://www.miracalifesciences.com/technology-pathconnect'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'1944' and cp.product_version_id = pv.product_version_id and pv.product_id = p.product_id and p.vendor_id = vend.vendor_id)as subquery where cp.certified_product_id = subquery.certified_product_id;</v>
      </c>
    </row>
    <row r="947" spans="1:1" x14ac:dyDescent="0.25">
      <c r="A947" s="13" t="b">
        <f>IF(NOT(ISBLANK('ICSA 3-11-2016'!D947)),CONCATENATE(A$1,'ICSA 3-11-2016'!D947,B$1,'ICSA 3-11-2016'!A947,C$1,D$1,'ICSA 3-11-2016'!F947,E$1,'ICSA 3-11-2016'!A947,F$1))</f>
        <v>0</v>
      </c>
    </row>
    <row r="948" spans="1:1" x14ac:dyDescent="0.25">
      <c r="A948" s="13" t="b">
        <f>IF(NOT(ISBLANK('ICSA 3-11-2016'!D948)),CONCATENATE(A$1,'ICSA 3-11-2016'!D948,B$1,'ICSA 3-11-2016'!A948,C$1,D$1,'ICSA 3-11-2016'!F948,E$1,'ICSA 3-11-2016'!A948,F$1))</f>
        <v>0</v>
      </c>
    </row>
    <row r="949" spans="1:1" x14ac:dyDescent="0.25">
      <c r="A949" s="13" t="b">
        <f>IF(NOT(ISBLANK('ICSA 3-11-2016'!D949)),CONCATENATE(A$1,'ICSA 3-11-2016'!D949,B$1,'ICSA 3-11-2016'!A949,C$1,D$1,'ICSA 3-11-2016'!F949,E$1,'ICSA 3-11-2016'!A949,F$1))</f>
        <v>0</v>
      </c>
    </row>
    <row r="950" spans="1:1" x14ac:dyDescent="0.25">
      <c r="A950" s="13" t="b">
        <f>IF(NOT(ISBLANK('ICSA 3-11-2016'!D950)),CONCATENATE(A$1,'ICSA 3-11-2016'!D950,B$1,'ICSA 3-11-2016'!A950,C$1,D$1,'ICSA 3-11-2016'!F950,E$1,'ICSA 3-11-2016'!A950,F$1))</f>
        <v>0</v>
      </c>
    </row>
    <row r="951" spans="1:1" x14ac:dyDescent="0.25">
      <c r="A951" s="13" t="b">
        <f>IF(NOT(ISBLANK('ICSA 3-11-2016'!D951)),CONCATENATE(A$1,'ICSA 3-11-2016'!D951,B$1,'ICSA 3-11-2016'!A951,C$1,D$1,'ICSA 3-11-2016'!F951,E$1,'ICSA 3-11-2016'!A951,F$1))</f>
        <v>0</v>
      </c>
    </row>
    <row r="952" spans="1:1" x14ac:dyDescent="0.25">
      <c r="A952" s="13" t="b">
        <f>IF(NOT(ISBLANK('ICSA 3-11-2016'!D952)),CONCATENATE(A$1,'ICSA 3-11-2016'!D952,B$1,'ICSA 3-11-2016'!A952,C$1,D$1,'ICSA 3-11-2016'!F952,E$1,'ICSA 3-11-2016'!A952,F$1))</f>
        <v>0</v>
      </c>
    </row>
    <row r="953" spans="1:1" x14ac:dyDescent="0.25">
      <c r="A953" s="13" t="b">
        <f>IF(NOT(ISBLANK('ICSA 3-11-2016'!D953)),CONCATENATE(A$1,'ICSA 3-11-2016'!D953,B$1,'ICSA 3-11-2016'!A953,C$1,D$1,'ICSA 3-11-2016'!F953,E$1,'ICSA 3-11-2016'!A953,F$1))</f>
        <v>0</v>
      </c>
    </row>
    <row r="954" spans="1:1" x14ac:dyDescent="0.25">
      <c r="A954" s="13" t="b">
        <f>IF(NOT(ISBLANK('ICSA 3-11-2016'!D954)),CONCATENATE(A$1,'ICSA 3-11-2016'!D954,B$1,'ICSA 3-11-2016'!A954,C$1,D$1,'ICSA 3-11-2016'!F954,E$1,'ICSA 3-11-2016'!A954,F$1))</f>
        <v>0</v>
      </c>
    </row>
    <row r="955" spans="1:1" x14ac:dyDescent="0.25">
      <c r="A955" s="13" t="b">
        <f>IF(NOT(ISBLANK('ICSA 3-11-2016'!D955)),CONCATENATE(A$1,'ICSA 3-11-2016'!D955,B$1,'ICSA 3-11-2016'!A955,C$1,D$1,'ICSA 3-11-2016'!F955,E$1,'ICSA 3-11-2016'!A955,F$1))</f>
        <v>0</v>
      </c>
    </row>
    <row r="956" spans="1:1" x14ac:dyDescent="0.25">
      <c r="A956" s="13" t="b">
        <f>IF(NOT(ISBLANK('ICSA 3-11-2016'!D956)),CONCATENATE(A$1,'ICSA 3-11-2016'!D956,B$1,'ICSA 3-11-2016'!A956,C$1,D$1,'ICSA 3-11-2016'!F956,E$1,'ICSA 3-11-2016'!A956,F$1))</f>
        <v>0</v>
      </c>
    </row>
    <row r="957" spans="1:1" x14ac:dyDescent="0.25">
      <c r="A957" s="13" t="b">
        <f>IF(NOT(ISBLANK('ICSA 3-11-2016'!D957)),CONCATENATE(A$1,'ICSA 3-11-2016'!D957,B$1,'ICSA 3-11-2016'!A957,C$1,D$1,'ICSA 3-11-2016'!F957,E$1,'ICSA 3-11-2016'!A957,F$1))</f>
        <v>0</v>
      </c>
    </row>
    <row r="958" spans="1:1" x14ac:dyDescent="0.25">
      <c r="A958" s="13" t="b">
        <f>IF(NOT(ISBLANK('ICSA 3-11-2016'!D958)),CONCATENATE(A$1,'ICSA 3-11-2016'!D958,B$1,'ICSA 3-11-2016'!A958,C$1,D$1,'ICSA 3-11-2016'!F958,E$1,'ICSA 3-11-2016'!A958,F$1))</f>
        <v>0</v>
      </c>
    </row>
    <row r="959" spans="1:1" x14ac:dyDescent="0.25">
      <c r="A959" s="13" t="b">
        <f>IF(NOT(ISBLANK('ICSA 3-11-2016'!D959)),CONCATENATE(A$1,'ICSA 3-11-2016'!D959,B$1,'ICSA 3-11-2016'!A959,C$1,D$1,'ICSA 3-11-2016'!F959,E$1,'ICSA 3-11-2016'!A959,F$1))</f>
        <v>0</v>
      </c>
    </row>
    <row r="960" spans="1:1" x14ac:dyDescent="0.25">
      <c r="A960" s="13" t="b">
        <f>IF(NOT(ISBLANK('ICSA 3-11-2016'!D960)),CONCATENATE(A$1,'ICSA 3-11-2016'!D960,B$1,'ICSA 3-11-2016'!A960,C$1,D$1,'ICSA 3-11-2016'!F960,E$1,'ICSA 3-11-2016'!A960,F$1))</f>
        <v>0</v>
      </c>
    </row>
    <row r="961" spans="1:1" x14ac:dyDescent="0.25">
      <c r="A961" s="13" t="b">
        <f>IF(NOT(ISBLANK('ICSA 3-11-2016'!D961)),CONCATENATE(A$1,'ICSA 3-11-2016'!D961,B$1,'ICSA 3-11-2016'!A961,C$1,D$1,'ICSA 3-11-2016'!F961,E$1,'ICSA 3-11-2016'!A961,F$1))</f>
        <v>0</v>
      </c>
    </row>
    <row r="962" spans="1:1" x14ac:dyDescent="0.25">
      <c r="A962" s="13" t="b">
        <f>IF(NOT(ISBLANK('ICSA 3-11-2016'!D962)),CONCATENATE(A$1,'ICSA 3-11-2016'!D962,B$1,'ICSA 3-11-2016'!A962,C$1,D$1,'ICSA 3-11-2016'!F962,E$1,'ICSA 3-11-2016'!A962,F$1))</f>
        <v>0</v>
      </c>
    </row>
    <row r="963" spans="1:1" x14ac:dyDescent="0.25">
      <c r="A963" s="13" t="b">
        <f>IF(NOT(ISBLANK('ICSA 3-11-2016'!D963)),CONCATENATE(A$1,'ICSA 3-11-2016'!D963,B$1,'ICSA 3-11-2016'!A963,C$1,D$1,'ICSA 3-11-2016'!F963,E$1,'ICSA 3-11-2016'!A963,F$1))</f>
        <v>0</v>
      </c>
    </row>
    <row r="964" spans="1:1" x14ac:dyDescent="0.25">
      <c r="A964" s="13" t="b">
        <f>IF(NOT(ISBLANK('ICSA 3-11-2016'!D964)),CONCATENATE(A$1,'ICSA 3-11-2016'!D964,B$1,'ICSA 3-11-2016'!A964,C$1,D$1,'ICSA 3-11-2016'!F964,E$1,'ICSA 3-11-2016'!A964,F$1))</f>
        <v>0</v>
      </c>
    </row>
    <row r="965" spans="1:1" x14ac:dyDescent="0.25">
      <c r="A965" s="13" t="b">
        <f>IF(NOT(ISBLANK('ICSA 3-11-2016'!D965)),CONCATENATE(A$1,'ICSA 3-11-2016'!D965,B$1,'ICSA 3-11-2016'!A965,C$1,D$1,'ICSA 3-11-2016'!F965,E$1,'ICSA 3-11-2016'!A965,F$1))</f>
        <v>0</v>
      </c>
    </row>
    <row r="966" spans="1:1" x14ac:dyDescent="0.25">
      <c r="A966" s="13" t="b">
        <f>IF(NOT(ISBLANK('ICSA 3-11-2016'!D966)),CONCATENATE(A$1,'ICSA 3-11-2016'!D966,B$1,'ICSA 3-11-2016'!A966,C$1,D$1,'ICSA 3-11-2016'!F966,E$1,'ICSA 3-11-2016'!A966,F$1))</f>
        <v>0</v>
      </c>
    </row>
    <row r="967" spans="1:1" x14ac:dyDescent="0.25">
      <c r="A967" s="13" t="b">
        <f>IF(NOT(ISBLANK('ICSA 3-11-2016'!D967)),CONCATENATE(A$1,'ICSA 3-11-2016'!D967,B$1,'ICSA 3-11-2016'!A967,C$1,D$1,'ICSA 3-11-2016'!F967,E$1,'ICSA 3-11-2016'!A967,F$1))</f>
        <v>0</v>
      </c>
    </row>
    <row r="968" spans="1:1" x14ac:dyDescent="0.25">
      <c r="A968" s="13" t="b">
        <f>IF(NOT(ISBLANK('ICSA 3-11-2016'!D968)),CONCATENATE(A$1,'ICSA 3-11-2016'!D968,B$1,'ICSA 3-11-2016'!A968,C$1,D$1,'ICSA 3-11-2016'!F968,E$1,'ICSA 3-11-2016'!A968,F$1))</f>
        <v>0</v>
      </c>
    </row>
    <row r="969" spans="1:1" x14ac:dyDescent="0.25">
      <c r="A969" s="13" t="b">
        <f>IF(NOT(ISBLANK('ICSA 3-11-2016'!D969)),CONCATENATE(A$1,'ICSA 3-11-2016'!D969,B$1,'ICSA 3-11-2016'!A969,C$1,D$1,'ICSA 3-11-2016'!F969,E$1,'ICSA 3-11-2016'!A969,F$1))</f>
        <v>0</v>
      </c>
    </row>
    <row r="970" spans="1:1" x14ac:dyDescent="0.25">
      <c r="A970" s="13" t="b">
        <f>IF(NOT(ISBLANK('ICSA 3-11-2016'!D970)),CONCATENATE(A$1,'ICSA 3-11-2016'!D970,B$1,'ICSA 3-11-2016'!A970,C$1,D$1,'ICSA 3-11-2016'!F970,E$1,'ICSA 3-11-2016'!A970,F$1))</f>
        <v>0</v>
      </c>
    </row>
    <row r="971" spans="1:1" x14ac:dyDescent="0.25">
      <c r="A971" s="13" t="b">
        <f>IF(NOT(ISBLANK('ICSA 3-11-2016'!D971)),CONCATENATE(A$1,'ICSA 3-11-2016'!D971,B$1,'ICSA 3-11-2016'!A971,C$1,D$1,'ICSA 3-11-2016'!F971,E$1,'ICSA 3-11-2016'!A971,F$1))</f>
        <v>0</v>
      </c>
    </row>
    <row r="972" spans="1:1" x14ac:dyDescent="0.25">
      <c r="A972" s="13" t="b">
        <f>IF(NOT(ISBLANK('ICSA 3-11-2016'!D972)),CONCATENATE(A$1,'ICSA 3-11-2016'!D972,B$1,'ICSA 3-11-2016'!A972,C$1,D$1,'ICSA 3-11-2016'!F972,E$1,'ICSA 3-11-2016'!A972,F$1))</f>
        <v>0</v>
      </c>
    </row>
    <row r="973" spans="1:1" x14ac:dyDescent="0.25">
      <c r="A973" s="13" t="b">
        <f>IF(NOT(ISBLANK('ICSA 3-11-2016'!D973)),CONCATENATE(A$1,'ICSA 3-11-2016'!D973,B$1,'ICSA 3-11-2016'!A973,C$1,D$1,'ICSA 3-11-2016'!F973,E$1,'ICSA 3-11-2016'!A973,F$1))</f>
        <v>0</v>
      </c>
    </row>
    <row r="974" spans="1:1" x14ac:dyDescent="0.25">
      <c r="A974" s="13" t="b">
        <f>IF(NOT(ISBLANK('ICSA 3-11-2016'!D974)),CONCATENATE(A$1,'ICSA 3-11-2016'!D974,B$1,'ICSA 3-11-2016'!A974,C$1,D$1,'ICSA 3-11-2016'!F974,E$1,'ICSA 3-11-2016'!A974,F$1))</f>
        <v>0</v>
      </c>
    </row>
    <row r="975" spans="1:1" x14ac:dyDescent="0.25">
      <c r="A975" s="13" t="b">
        <f>IF(NOT(ISBLANK('ICSA 3-11-2016'!D975)),CONCATENATE(A$1,'ICSA 3-11-2016'!D975,B$1,'ICSA 3-11-2016'!A975,C$1,D$1,'ICSA 3-11-2016'!F975,E$1,'ICSA 3-11-2016'!A975,F$1))</f>
        <v>0</v>
      </c>
    </row>
    <row r="976" spans="1:1" x14ac:dyDescent="0.25">
      <c r="A976" s="13" t="b">
        <f>IF(NOT(ISBLANK('ICSA 3-11-2016'!D976)),CONCATENATE(A$1,'ICSA 3-11-2016'!D976,B$1,'ICSA 3-11-2016'!A976,C$1,D$1,'ICSA 3-11-2016'!F976,E$1,'ICSA 3-11-2016'!A976,F$1))</f>
        <v>0</v>
      </c>
    </row>
    <row r="977" spans="1:1" x14ac:dyDescent="0.25">
      <c r="A977" s="13" t="b">
        <f>IF(NOT(ISBLANK('ICSA 3-11-2016'!D977)),CONCATENATE(A$1,'ICSA 3-11-2016'!D977,B$1,'ICSA 3-11-2016'!A977,C$1,D$1,'ICSA 3-11-2016'!F977,E$1,'ICSA 3-11-2016'!A977,F$1))</f>
        <v>0</v>
      </c>
    </row>
    <row r="978" spans="1:1" x14ac:dyDescent="0.25">
      <c r="A978" s="13" t="b">
        <f>IF(NOT(ISBLANK('ICSA 3-11-2016'!D978)),CONCATENATE(A$1,'ICSA 3-11-2016'!D978,B$1,'ICSA 3-11-2016'!A978,C$1,D$1,'ICSA 3-11-2016'!F978,E$1,'ICSA 3-11-2016'!A978,F$1))</f>
        <v>0</v>
      </c>
    </row>
    <row r="979" spans="1:1" x14ac:dyDescent="0.25">
      <c r="A979" s="13" t="b">
        <f>IF(NOT(ISBLANK('ICSA 3-11-2016'!D979)),CONCATENATE(A$1,'ICSA 3-11-2016'!D979,B$1,'ICSA 3-11-2016'!A979,C$1,D$1,'ICSA 3-11-2016'!F979,E$1,'ICSA 3-11-2016'!A979,F$1))</f>
        <v>0</v>
      </c>
    </row>
    <row r="980" spans="1:1" x14ac:dyDescent="0.25">
      <c r="A980" s="13" t="b">
        <f>IF(NOT(ISBLANK('ICSA 3-11-2016'!D980)),CONCATENATE(A$1,'ICSA 3-11-2016'!D980,B$1,'ICSA 3-11-2016'!A980,C$1,D$1,'ICSA 3-11-2016'!F980,E$1,'ICSA 3-11-2016'!A980,F$1))</f>
        <v>0</v>
      </c>
    </row>
    <row r="981" spans="1:1" x14ac:dyDescent="0.25">
      <c r="A981" s="13" t="b">
        <f>IF(NOT(ISBLANK('ICSA 3-11-2016'!D981)),CONCATENATE(A$1,'ICSA 3-11-2016'!D981,B$1,'ICSA 3-11-2016'!A981,C$1,D$1,'ICSA 3-11-2016'!F981,E$1,'ICSA 3-11-2016'!A981,F$1))</f>
        <v>0</v>
      </c>
    </row>
    <row r="982" spans="1:1" x14ac:dyDescent="0.25">
      <c r="A982" s="13" t="b">
        <f>IF(NOT(ISBLANK('ICSA 3-11-2016'!D982)),CONCATENATE(A$1,'ICSA 3-11-2016'!D982,B$1,'ICSA 3-11-2016'!A982,C$1,D$1,'ICSA 3-11-2016'!F982,E$1,'ICSA 3-11-2016'!A982,F$1))</f>
        <v>0</v>
      </c>
    </row>
    <row r="983" spans="1:1" x14ac:dyDescent="0.25">
      <c r="A983" s="13" t="b">
        <f>IF(NOT(ISBLANK('ICSA 3-11-2016'!D983)),CONCATENATE(A$1,'ICSA 3-11-2016'!D983,B$1,'ICSA 3-11-2016'!A983,C$1,D$1,'ICSA 3-11-2016'!F983,E$1,'ICSA 3-11-2016'!A983,F$1))</f>
        <v>0</v>
      </c>
    </row>
    <row r="984" spans="1:1" x14ac:dyDescent="0.25">
      <c r="A984" s="13" t="b">
        <f>IF(NOT(ISBLANK('ICSA 3-11-2016'!D984)),CONCATENATE(A$1,'ICSA 3-11-2016'!D984,B$1,'ICSA 3-11-2016'!A984,C$1,D$1,'ICSA 3-11-2016'!F984,E$1,'ICSA 3-11-2016'!A984,F$1))</f>
        <v>0</v>
      </c>
    </row>
    <row r="985" spans="1:1" x14ac:dyDescent="0.25">
      <c r="A985" s="13" t="b">
        <f>IF(NOT(ISBLANK('ICSA 3-11-2016'!D985)),CONCATENATE(A$1,'ICSA 3-11-2016'!D985,B$1,'ICSA 3-11-2016'!A985,C$1,D$1,'ICSA 3-11-2016'!F985,E$1,'ICSA 3-11-2016'!A985,F$1))</f>
        <v>0</v>
      </c>
    </row>
    <row r="986" spans="1:1" x14ac:dyDescent="0.25">
      <c r="A986" s="13" t="b">
        <f>IF(NOT(ISBLANK('ICSA 3-11-2016'!D986)),CONCATENATE(A$1,'ICSA 3-11-2016'!D986,B$1,'ICSA 3-11-2016'!A986,C$1,D$1,'ICSA 3-11-2016'!F986,E$1,'ICSA 3-11-2016'!A986,F$1))</f>
        <v>0</v>
      </c>
    </row>
    <row r="987" spans="1:1" x14ac:dyDescent="0.25">
      <c r="A987" s="13" t="b">
        <f>IF(NOT(ISBLANK('ICSA 3-11-2016'!D987)),CONCATENATE(A$1,'ICSA 3-11-2016'!D987,B$1,'ICSA 3-11-2016'!A987,C$1,D$1,'ICSA 3-11-2016'!F987,E$1,'ICSA 3-11-2016'!A987,F$1))</f>
        <v>0</v>
      </c>
    </row>
    <row r="988" spans="1:1" x14ac:dyDescent="0.25">
      <c r="A988" s="13" t="b">
        <f>IF(NOT(ISBLANK('ICSA 3-11-2016'!D988)),CONCATENATE(A$1,'ICSA 3-11-2016'!D988,B$1,'ICSA 3-11-2016'!A988,C$1,D$1,'ICSA 3-11-2016'!F988,E$1,'ICSA 3-11-2016'!A988,F$1))</f>
        <v>0</v>
      </c>
    </row>
    <row r="989" spans="1:1" x14ac:dyDescent="0.25">
      <c r="A989" s="13" t="b">
        <f>IF(NOT(ISBLANK('ICSA 3-11-2016'!D989)),CONCATENATE(A$1,'ICSA 3-11-2016'!D989,B$1,'ICSA 3-11-2016'!A989,C$1,D$1,'ICSA 3-11-2016'!F989,E$1,'ICSA 3-11-2016'!A989,F$1))</f>
        <v>0</v>
      </c>
    </row>
    <row r="990" spans="1:1" x14ac:dyDescent="0.25">
      <c r="A990" s="13" t="b">
        <f>IF(NOT(ISBLANK('ICSA 3-11-2016'!D990)),CONCATENATE(A$1,'ICSA 3-11-2016'!D990,B$1,'ICSA 3-11-2016'!A990,C$1,D$1,'ICSA 3-11-2016'!F990,E$1,'ICSA 3-11-2016'!A990,F$1))</f>
        <v>0</v>
      </c>
    </row>
    <row r="991" spans="1:1" x14ac:dyDescent="0.25">
      <c r="A991" s="13" t="b">
        <f>IF(NOT(ISBLANK('ICSA 3-11-2016'!D991)),CONCATENATE(A$1,'ICSA 3-11-2016'!D991,B$1,'ICSA 3-11-2016'!A991,C$1,D$1,'ICSA 3-11-2016'!F991,E$1,'ICSA 3-11-2016'!A991,F$1))</f>
        <v>0</v>
      </c>
    </row>
    <row r="992" spans="1:1" x14ac:dyDescent="0.25">
      <c r="A992" s="13" t="b">
        <f>IF(NOT(ISBLANK('ICSA 3-11-2016'!D992)),CONCATENATE(A$1,'ICSA 3-11-2016'!D992,B$1,'ICSA 3-11-2016'!A992,C$1,D$1,'ICSA 3-11-2016'!F992,E$1,'ICSA 3-11-2016'!A992,F$1))</f>
        <v>0</v>
      </c>
    </row>
    <row r="993" spans="1:1" x14ac:dyDescent="0.25">
      <c r="A993" s="13" t="b">
        <f>IF(NOT(ISBLANK('ICSA 3-11-2016'!D993)),CONCATENATE(A$1,'ICSA 3-11-2016'!D993,B$1,'ICSA 3-11-2016'!A993,C$1,D$1,'ICSA 3-11-2016'!F993,E$1,'ICSA 3-11-2016'!A993,F$1))</f>
        <v>0</v>
      </c>
    </row>
    <row r="994" spans="1:1" x14ac:dyDescent="0.25">
      <c r="A994" s="13" t="b">
        <f>IF(NOT(ISBLANK('ICSA 3-11-2016'!D994)),CONCATENATE(A$1,'ICSA 3-11-2016'!D994,B$1,'ICSA 3-11-2016'!A994,C$1,D$1,'ICSA 3-11-2016'!F994,E$1,'ICSA 3-11-2016'!A994,F$1))</f>
        <v>0</v>
      </c>
    </row>
    <row r="995" spans="1:1" x14ac:dyDescent="0.25">
      <c r="A995" s="13" t="b">
        <f>IF(NOT(ISBLANK('ICSA 3-11-2016'!D995)),CONCATENATE(A$1,'ICSA 3-11-2016'!D995,B$1,'ICSA 3-11-2016'!A995,C$1,D$1,'ICSA 3-11-2016'!F995,E$1,'ICSA 3-11-2016'!A995,F$1))</f>
        <v>0</v>
      </c>
    </row>
    <row r="996" spans="1:1" x14ac:dyDescent="0.25">
      <c r="A996" s="13" t="b">
        <f>IF(NOT(ISBLANK('ICSA 3-11-2016'!D996)),CONCATENATE(A$1,'ICSA 3-11-2016'!D996,B$1,'ICSA 3-11-2016'!A996,C$1,D$1,'ICSA 3-11-2016'!F996,E$1,'ICSA 3-11-2016'!A996,F$1))</f>
        <v>0</v>
      </c>
    </row>
    <row r="997" spans="1:1" x14ac:dyDescent="0.25">
      <c r="A997" s="13" t="b">
        <f>IF(NOT(ISBLANK('ICSA 3-11-2016'!D997)),CONCATENATE(A$1,'ICSA 3-11-2016'!D997,B$1,'ICSA 3-11-2016'!A997,C$1,D$1,'ICSA 3-11-2016'!F997,E$1,'ICSA 3-11-2016'!A997,F$1))</f>
        <v>0</v>
      </c>
    </row>
    <row r="998" spans="1:1" x14ac:dyDescent="0.25">
      <c r="A998" s="13" t="str">
        <f>IF(NOT(ISBLANK('ICSA 3-11-2016'!D998)),CONCATENATE(A$1,'ICSA 3-11-2016'!D998,B$1,'ICSA 3-11-2016'!A998,C$1,D$1,'ICSA 3-11-2016'!F998,E$1,'ICSA 3-11-2016'!A998,F$1))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'1996'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'1996' and cp.product_version_id = pv.product_version_id and pv.product_id = p.product_id and p.vendor_id = vend.vendor_id)as subquery where cp.certified_product_id = subquery.certified_product_id;</v>
      </c>
    </row>
    <row r="999" spans="1:1" x14ac:dyDescent="0.25">
      <c r="A999" s="13" t="b">
        <f>IF(NOT(ISBLANK('ICSA 3-11-2016'!D999)),CONCATENATE(A$1,'ICSA 3-11-2016'!D999,B$1,'ICSA 3-11-2016'!A999,C$1,D$1,'ICSA 3-11-2016'!F999,E$1,'ICSA 3-11-2016'!A999,F$1))</f>
        <v>0</v>
      </c>
    </row>
    <row r="1000" spans="1:1" x14ac:dyDescent="0.25">
      <c r="A1000" s="13" t="b">
        <f>IF(NOT(ISBLANK('ICSA 3-11-2016'!D1000)),CONCATENATE(A$1,'ICSA 3-11-2016'!D1000,B$1,'ICSA 3-11-2016'!A1000,C$1,D$1,'ICSA 3-11-2016'!F1000,E$1,'ICSA 3-11-2016'!A1000,F$1))</f>
        <v>0</v>
      </c>
    </row>
    <row r="1001" spans="1:1" x14ac:dyDescent="0.25">
      <c r="A1001" s="13" t="b">
        <f>IF(NOT(ISBLANK('ICSA 3-11-2016'!D1001)),CONCATENATE(A$1,'ICSA 3-11-2016'!D1001,B$1,'ICSA 3-11-2016'!A1001,C$1,D$1,'ICSA 3-11-2016'!F1001,E$1,'ICSA 3-11-2016'!A1001,F$1))</f>
        <v>0</v>
      </c>
    </row>
    <row r="1002" spans="1:1" x14ac:dyDescent="0.25">
      <c r="A1002" s="13" t="b">
        <f>IF(NOT(ISBLANK('ICSA 3-11-2016'!D1002)),CONCATENATE(A$1,'ICSA 3-11-2016'!D1002,B$1,'ICSA 3-11-2016'!A1002,C$1,D$1,'ICSA 3-11-2016'!F1002,E$1,'ICSA 3-11-2016'!A1002,F$1))</f>
        <v>0</v>
      </c>
    </row>
    <row r="1003" spans="1:1" x14ac:dyDescent="0.25">
      <c r="A1003" s="13" t="b">
        <f>IF(NOT(ISBLANK('ICSA 3-11-2016'!D1003)),CONCATENATE(A$1,'ICSA 3-11-2016'!D1003,B$1,'ICSA 3-11-2016'!A1003,C$1,D$1,'ICSA 3-11-2016'!F1003,E$1,'ICSA 3-11-2016'!A1003,F$1))</f>
        <v>0</v>
      </c>
    </row>
    <row r="1004" spans="1:1" x14ac:dyDescent="0.25">
      <c r="A1004" s="13" t="b">
        <f>IF(NOT(ISBLANK('ICSA 3-11-2016'!D1004)),CONCATENATE(A$1,'ICSA 3-11-2016'!D1004,B$1,'ICSA 3-11-2016'!A1004,C$1,D$1,'ICSA 3-11-2016'!F1004,E$1,'ICSA 3-11-2016'!A1004,F$1))</f>
        <v>0</v>
      </c>
    </row>
    <row r="1005" spans="1:1" x14ac:dyDescent="0.25">
      <c r="A1005" s="13" t="b">
        <f>IF(NOT(ISBLANK('ICSA 3-11-2016'!D1005)),CONCATENATE(A$1,'ICSA 3-11-2016'!D1005,B$1,'ICSA 3-11-2016'!A1005,C$1,D$1,'ICSA 3-11-2016'!F1005,E$1,'ICSA 3-11-2016'!A1005,F$1))</f>
        <v>0</v>
      </c>
    </row>
    <row r="1006" spans="1:1" x14ac:dyDescent="0.25">
      <c r="A1006" s="13" t="b">
        <f>IF(NOT(ISBLANK('ICSA 3-11-2016'!D1006)),CONCATENATE(A$1,'ICSA 3-11-2016'!D1006,B$1,'ICSA 3-11-2016'!A1006,C$1,D$1,'ICSA 3-11-2016'!F1006,E$1,'ICSA 3-11-2016'!A1006,F$1))</f>
        <v>0</v>
      </c>
    </row>
    <row r="1007" spans="1:1" x14ac:dyDescent="0.25">
      <c r="A1007" s="13" t="b">
        <f>IF(NOT(ISBLANK('ICSA 3-11-2016'!D1007)),CONCATENATE(A$1,'ICSA 3-11-2016'!D1007,B$1,'ICSA 3-11-2016'!A1007,C$1,D$1,'ICSA 3-11-2016'!F1007,E$1,'ICSA 3-11-2016'!A1007,F$1))</f>
        <v>0</v>
      </c>
    </row>
    <row r="1008" spans="1:1" x14ac:dyDescent="0.25">
      <c r="A1008" s="13" t="b">
        <f>IF(NOT(ISBLANK('ICSA 3-11-2016'!D1008)),CONCATENATE(A$1,'ICSA 3-11-2016'!D1008,B$1,'ICSA 3-11-2016'!A1008,C$1,D$1,'ICSA 3-11-2016'!F1008,E$1,'ICSA 3-11-2016'!A1008,F$1))</f>
        <v>0</v>
      </c>
    </row>
    <row r="1009" spans="1:1" x14ac:dyDescent="0.25">
      <c r="A1009" s="13" t="b">
        <f>IF(NOT(ISBLANK('ICSA 3-11-2016'!D1009)),CONCATENATE(A$1,'ICSA 3-11-2016'!D1009,B$1,'ICSA 3-11-2016'!A1009,C$1,D$1,'ICSA 3-11-2016'!F1009,E$1,'ICSA 3-11-2016'!A1009,F$1))</f>
        <v>0</v>
      </c>
    </row>
    <row r="1010" spans="1:1" x14ac:dyDescent="0.25">
      <c r="A1010" s="13" t="b">
        <f>IF(NOT(ISBLANK('ICSA 3-11-2016'!D1010)),CONCATENATE(A$1,'ICSA 3-11-2016'!D1010,B$1,'ICSA 3-11-2016'!A1010,C$1,D$1,'ICSA 3-11-2016'!F1010,E$1,'ICSA 3-11-2016'!A1010,F$1))</f>
        <v>0</v>
      </c>
    </row>
    <row r="1011" spans="1:1" x14ac:dyDescent="0.25">
      <c r="A1011" s="13" t="b">
        <f>IF(NOT(ISBLANK('ICSA 3-11-2016'!D1011)),CONCATENATE(A$1,'ICSA 3-11-2016'!D1011,B$1,'ICSA 3-11-2016'!A1011,C$1,D$1,'ICSA 3-11-2016'!F1011,E$1,'ICSA 3-11-2016'!A1011,F$1))</f>
        <v>0</v>
      </c>
    </row>
    <row r="1012" spans="1:1" x14ac:dyDescent="0.25">
      <c r="A1012" s="13" t="b">
        <f>IF(NOT(ISBLANK('ICSA 3-11-2016'!D1012)),CONCATENATE(A$1,'ICSA 3-11-2016'!D1012,B$1,'ICSA 3-11-2016'!A1012,C$1,D$1,'ICSA 3-11-2016'!F1012,E$1,'ICSA 3-11-2016'!A1012,F$1))</f>
        <v>0</v>
      </c>
    </row>
    <row r="1013" spans="1:1" x14ac:dyDescent="0.25">
      <c r="A1013" s="13" t="b">
        <f>IF(NOT(ISBLANK('ICSA 3-11-2016'!D1013)),CONCATENATE(A$1,'ICSA 3-11-2016'!D1013,B$1,'ICSA 3-11-2016'!A1013,C$1,D$1,'ICSA 3-11-2016'!F1013,E$1,'ICSA 3-11-2016'!A1013,F$1))</f>
        <v>0</v>
      </c>
    </row>
    <row r="1014" spans="1:1" x14ac:dyDescent="0.25">
      <c r="A1014" s="13" t="b">
        <f>IF(NOT(ISBLANK('ICSA 3-11-2016'!D1014)),CONCATENATE(A$1,'ICSA 3-11-2016'!D1014,B$1,'ICSA 3-11-2016'!A1014,C$1,D$1,'ICSA 3-11-2016'!F1014,E$1,'ICSA 3-11-2016'!A1014,F$1))</f>
        <v>0</v>
      </c>
    </row>
    <row r="1015" spans="1:1" x14ac:dyDescent="0.25">
      <c r="A1015" s="13" t="b">
        <f>IF(NOT(ISBLANK('ICSA 3-11-2016'!D1015)),CONCATENATE(A$1,'ICSA 3-11-2016'!D1015,B$1,'ICSA 3-11-2016'!A1015,C$1,D$1,'ICSA 3-11-2016'!F1015,E$1,'ICSA 3-11-2016'!A1015,F$1))</f>
        <v>0</v>
      </c>
    </row>
    <row r="1016" spans="1:1" x14ac:dyDescent="0.25">
      <c r="A1016" s="13" t="b">
        <f>IF(NOT(ISBLANK('ICSA 3-11-2016'!D1016)),CONCATENATE(A$1,'ICSA 3-11-2016'!D1016,B$1,'ICSA 3-11-2016'!A1016,C$1,D$1,'ICSA 3-11-2016'!F1016,E$1,'ICSA 3-11-2016'!A1016,F$1))</f>
        <v>0</v>
      </c>
    </row>
    <row r="1017" spans="1:1" x14ac:dyDescent="0.25">
      <c r="A1017" s="13" t="b">
        <f>IF(NOT(ISBLANK('ICSA 3-11-2016'!D1017)),CONCATENATE(A$1,'ICSA 3-11-2016'!D1017,B$1,'ICSA 3-11-2016'!A1017,C$1,D$1,'ICSA 3-11-2016'!F1017,E$1,'ICSA 3-11-2016'!A1017,F$1))</f>
        <v>0</v>
      </c>
    </row>
    <row r="1018" spans="1:1" x14ac:dyDescent="0.25">
      <c r="A1018" s="13" t="b">
        <f>IF(NOT(ISBLANK('ICSA 3-11-2016'!D1018)),CONCATENATE(A$1,'ICSA 3-11-2016'!D1018,B$1,'ICSA 3-11-2016'!A1018,C$1,D$1,'ICSA 3-11-2016'!F1018,E$1,'ICSA 3-11-2016'!A1018,F$1))</f>
        <v>0</v>
      </c>
    </row>
    <row r="1019" spans="1:1" x14ac:dyDescent="0.25">
      <c r="A1019" s="13" t="b">
        <f>IF(NOT(ISBLANK('ICSA 3-11-2016'!D1019)),CONCATENATE(A$1,'ICSA 3-11-2016'!D1019,B$1,'ICSA 3-11-2016'!A1019,C$1,D$1,'ICSA 3-11-2016'!F1019,E$1,'ICSA 3-11-2016'!A1019,F$1))</f>
        <v>0</v>
      </c>
    </row>
    <row r="1020" spans="1:1" x14ac:dyDescent="0.25">
      <c r="A1020" s="13" t="b">
        <f>IF(NOT(ISBLANK('ICSA 3-11-2016'!D1020)),CONCATENATE(A$1,'ICSA 3-11-2016'!D1020,B$1,'ICSA 3-11-2016'!A1020,C$1,D$1,'ICSA 3-11-2016'!F1020,E$1,'ICSA 3-11-2016'!A1020,F$1))</f>
        <v>0</v>
      </c>
    </row>
    <row r="1021" spans="1:1" x14ac:dyDescent="0.25">
      <c r="A1021" s="13" t="b">
        <f>IF(NOT(ISBLANK('ICSA 3-11-2016'!D1021)),CONCATENATE(A$1,'ICSA 3-11-2016'!D1021,B$1,'ICSA 3-11-2016'!A1021,C$1,D$1,'ICSA 3-11-2016'!F1021,E$1,'ICSA 3-11-2016'!A1021,F$1))</f>
        <v>0</v>
      </c>
    </row>
    <row r="1022" spans="1:1" x14ac:dyDescent="0.25">
      <c r="A1022" s="13" t="b">
        <f>IF(NOT(ISBLANK('ICSA 3-11-2016'!D1022)),CONCATENATE(A$1,'ICSA 3-11-2016'!D1022,B$1,'ICSA 3-11-2016'!A1022,C$1,D$1,'ICSA 3-11-2016'!F1022,E$1,'ICSA 3-11-2016'!A1022,F$1))</f>
        <v>0</v>
      </c>
    </row>
    <row r="1023" spans="1:1" x14ac:dyDescent="0.25">
      <c r="A1023" s="13" t="b">
        <f>IF(NOT(ISBLANK('ICSA 3-11-2016'!D1023)),CONCATENATE(A$1,'ICSA 3-11-2016'!D1023,B$1,'ICSA 3-11-2016'!A1023,C$1,D$1,'ICSA 3-11-2016'!F1023,E$1,'ICSA 3-11-2016'!A1023,F$1))</f>
        <v>0</v>
      </c>
    </row>
    <row r="1024" spans="1:1" x14ac:dyDescent="0.25">
      <c r="A1024" s="13" t="b">
        <f>IF(NOT(ISBLANK('ICSA 3-11-2016'!D1024)),CONCATENATE(A$1,'ICSA 3-11-2016'!D1024,B$1,'ICSA 3-11-2016'!A1024,C$1,D$1,'ICSA 3-11-2016'!F1024,E$1,'ICSA 3-11-2016'!A1024,F$1))</f>
        <v>0</v>
      </c>
    </row>
    <row r="1025" spans="1:1" x14ac:dyDescent="0.25">
      <c r="A1025" s="13" t="b">
        <f>IF(NOT(ISBLANK('ICSA 3-11-2016'!D1025)),CONCATENATE(A$1,'ICSA 3-11-2016'!D1025,B$1,'ICSA 3-11-2016'!A1025,C$1,D$1,'ICSA 3-11-2016'!F1025,E$1,'ICSA 3-11-2016'!A1025,F$1))</f>
        <v>0</v>
      </c>
    </row>
    <row r="1026" spans="1:1" x14ac:dyDescent="0.25">
      <c r="A1026" s="13" t="b">
        <f>IF(NOT(ISBLANK('ICSA 3-11-2016'!D1026)),CONCATENATE(A$1,'ICSA 3-11-2016'!D1026,B$1,'ICSA 3-11-2016'!A1026,C$1,D$1,'ICSA 3-11-2016'!F1026,E$1,'ICSA 3-11-2016'!A1026,F$1))</f>
        <v>0</v>
      </c>
    </row>
    <row r="1027" spans="1:1" x14ac:dyDescent="0.25">
      <c r="A1027" s="13" t="b">
        <f>IF(NOT(ISBLANK('ICSA 3-11-2016'!D1027)),CONCATENATE(A$1,'ICSA 3-11-2016'!D1027,B$1,'ICSA 3-11-2016'!A1027,C$1,D$1,'ICSA 3-11-2016'!F1027,E$1,'ICSA 3-11-2016'!A1027,F$1))</f>
        <v>0</v>
      </c>
    </row>
    <row r="1028" spans="1:1" x14ac:dyDescent="0.25">
      <c r="A1028" s="13" t="b">
        <f>IF(NOT(ISBLANK('ICSA 3-11-2016'!D1028)),CONCATENATE(A$1,'ICSA 3-11-2016'!D1028,B$1,'ICSA 3-11-2016'!A1028,C$1,D$1,'ICSA 3-11-2016'!F1028,E$1,'ICSA 3-11-2016'!A1028,F$1))</f>
        <v>0</v>
      </c>
    </row>
    <row r="1029" spans="1:1" x14ac:dyDescent="0.25">
      <c r="A1029" s="13" t="str">
        <f>IF(NOT(ISBLANK('ICSA 3-11-2016'!D1029)),CONCATENATE(A$1,'ICSA 3-11-2016'!D1029,B$1,'ICSA 3-11-2016'!A1029,C$1,D$1,'ICSA 3-11-2016'!F1029,E$1,'ICSA 3-11-2016'!A1029,F$1))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'2027'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'2027' and cp.product_version_id = pv.product_version_id and pv.product_id = p.product_id and p.vendor_id = vend.vendor_id)as subquery where cp.certified_product_id = subquery.certified_product_id;</v>
      </c>
    </row>
    <row r="1030" spans="1:1" x14ac:dyDescent="0.25">
      <c r="A1030" s="13" t="b">
        <f>IF(NOT(ISBLANK('ICSA 3-11-2016'!D1030)),CONCATENATE(A$1,'ICSA 3-11-2016'!D1030,B$1,'ICSA 3-11-2016'!A1030,C$1,D$1,'ICSA 3-11-2016'!F1030,E$1,'ICSA 3-11-2016'!A1030,F$1))</f>
        <v>0</v>
      </c>
    </row>
    <row r="1031" spans="1:1" x14ac:dyDescent="0.25">
      <c r="A1031" s="13" t="b">
        <f>IF(NOT(ISBLANK('ICSA 3-11-2016'!D1031)),CONCATENATE(A$1,'ICSA 3-11-2016'!D1031,B$1,'ICSA 3-11-2016'!A1031,C$1,D$1,'ICSA 3-11-2016'!F1031,E$1,'ICSA 3-11-2016'!A1031,F$1))</f>
        <v>0</v>
      </c>
    </row>
    <row r="1032" spans="1:1" x14ac:dyDescent="0.25">
      <c r="A1032" s="13" t="b">
        <f>IF(NOT(ISBLANK('ICSA 3-11-2016'!D1032)),CONCATENATE(A$1,'ICSA 3-11-2016'!D1032,B$1,'ICSA 3-11-2016'!A1032,C$1,D$1,'ICSA 3-11-2016'!F1032,E$1,'ICSA 3-11-2016'!A1032,F$1))</f>
        <v>0</v>
      </c>
    </row>
    <row r="1033" spans="1:1" x14ac:dyDescent="0.25">
      <c r="A1033" s="13" t="b">
        <f>IF(NOT(ISBLANK('ICSA 3-11-2016'!D1033)),CONCATENATE(A$1,'ICSA 3-11-2016'!D1033,B$1,'ICSA 3-11-2016'!A1033,C$1,D$1,'ICSA 3-11-2016'!F1033,E$1,'ICSA 3-11-2016'!A1033,F$1))</f>
        <v>0</v>
      </c>
    </row>
    <row r="1034" spans="1:1" x14ac:dyDescent="0.25">
      <c r="A1034" s="13" t="b">
        <f>IF(NOT(ISBLANK('ICSA 3-11-2016'!D1034)),CONCATENATE(A$1,'ICSA 3-11-2016'!D1034,B$1,'ICSA 3-11-2016'!A1034,C$1,D$1,'ICSA 3-11-2016'!F1034,E$1,'ICSA 3-11-2016'!A1034,F$1))</f>
        <v>0</v>
      </c>
    </row>
    <row r="1035" spans="1:1" x14ac:dyDescent="0.25">
      <c r="A1035" s="13" t="b">
        <f>IF(NOT(ISBLANK('ICSA 3-11-2016'!D1035)),CONCATENATE(A$1,'ICSA 3-11-2016'!D1035,B$1,'ICSA 3-11-2016'!A1035,C$1,D$1,'ICSA 3-11-2016'!F1035,E$1,'ICSA 3-11-2016'!A1035,F$1))</f>
        <v>0</v>
      </c>
    </row>
    <row r="1036" spans="1:1" x14ac:dyDescent="0.25">
      <c r="A1036" s="13" t="b">
        <f>IF(NOT(ISBLANK('ICSA 3-11-2016'!D1036)),CONCATENATE(A$1,'ICSA 3-11-2016'!D1036,B$1,'ICSA 3-11-2016'!A1036,C$1,D$1,'ICSA 3-11-2016'!F1036,E$1,'ICSA 3-11-2016'!A1036,F$1))</f>
        <v>0</v>
      </c>
    </row>
    <row r="1037" spans="1:1" x14ac:dyDescent="0.25">
      <c r="A1037" s="13" t="b">
        <f>IF(NOT(ISBLANK('ICSA 3-11-2016'!D1037)),CONCATENATE(A$1,'ICSA 3-11-2016'!D1037,B$1,'ICSA 3-11-2016'!A1037,C$1,D$1,'ICSA 3-11-2016'!F1037,E$1,'ICSA 3-11-2016'!A1037,F$1))</f>
        <v>0</v>
      </c>
    </row>
    <row r="1038" spans="1:1" x14ac:dyDescent="0.25">
      <c r="A1038" s="13" t="b">
        <f>IF(NOT(ISBLANK('ICSA 3-11-2016'!D1038)),CONCATENATE(A$1,'ICSA 3-11-2016'!D1038,B$1,'ICSA 3-11-2016'!A1038,C$1,D$1,'ICSA 3-11-2016'!F1038,E$1,'ICSA 3-11-2016'!A1038,F$1))</f>
        <v>0</v>
      </c>
    </row>
    <row r="1039" spans="1:1" x14ac:dyDescent="0.25">
      <c r="A1039" s="13" t="b">
        <f>IF(NOT(ISBLANK('ICSA 3-11-2016'!D1039)),CONCATENATE(A$1,'ICSA 3-11-2016'!D1039,B$1,'ICSA 3-11-2016'!A1039,C$1,D$1,'ICSA 3-11-2016'!F1039,E$1,'ICSA 3-11-2016'!A1039,F$1))</f>
        <v>0</v>
      </c>
    </row>
    <row r="1040" spans="1:1" x14ac:dyDescent="0.25">
      <c r="A1040" s="13" t="b">
        <f>IF(NOT(ISBLANK('ICSA 3-11-2016'!D1040)),CONCATENATE(A$1,'ICSA 3-11-2016'!D1040,B$1,'ICSA 3-11-2016'!A1040,C$1,D$1,'ICSA 3-11-2016'!F1040,E$1,'ICSA 3-11-2016'!A1040,F$1))</f>
        <v>0</v>
      </c>
    </row>
    <row r="1041" spans="1:1" x14ac:dyDescent="0.25">
      <c r="A1041" s="13" t="b">
        <f>IF(NOT(ISBLANK('ICSA 3-11-2016'!D1041)),CONCATENATE(A$1,'ICSA 3-11-2016'!D1041,B$1,'ICSA 3-11-2016'!A1041,C$1,D$1,'ICSA 3-11-2016'!F1041,E$1,'ICSA 3-11-2016'!A1041,F$1))</f>
        <v>0</v>
      </c>
    </row>
    <row r="1042" spans="1:1" x14ac:dyDescent="0.25">
      <c r="A1042" s="13" t="b">
        <f>IF(NOT(ISBLANK('ICSA 3-11-2016'!D1042)),CONCATENATE(A$1,'ICSA 3-11-2016'!D1042,B$1,'ICSA 3-11-2016'!A1042,C$1,D$1,'ICSA 3-11-2016'!F1042,E$1,'ICSA 3-11-2016'!A1042,F$1))</f>
        <v>0</v>
      </c>
    </row>
    <row r="1043" spans="1:1" x14ac:dyDescent="0.25">
      <c r="A1043" s="13" t="b">
        <f>IF(NOT(ISBLANK('ICSA 3-11-2016'!D1043)),CONCATENATE(A$1,'ICSA 3-11-2016'!D1043,B$1,'ICSA 3-11-2016'!A1043,C$1,D$1,'ICSA 3-11-2016'!F1043,E$1,'ICSA 3-11-2016'!A1043,F$1))</f>
        <v>0</v>
      </c>
    </row>
    <row r="1044" spans="1:1" x14ac:dyDescent="0.25">
      <c r="A1044" s="13" t="b">
        <f>IF(NOT(ISBLANK('ICSA 3-11-2016'!D1044)),CONCATENATE(A$1,'ICSA 3-11-2016'!D1044,B$1,'ICSA 3-11-2016'!A1044,C$1,D$1,'ICSA 3-11-2016'!F1044,E$1,'ICSA 3-11-2016'!A1044,F$1))</f>
        <v>0</v>
      </c>
    </row>
    <row r="1045" spans="1:1" x14ac:dyDescent="0.25">
      <c r="A1045" s="13" t="b">
        <f>IF(NOT(ISBLANK('ICSA 3-11-2016'!D1045)),CONCATENATE(A$1,'ICSA 3-11-2016'!D1045,B$1,'ICSA 3-11-2016'!A1045,C$1,D$1,'ICSA 3-11-2016'!F1045,E$1,'ICSA 3-11-2016'!A1045,F$1))</f>
        <v>0</v>
      </c>
    </row>
    <row r="1046" spans="1:1" x14ac:dyDescent="0.25">
      <c r="A1046" s="13" t="b">
        <f>IF(NOT(ISBLANK('ICSA 3-11-2016'!D1046)),CONCATENATE(A$1,'ICSA 3-11-2016'!D1046,B$1,'ICSA 3-11-2016'!A1046,C$1,D$1,'ICSA 3-11-2016'!F1046,E$1,'ICSA 3-11-2016'!A1046,F$1))</f>
        <v>0</v>
      </c>
    </row>
    <row r="1047" spans="1:1" x14ac:dyDescent="0.25">
      <c r="A1047" s="13" t="b">
        <f>IF(NOT(ISBLANK('ICSA 3-11-2016'!D1047)),CONCATENATE(A$1,'ICSA 3-11-2016'!D1047,B$1,'ICSA 3-11-2016'!A1047,C$1,D$1,'ICSA 3-11-2016'!F1047,E$1,'ICSA 3-11-2016'!A1047,F$1))</f>
        <v>0</v>
      </c>
    </row>
    <row r="1048" spans="1:1" x14ac:dyDescent="0.25">
      <c r="A1048" s="13" t="b">
        <f>IF(NOT(ISBLANK('ICSA 3-11-2016'!D1048)),CONCATENATE(A$1,'ICSA 3-11-2016'!D1048,B$1,'ICSA 3-11-2016'!A1048,C$1,D$1,'ICSA 3-11-2016'!F1048,E$1,'ICSA 3-11-2016'!A1048,F$1))</f>
        <v>0</v>
      </c>
    </row>
    <row r="1049" spans="1:1" x14ac:dyDescent="0.25">
      <c r="A1049" s="13" t="b">
        <f>IF(NOT(ISBLANK('ICSA 3-11-2016'!D1049)),CONCATENATE(A$1,'ICSA 3-11-2016'!D1049,B$1,'ICSA 3-11-2016'!A1049,C$1,D$1,'ICSA 3-11-2016'!F1049,E$1,'ICSA 3-11-2016'!A1049,F$1))</f>
        <v>0</v>
      </c>
    </row>
    <row r="1050" spans="1:1" x14ac:dyDescent="0.25">
      <c r="A1050" s="13" t="b">
        <f>IF(NOT(ISBLANK('ICSA 3-11-2016'!D1050)),CONCATENATE(A$1,'ICSA 3-11-2016'!D1050,B$1,'ICSA 3-11-2016'!A1050,C$1,D$1,'ICSA 3-11-2016'!F1050,E$1,'ICSA 3-11-2016'!A1050,F$1))</f>
        <v>0</v>
      </c>
    </row>
    <row r="1051" spans="1:1" x14ac:dyDescent="0.25">
      <c r="A1051" s="13" t="b">
        <f>IF(NOT(ISBLANK('ICSA 3-11-2016'!D1051)),CONCATENATE(A$1,'ICSA 3-11-2016'!D1051,B$1,'ICSA 3-11-2016'!A1051,C$1,D$1,'ICSA 3-11-2016'!F1051,E$1,'ICSA 3-11-2016'!A1051,F$1))</f>
        <v>0</v>
      </c>
    </row>
    <row r="1052" spans="1:1" x14ac:dyDescent="0.25">
      <c r="A1052" s="13" t="b">
        <f>IF(NOT(ISBLANK('ICSA 3-11-2016'!D1052)),CONCATENATE(A$1,'ICSA 3-11-2016'!D1052,B$1,'ICSA 3-11-2016'!A1052,C$1,D$1,'ICSA 3-11-2016'!F1052,E$1,'ICSA 3-11-2016'!A1052,F$1))</f>
        <v>0</v>
      </c>
    </row>
    <row r="1053" spans="1:1" x14ac:dyDescent="0.25">
      <c r="A1053" s="13" t="str">
        <f>IF(NOT(ISBLANK('ICSA 3-11-2016'!D1053)),CONCATENATE(A$1,'ICSA 3-11-2016'!D1053,B$1,'ICSA 3-11-2016'!A1053,C$1,D$1,'ICSA 3-11-2016'!F1053,E$1,'ICSA 3-11-2016'!A1053,F$1))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'2051'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'2051' and cp.product_version_id = pv.product_version_id and pv.product_id = p.product_id and p.vendor_id = vend.vendor_id)as subquery where cp.certified_product_id = subquery.certified_product_id;</v>
      </c>
    </row>
    <row r="1054" spans="1:1" x14ac:dyDescent="0.25">
      <c r="A1054" s="13" t="b">
        <f>IF(NOT(ISBLANK('ICSA 3-11-2016'!D1054)),CONCATENATE(A$1,'ICSA 3-11-2016'!D1054,B$1,'ICSA 3-11-2016'!A1054,C$1,D$1,'ICSA 3-11-2016'!F1054,E$1,'ICSA 3-11-2016'!A1054,F$1))</f>
        <v>0</v>
      </c>
    </row>
    <row r="1055" spans="1:1" x14ac:dyDescent="0.25">
      <c r="A1055" s="13" t="b">
        <f>IF(NOT(ISBLANK('ICSA 3-11-2016'!D1055)),CONCATENATE(A$1,'ICSA 3-11-2016'!D1055,B$1,'ICSA 3-11-2016'!A1055,C$1,D$1,'ICSA 3-11-2016'!F1055,E$1,'ICSA 3-11-2016'!A1055,F$1))</f>
        <v>0</v>
      </c>
    </row>
    <row r="1056" spans="1:1" x14ac:dyDescent="0.25">
      <c r="A1056" s="13" t="b">
        <f>IF(NOT(ISBLANK('ICSA 3-11-2016'!D1056)),CONCATENATE(A$1,'ICSA 3-11-2016'!D1056,B$1,'ICSA 3-11-2016'!A1056,C$1,D$1,'ICSA 3-11-2016'!F1056,E$1,'ICSA 3-11-2016'!A1056,F$1))</f>
        <v>0</v>
      </c>
    </row>
    <row r="1057" spans="1:1" x14ac:dyDescent="0.25">
      <c r="A1057" s="13" t="b">
        <f>IF(NOT(ISBLANK('ICSA 3-11-2016'!D1057)),CONCATENATE(A$1,'ICSA 3-11-2016'!D1057,B$1,'ICSA 3-11-2016'!A1057,C$1,D$1,'ICSA 3-11-2016'!F1057,E$1,'ICSA 3-11-2016'!A1057,F$1))</f>
        <v>0</v>
      </c>
    </row>
    <row r="1058" spans="1:1" x14ac:dyDescent="0.25">
      <c r="A1058" s="13" t="str">
        <f>IF(NOT(ISBLANK('ICSA 3-11-2016'!D1058)),CONCATENATE(A$1,'ICSA 3-11-2016'!D1058,B$1,'ICSA 3-11-2016'!A1058,C$1,D$1,'ICSA 3-11-2016'!F1058,E$1,'ICSA 3-11-2016'!A1058,F$1))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'2056' and cb."name" = 'ICSA Labs';update openchpl.certified_product as cp set transparency_attestation_url = 'http://www.iorion.com/thinkhealth/ehr-certified.aspx'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'2056' and cp.product_version_id = pv.product_version_id and pv.product_id = p.product_id and p.vendor_id = vend.vendor_id)as subquery where cp.certified_product_id = subquery.certified_product_id;</v>
      </c>
    </row>
    <row r="1059" spans="1:1" x14ac:dyDescent="0.25">
      <c r="A1059" s="13" t="b">
        <f>IF(NOT(ISBLANK('ICSA 3-11-2016'!D1059)),CONCATENATE(A$1,'ICSA 3-11-2016'!D1059,B$1,'ICSA 3-11-2016'!A1059,C$1,D$1,'ICSA 3-11-2016'!F1059,E$1,'ICSA 3-11-2016'!A1059,F$1))</f>
        <v>0</v>
      </c>
    </row>
    <row r="1060" spans="1:1" x14ac:dyDescent="0.25">
      <c r="A1060" s="13" t="b">
        <f>IF(NOT(ISBLANK('ICSA 3-11-2016'!D1060)),CONCATENATE(A$1,'ICSA 3-11-2016'!D1060,B$1,'ICSA 3-11-2016'!A1060,C$1,D$1,'ICSA 3-11-2016'!F1060,E$1,'ICSA 3-11-2016'!A1060,F$1))</f>
        <v>0</v>
      </c>
    </row>
    <row r="1061" spans="1:1" x14ac:dyDescent="0.25">
      <c r="A1061" s="13" t="b">
        <f>IF(NOT(ISBLANK('ICSA 3-11-2016'!D1061)),CONCATENATE(A$1,'ICSA 3-11-2016'!D1061,B$1,'ICSA 3-11-2016'!A1061,C$1,D$1,'ICSA 3-11-2016'!F1061,E$1,'ICSA 3-11-2016'!A1061,F$1))</f>
        <v>0</v>
      </c>
    </row>
    <row r="1062" spans="1:1" x14ac:dyDescent="0.25">
      <c r="A1062" s="13" t="b">
        <f>IF(NOT(ISBLANK('ICSA 3-11-2016'!D1062)),CONCATENATE(A$1,'ICSA 3-11-2016'!D1062,B$1,'ICSA 3-11-2016'!A1062,C$1,D$1,'ICSA 3-11-2016'!F1062,E$1,'ICSA 3-11-2016'!A1062,F$1))</f>
        <v>0</v>
      </c>
    </row>
    <row r="1063" spans="1:1" x14ac:dyDescent="0.25">
      <c r="A1063" s="13" t="b">
        <f>IF(NOT(ISBLANK('ICSA 3-11-2016'!D1063)),CONCATENATE(A$1,'ICSA 3-11-2016'!D1063,B$1,'ICSA 3-11-2016'!A1063,C$1,D$1,'ICSA 3-11-2016'!F1063,E$1,'ICSA 3-11-2016'!A1063,F$1))</f>
        <v>0</v>
      </c>
    </row>
    <row r="1064" spans="1:1" x14ac:dyDescent="0.25">
      <c r="A1064" s="13" t="b">
        <f>IF(NOT(ISBLANK('ICSA 3-11-2016'!D1064)),CONCATENATE(A$1,'ICSA 3-11-2016'!D1064,B$1,'ICSA 3-11-2016'!A1064,C$1,D$1,'ICSA 3-11-2016'!F1064,E$1,'ICSA 3-11-2016'!A1064,F$1))</f>
        <v>0</v>
      </c>
    </row>
    <row r="1065" spans="1:1" x14ac:dyDescent="0.25">
      <c r="A1065" s="13" t="b">
        <f>IF(NOT(ISBLANK('ICSA 3-11-2016'!D1065)),CONCATENATE(A$1,'ICSA 3-11-2016'!D1065,B$1,'ICSA 3-11-2016'!A1065,C$1,D$1,'ICSA 3-11-2016'!F1065,E$1,'ICSA 3-11-2016'!A1065,F$1))</f>
        <v>0</v>
      </c>
    </row>
    <row r="1066" spans="1:1" x14ac:dyDescent="0.25">
      <c r="A1066" s="13" t="b">
        <f>IF(NOT(ISBLANK('ICSA 3-11-2016'!D1066)),CONCATENATE(A$1,'ICSA 3-11-2016'!D1066,B$1,'ICSA 3-11-2016'!A1066,C$1,D$1,'ICSA 3-11-2016'!F1066,E$1,'ICSA 3-11-2016'!A1066,F$1))</f>
        <v>0</v>
      </c>
    </row>
    <row r="1067" spans="1:1" x14ac:dyDescent="0.25">
      <c r="A1067" s="13" t="b">
        <f>IF(NOT(ISBLANK('ICSA 3-11-2016'!D1067)),CONCATENATE(A$1,'ICSA 3-11-2016'!D1067,B$1,'ICSA 3-11-2016'!A1067,C$1,D$1,'ICSA 3-11-2016'!F1067,E$1,'ICSA 3-11-2016'!A1067,F$1))</f>
        <v>0</v>
      </c>
    </row>
    <row r="1068" spans="1:1" x14ac:dyDescent="0.25">
      <c r="A1068" s="13" t="b">
        <f>IF(NOT(ISBLANK('ICSA 3-11-2016'!D1068)),CONCATENATE(A$1,'ICSA 3-11-2016'!D1068,B$1,'ICSA 3-11-2016'!A1068,C$1,D$1,'ICSA 3-11-2016'!F1068,E$1,'ICSA 3-11-2016'!A1068,F$1))</f>
        <v>0</v>
      </c>
    </row>
    <row r="1069" spans="1:1" x14ac:dyDescent="0.25">
      <c r="A1069" s="13" t="b">
        <f>IF(NOT(ISBLANK('ICSA 3-11-2016'!D1069)),CONCATENATE(A$1,'ICSA 3-11-2016'!D1069,B$1,'ICSA 3-11-2016'!A1069,C$1,D$1,'ICSA 3-11-2016'!F1069,E$1,'ICSA 3-11-2016'!A1069,F$1))</f>
        <v>0</v>
      </c>
    </row>
    <row r="1070" spans="1:1" x14ac:dyDescent="0.25">
      <c r="A1070" s="13" t="b">
        <f>IF(NOT(ISBLANK('ICSA 3-11-2016'!D1070)),CONCATENATE(A$1,'ICSA 3-11-2016'!D1070,B$1,'ICSA 3-11-2016'!A1070,C$1,D$1,'ICSA 3-11-2016'!F1070,E$1,'ICSA 3-11-2016'!A1070,F$1))</f>
        <v>0</v>
      </c>
    </row>
    <row r="1071" spans="1:1" x14ac:dyDescent="0.25">
      <c r="A1071" s="13" t="b">
        <f>IF(NOT(ISBLANK('ICSA 3-11-2016'!D1071)),CONCATENATE(A$1,'ICSA 3-11-2016'!D1071,B$1,'ICSA 3-11-2016'!A1071,C$1,D$1,'ICSA 3-11-2016'!F1071,E$1,'ICSA 3-11-2016'!A1071,F$1))</f>
        <v>0</v>
      </c>
    </row>
    <row r="1072" spans="1:1" x14ac:dyDescent="0.25">
      <c r="A1072" s="13" t="b">
        <f>IF(NOT(ISBLANK('ICSA 3-11-2016'!D1072)),CONCATENATE(A$1,'ICSA 3-11-2016'!D1072,B$1,'ICSA 3-11-2016'!A1072,C$1,D$1,'ICSA 3-11-2016'!F1072,E$1,'ICSA 3-11-2016'!A1072,F$1))</f>
        <v>0</v>
      </c>
    </row>
    <row r="1073" spans="1:1" x14ac:dyDescent="0.25">
      <c r="A1073" s="13" t="b">
        <f>IF(NOT(ISBLANK('ICSA 3-11-2016'!D1073)),CONCATENATE(A$1,'ICSA 3-11-2016'!D1073,B$1,'ICSA 3-11-2016'!A1073,C$1,D$1,'ICSA 3-11-2016'!F1073,E$1,'ICSA 3-11-2016'!A1073,F$1))</f>
        <v>0</v>
      </c>
    </row>
    <row r="1074" spans="1:1" x14ac:dyDescent="0.25">
      <c r="A1074" s="13" t="b">
        <f>IF(NOT(ISBLANK('ICSA 3-11-2016'!D1074)),CONCATENATE(A$1,'ICSA 3-11-2016'!D1074,B$1,'ICSA 3-11-2016'!A1074,C$1,D$1,'ICSA 3-11-2016'!F1074,E$1,'ICSA 3-11-2016'!A1074,F$1))</f>
        <v>0</v>
      </c>
    </row>
    <row r="1075" spans="1:1" x14ac:dyDescent="0.25">
      <c r="A1075" s="13" t="b">
        <f>IF(NOT(ISBLANK('ICSA 3-11-2016'!D1075)),CONCATENATE(A$1,'ICSA 3-11-2016'!D1075,B$1,'ICSA 3-11-2016'!A1075,C$1,D$1,'ICSA 3-11-2016'!F1075,E$1,'ICSA 3-11-2016'!A1075,F$1))</f>
        <v>0</v>
      </c>
    </row>
    <row r="1076" spans="1:1" x14ac:dyDescent="0.25">
      <c r="A1076" s="13" t="b">
        <f>IF(NOT(ISBLANK('ICSA 3-11-2016'!D1076)),CONCATENATE(A$1,'ICSA 3-11-2016'!D1076,B$1,'ICSA 3-11-2016'!A1076,C$1,D$1,'ICSA 3-11-2016'!F1076,E$1,'ICSA 3-11-2016'!A1076,F$1))</f>
        <v>0</v>
      </c>
    </row>
    <row r="1077" spans="1:1" x14ac:dyDescent="0.25">
      <c r="A1077" s="13" t="b">
        <f>IF(NOT(ISBLANK('ICSA 3-11-2016'!D1077)),CONCATENATE(A$1,'ICSA 3-11-2016'!D1077,B$1,'ICSA 3-11-2016'!A1077,C$1,D$1,'ICSA 3-11-2016'!F1077,E$1,'ICSA 3-11-2016'!A1077,F$1))</f>
        <v>0</v>
      </c>
    </row>
    <row r="1078" spans="1:1" x14ac:dyDescent="0.25">
      <c r="A1078" s="13" t="b">
        <f>IF(NOT(ISBLANK('ICSA 3-11-2016'!D1078)),CONCATENATE(A$1,'ICSA 3-11-2016'!D1078,B$1,'ICSA 3-11-2016'!A1078,C$1,D$1,'ICSA 3-11-2016'!F1078,E$1,'ICSA 3-11-2016'!A1078,F$1))</f>
        <v>0</v>
      </c>
    </row>
    <row r="1079" spans="1:1" x14ac:dyDescent="0.25">
      <c r="A1079" s="13" t="b">
        <f>IF(NOT(ISBLANK('ICSA 3-11-2016'!D1079)),CONCATENATE(A$1,'ICSA 3-11-2016'!D1079,B$1,'ICSA 3-11-2016'!A1079,C$1,D$1,'ICSA 3-11-2016'!F1079,E$1,'ICSA 3-11-2016'!A1079,F$1))</f>
        <v>0</v>
      </c>
    </row>
    <row r="1080" spans="1:1" x14ac:dyDescent="0.25">
      <c r="A1080" s="13" t="b">
        <f>IF(NOT(ISBLANK('ICSA 3-11-2016'!D1080)),CONCATENATE(A$1,'ICSA 3-11-2016'!D1080,B$1,'ICSA 3-11-2016'!A1080,C$1,D$1,'ICSA 3-11-2016'!F1080,E$1,'ICSA 3-11-2016'!A1080,F$1))</f>
        <v>0</v>
      </c>
    </row>
    <row r="1081" spans="1:1" x14ac:dyDescent="0.25">
      <c r="A1081" s="13" t="b">
        <f>IF(NOT(ISBLANK('ICSA 3-11-2016'!D1081)),CONCATENATE(A$1,'ICSA 3-11-2016'!D1081,B$1,'ICSA 3-11-2016'!A1081,C$1,D$1,'ICSA 3-11-2016'!F1081,E$1,'ICSA 3-11-2016'!A1081,F$1))</f>
        <v>0</v>
      </c>
    </row>
    <row r="1082" spans="1:1" x14ac:dyDescent="0.25">
      <c r="A1082" s="13" t="b">
        <f>IF(NOT(ISBLANK('ICSA 3-11-2016'!D1082)),CONCATENATE(A$1,'ICSA 3-11-2016'!D1082,B$1,'ICSA 3-11-2016'!A1082,C$1,D$1,'ICSA 3-11-2016'!F1082,E$1,'ICSA 3-11-2016'!A1082,F$1))</f>
        <v>0</v>
      </c>
    </row>
    <row r="1083" spans="1:1" x14ac:dyDescent="0.25">
      <c r="A1083" s="13" t="b">
        <f>IF(NOT(ISBLANK('ICSA 3-11-2016'!D1083)),CONCATENATE(A$1,'ICSA 3-11-2016'!D1083,B$1,'ICSA 3-11-2016'!A1083,C$1,D$1,'ICSA 3-11-2016'!F1083,E$1,'ICSA 3-11-2016'!A1083,F$1))</f>
        <v>0</v>
      </c>
    </row>
    <row r="1084" spans="1:1" x14ac:dyDescent="0.25">
      <c r="A1084" s="13" t="b">
        <f>IF(NOT(ISBLANK('ICSA 3-11-2016'!D1084)),CONCATENATE(A$1,'ICSA 3-11-2016'!D1084,B$1,'ICSA 3-11-2016'!A1084,C$1,D$1,'ICSA 3-11-2016'!F1084,E$1,'ICSA 3-11-2016'!A1084,F$1))</f>
        <v>0</v>
      </c>
    </row>
    <row r="1085" spans="1:1" x14ac:dyDescent="0.25">
      <c r="A1085" s="13" t="b">
        <f>IF(NOT(ISBLANK('ICSA 3-11-2016'!D1085)),CONCATENATE(A$1,'ICSA 3-11-2016'!D1085,B$1,'ICSA 3-11-2016'!A1085,C$1,D$1,'ICSA 3-11-2016'!F1085,E$1,'ICSA 3-11-2016'!A1085,F$1))</f>
        <v>0</v>
      </c>
    </row>
    <row r="1086" spans="1:1" x14ac:dyDescent="0.25">
      <c r="A1086" s="13" t="b">
        <f>IF(NOT(ISBLANK('ICSA 3-11-2016'!D1086)),CONCATENATE(A$1,'ICSA 3-11-2016'!D1086,B$1,'ICSA 3-11-2016'!A1086,C$1,D$1,'ICSA 3-11-2016'!F1086,E$1,'ICSA 3-11-2016'!A1086,F$1))</f>
        <v>0</v>
      </c>
    </row>
    <row r="1087" spans="1:1" x14ac:dyDescent="0.25">
      <c r="A1087" s="13" t="b">
        <f>IF(NOT(ISBLANK('ICSA 3-11-2016'!D1087)),CONCATENATE(A$1,'ICSA 3-11-2016'!D1087,B$1,'ICSA 3-11-2016'!A1087,C$1,D$1,'ICSA 3-11-2016'!F1087,E$1,'ICSA 3-11-2016'!A1087,F$1))</f>
        <v>0</v>
      </c>
    </row>
    <row r="1088" spans="1:1" x14ac:dyDescent="0.25">
      <c r="A1088" s="13" t="b">
        <f>IF(NOT(ISBLANK('ICSA 3-11-2016'!D1088)),CONCATENATE(A$1,'ICSA 3-11-2016'!D1088,B$1,'ICSA 3-11-2016'!A1088,C$1,D$1,'ICSA 3-11-2016'!F1088,E$1,'ICSA 3-11-2016'!A1088,F$1))</f>
        <v>0</v>
      </c>
    </row>
    <row r="1089" spans="1:1" x14ac:dyDescent="0.25">
      <c r="A1089" s="13" t="b">
        <f>IF(NOT(ISBLANK('ICSA 3-11-2016'!D1089)),CONCATENATE(A$1,'ICSA 3-11-2016'!D1089,B$1,'ICSA 3-11-2016'!A1089,C$1,D$1,'ICSA 3-11-2016'!F1089,E$1,'ICSA 3-11-2016'!A1089,F$1))</f>
        <v>0</v>
      </c>
    </row>
    <row r="1090" spans="1:1" x14ac:dyDescent="0.25">
      <c r="A1090" s="13" t="b">
        <f>IF(NOT(ISBLANK('ICSA 3-11-2016'!D1090)),CONCATENATE(A$1,'ICSA 3-11-2016'!D1090,B$1,'ICSA 3-11-2016'!A1090,C$1,D$1,'ICSA 3-11-2016'!F1090,E$1,'ICSA 3-11-2016'!A1090,F$1))</f>
        <v>0</v>
      </c>
    </row>
    <row r="1091" spans="1:1" x14ac:dyDescent="0.25">
      <c r="A1091" s="13" t="b">
        <f>IF(NOT(ISBLANK('ICSA 3-11-2016'!D1091)),CONCATENATE(A$1,'ICSA 3-11-2016'!D1091,B$1,'ICSA 3-11-2016'!A1091,C$1,D$1,'ICSA 3-11-2016'!F1091,E$1,'ICSA 3-11-2016'!A1091,F$1))</f>
        <v>0</v>
      </c>
    </row>
    <row r="1092" spans="1:1" x14ac:dyDescent="0.25">
      <c r="A1092" s="13" t="b">
        <f>IF(NOT(ISBLANK('ICSA 3-11-2016'!D1092)),CONCATENATE(A$1,'ICSA 3-11-2016'!D1092,B$1,'ICSA 3-11-2016'!A1092,C$1,D$1,'ICSA 3-11-2016'!F1092,E$1,'ICSA 3-11-2016'!A1092,F$1))</f>
        <v>0</v>
      </c>
    </row>
    <row r="1093" spans="1:1" x14ac:dyDescent="0.25">
      <c r="A1093" s="13" t="b">
        <f>IF(NOT(ISBLANK('ICSA 3-11-2016'!D1093)),CONCATENATE(A$1,'ICSA 3-11-2016'!D1093,B$1,'ICSA 3-11-2016'!A1093,C$1,D$1,'ICSA 3-11-2016'!F1093,E$1,'ICSA 3-11-2016'!A1093,F$1))</f>
        <v>0</v>
      </c>
    </row>
    <row r="1094" spans="1:1" x14ac:dyDescent="0.25">
      <c r="A1094" s="13" t="b">
        <f>IF(NOT(ISBLANK('ICSA 3-11-2016'!D1094)),CONCATENATE(A$1,'ICSA 3-11-2016'!D1094,B$1,'ICSA 3-11-2016'!A1094,C$1,D$1,'ICSA 3-11-2016'!F1094,E$1,'ICSA 3-11-2016'!A1094,F$1))</f>
        <v>0</v>
      </c>
    </row>
    <row r="1095" spans="1:1" x14ac:dyDescent="0.25">
      <c r="A1095" s="13" t="b">
        <f>IF(NOT(ISBLANK('ICSA 3-11-2016'!D1095)),CONCATENATE(A$1,'ICSA 3-11-2016'!D1095,B$1,'ICSA 3-11-2016'!A1095,C$1,D$1,'ICSA 3-11-2016'!F1095,E$1,'ICSA 3-11-2016'!A1095,F$1))</f>
        <v>0</v>
      </c>
    </row>
    <row r="1096" spans="1:1" x14ac:dyDescent="0.25">
      <c r="A1096" s="13" t="b">
        <f>IF(NOT(ISBLANK('ICSA 3-11-2016'!D1096)),CONCATENATE(A$1,'ICSA 3-11-2016'!D1096,B$1,'ICSA 3-11-2016'!A1096,C$1,D$1,'ICSA 3-11-2016'!F1096,E$1,'ICSA 3-11-2016'!A1096,F$1))</f>
        <v>0</v>
      </c>
    </row>
    <row r="1097" spans="1:1" x14ac:dyDescent="0.25">
      <c r="A1097" s="13" t="b">
        <f>IF(NOT(ISBLANK('ICSA 3-11-2016'!D1097)),CONCATENATE(A$1,'ICSA 3-11-2016'!D1097,B$1,'ICSA 3-11-2016'!A1097,C$1,D$1,'ICSA 3-11-2016'!F1097,E$1,'ICSA 3-11-2016'!A1097,F$1))</f>
        <v>0</v>
      </c>
    </row>
    <row r="1098" spans="1:1" x14ac:dyDescent="0.25">
      <c r="A1098" s="13" t="b">
        <f>IF(NOT(ISBLANK('ICSA 3-11-2016'!D1098)),CONCATENATE(A$1,'ICSA 3-11-2016'!D1098,B$1,'ICSA 3-11-2016'!A1098,C$1,D$1,'ICSA 3-11-2016'!F1098,E$1,'ICSA 3-11-2016'!A1098,F$1))</f>
        <v>0</v>
      </c>
    </row>
    <row r="1099" spans="1:1" x14ac:dyDescent="0.25">
      <c r="A1099" s="13" t="b">
        <f>IF(NOT(ISBLANK('ICSA 3-11-2016'!D1099)),CONCATENATE(A$1,'ICSA 3-11-2016'!D1099,B$1,'ICSA 3-11-2016'!A1099,C$1,D$1,'ICSA 3-11-2016'!F1099,E$1,'ICSA 3-11-2016'!A1099,F$1))</f>
        <v>0</v>
      </c>
    </row>
    <row r="1100" spans="1:1" x14ac:dyDescent="0.25">
      <c r="A1100" s="13" t="b">
        <f>IF(NOT(ISBLANK('ICSA 3-11-2016'!D1100)),CONCATENATE(A$1,'ICSA 3-11-2016'!D1100,B$1,'ICSA 3-11-2016'!A1100,C$1,D$1,'ICSA 3-11-2016'!F1100,E$1,'ICSA 3-11-2016'!A1100,F$1))</f>
        <v>0</v>
      </c>
    </row>
    <row r="1101" spans="1:1" x14ac:dyDescent="0.25">
      <c r="A1101" s="13" t="b">
        <f>IF(NOT(ISBLANK('ICSA 3-11-2016'!D1101)),CONCATENATE(A$1,'ICSA 3-11-2016'!D1101,B$1,'ICSA 3-11-2016'!A1101,C$1,D$1,'ICSA 3-11-2016'!F1101,E$1,'ICSA 3-11-2016'!A1101,F$1))</f>
        <v>0</v>
      </c>
    </row>
    <row r="1102" spans="1:1" x14ac:dyDescent="0.25">
      <c r="A1102" s="13" t="b">
        <f>IF(NOT(ISBLANK('ICSA 3-11-2016'!D1102)),CONCATENATE(A$1,'ICSA 3-11-2016'!D1102,B$1,'ICSA 3-11-2016'!A1102,C$1,D$1,'ICSA 3-11-2016'!F1102,E$1,'ICSA 3-11-2016'!A1102,F$1))</f>
        <v>0</v>
      </c>
    </row>
    <row r="1103" spans="1:1" x14ac:dyDescent="0.25">
      <c r="A1103" s="13" t="b">
        <f>IF(NOT(ISBLANK('ICSA 3-11-2016'!D1103)),CONCATENATE(A$1,'ICSA 3-11-2016'!D1103,B$1,'ICSA 3-11-2016'!A1103,C$1,D$1,'ICSA 3-11-2016'!F1103,E$1,'ICSA 3-11-2016'!A1103,F$1))</f>
        <v>0</v>
      </c>
    </row>
    <row r="1104" spans="1:1" x14ac:dyDescent="0.25">
      <c r="A1104" s="13" t="b">
        <f>IF(NOT(ISBLANK('ICSA 3-11-2016'!D1104)),CONCATENATE(A$1,'ICSA 3-11-2016'!D1104,B$1,'ICSA 3-11-2016'!A1104,C$1,D$1,'ICSA 3-11-2016'!F1104,E$1,'ICSA 3-11-2016'!A1104,F$1))</f>
        <v>0</v>
      </c>
    </row>
    <row r="1105" spans="1:1" x14ac:dyDescent="0.25">
      <c r="A1105" s="13" t="b">
        <f>IF(NOT(ISBLANK('ICSA 3-11-2016'!D1105)),CONCATENATE(A$1,'ICSA 3-11-2016'!D1105,B$1,'ICSA 3-11-2016'!A1105,C$1,D$1,'ICSA 3-11-2016'!F1105,E$1,'ICSA 3-11-2016'!A1105,F$1))</f>
        <v>0</v>
      </c>
    </row>
    <row r="1106" spans="1:1" x14ac:dyDescent="0.25">
      <c r="A1106" s="13" t="b">
        <f>IF(NOT(ISBLANK('ICSA 3-11-2016'!D1106)),CONCATENATE(A$1,'ICSA 3-11-2016'!D1106,B$1,'ICSA 3-11-2016'!A1106,C$1,D$1,'ICSA 3-11-2016'!F1106,E$1,'ICSA 3-11-2016'!A1106,F$1))</f>
        <v>0</v>
      </c>
    </row>
    <row r="1107" spans="1:1" x14ac:dyDescent="0.25">
      <c r="A1107" s="13" t="b">
        <f>IF(NOT(ISBLANK('ICSA 3-11-2016'!D1107)),CONCATENATE(A$1,'ICSA 3-11-2016'!D1107,B$1,'ICSA 3-11-2016'!A1107,C$1,D$1,'ICSA 3-11-2016'!F1107,E$1,'ICSA 3-11-2016'!A1107,F$1))</f>
        <v>0</v>
      </c>
    </row>
    <row r="1108" spans="1:1" x14ac:dyDescent="0.25">
      <c r="A1108" s="13" t="b">
        <f>IF(NOT(ISBLANK('ICSA 3-11-2016'!D1108)),CONCATENATE(A$1,'ICSA 3-11-2016'!D1108,B$1,'ICSA 3-11-2016'!A1108,C$1,D$1,'ICSA 3-11-2016'!F1108,E$1,'ICSA 3-11-2016'!A1108,F$1))</f>
        <v>0</v>
      </c>
    </row>
    <row r="1109" spans="1:1" x14ac:dyDescent="0.25">
      <c r="A1109" s="13" t="b">
        <f>IF(NOT(ISBLANK('ICSA 3-11-2016'!D1109)),CONCATENATE(A$1,'ICSA 3-11-2016'!D1109,B$1,'ICSA 3-11-2016'!A1109,C$1,D$1,'ICSA 3-11-2016'!F1109,E$1,'ICSA 3-11-2016'!A1109,F$1))</f>
        <v>0</v>
      </c>
    </row>
    <row r="1110" spans="1:1" x14ac:dyDescent="0.25">
      <c r="A1110" s="13" t="b">
        <f>IF(NOT(ISBLANK('ICSA 3-11-2016'!D1110)),CONCATENATE(A$1,'ICSA 3-11-2016'!D1110,B$1,'ICSA 3-11-2016'!A1110,C$1,D$1,'ICSA 3-11-2016'!F1110,E$1,'ICSA 3-11-2016'!A1110,F$1))</f>
        <v>0</v>
      </c>
    </row>
    <row r="1111" spans="1:1" x14ac:dyDescent="0.25">
      <c r="A1111" s="13" t="b">
        <f>IF(NOT(ISBLANK('ICSA 3-11-2016'!D1111)),CONCATENATE(A$1,'ICSA 3-11-2016'!D1111,B$1,'ICSA 3-11-2016'!A1111,C$1,D$1,'ICSA 3-11-2016'!F1111,E$1,'ICSA 3-11-2016'!A1111,F$1))</f>
        <v>0</v>
      </c>
    </row>
    <row r="1112" spans="1:1" x14ac:dyDescent="0.25">
      <c r="A1112" s="13" t="b">
        <f>IF(NOT(ISBLANK('ICSA 3-11-2016'!D1112)),CONCATENATE(A$1,'ICSA 3-11-2016'!D1112,B$1,'ICSA 3-11-2016'!A1112,C$1,D$1,'ICSA 3-11-2016'!F1112,E$1,'ICSA 3-11-2016'!A1112,F$1))</f>
        <v>0</v>
      </c>
    </row>
    <row r="1113" spans="1:1" x14ac:dyDescent="0.25">
      <c r="A1113" s="13" t="b">
        <f>IF(NOT(ISBLANK('ICSA 3-11-2016'!D1113)),CONCATENATE(A$1,'ICSA 3-11-2016'!D1113,B$1,'ICSA 3-11-2016'!A1113,C$1,D$1,'ICSA 3-11-2016'!F1113,E$1,'ICSA 3-11-2016'!A1113,F$1))</f>
        <v>0</v>
      </c>
    </row>
    <row r="1114" spans="1:1" x14ac:dyDescent="0.25">
      <c r="A1114" s="13" t="b">
        <f>IF(NOT(ISBLANK('ICSA 3-11-2016'!D1114)),CONCATENATE(A$1,'ICSA 3-11-2016'!D1114,B$1,'ICSA 3-11-2016'!A1114,C$1,D$1,'ICSA 3-11-2016'!F1114,E$1,'ICSA 3-11-2016'!A1114,F$1))</f>
        <v>0</v>
      </c>
    </row>
    <row r="1115" spans="1:1" x14ac:dyDescent="0.25">
      <c r="A1115" s="13" t="b">
        <f>IF(NOT(ISBLANK('ICSA 3-11-2016'!D1115)),CONCATENATE(A$1,'ICSA 3-11-2016'!D1115,B$1,'ICSA 3-11-2016'!A1115,C$1,D$1,'ICSA 3-11-2016'!F1115,E$1,'ICSA 3-11-2016'!A1115,F$1))</f>
        <v>0</v>
      </c>
    </row>
    <row r="1116" spans="1:1" x14ac:dyDescent="0.25">
      <c r="A1116" s="13" t="b">
        <f>IF(NOT(ISBLANK('ICSA 3-11-2016'!D1116)),CONCATENATE(A$1,'ICSA 3-11-2016'!D1116,B$1,'ICSA 3-11-2016'!A1116,C$1,D$1,'ICSA 3-11-2016'!F1116,E$1,'ICSA 3-11-2016'!A1116,F$1))</f>
        <v>0</v>
      </c>
    </row>
    <row r="1117" spans="1:1" x14ac:dyDescent="0.25">
      <c r="A1117" s="13" t="b">
        <f>IF(NOT(ISBLANK('ICSA 3-11-2016'!D1117)),CONCATENATE(A$1,'ICSA 3-11-2016'!D1117,B$1,'ICSA 3-11-2016'!A1117,C$1,D$1,'ICSA 3-11-2016'!F1117,E$1,'ICSA 3-11-2016'!A1117,F$1))</f>
        <v>0</v>
      </c>
    </row>
    <row r="1118" spans="1:1" x14ac:dyDescent="0.25">
      <c r="A1118" s="13" t="b">
        <f>IF(NOT(ISBLANK('ICSA 3-11-2016'!D1118)),CONCATENATE(A$1,'ICSA 3-11-2016'!D1118,B$1,'ICSA 3-11-2016'!A1118,C$1,D$1,'ICSA 3-11-2016'!F1118,E$1,'ICSA 3-11-2016'!A1118,F$1))</f>
        <v>0</v>
      </c>
    </row>
    <row r="1119" spans="1:1" x14ac:dyDescent="0.25">
      <c r="A1119" s="13" t="b">
        <f>IF(NOT(ISBLANK('ICSA 3-11-2016'!D1119)),CONCATENATE(A$1,'ICSA 3-11-2016'!D1119,B$1,'ICSA 3-11-2016'!A1119,C$1,D$1,'ICSA 3-11-2016'!F1119,E$1,'ICSA 3-11-2016'!A1119,F$1))</f>
        <v>0</v>
      </c>
    </row>
    <row r="1120" spans="1:1" x14ac:dyDescent="0.25">
      <c r="A1120" s="13" t="b">
        <f>IF(NOT(ISBLANK('ICSA 3-11-2016'!D1120)),CONCATENATE(A$1,'ICSA 3-11-2016'!D1120,B$1,'ICSA 3-11-2016'!A1120,C$1,D$1,'ICSA 3-11-2016'!F1120,E$1,'ICSA 3-11-2016'!A1120,F$1))</f>
        <v>0</v>
      </c>
    </row>
    <row r="1121" spans="1:1" x14ac:dyDescent="0.25">
      <c r="A1121" s="13" t="b">
        <f>IF(NOT(ISBLANK('ICSA 3-11-2016'!D1121)),CONCATENATE(A$1,'ICSA 3-11-2016'!D1121,B$1,'ICSA 3-11-2016'!A1121,C$1,D$1,'ICSA 3-11-2016'!F1121,E$1,'ICSA 3-11-2016'!A1121,F$1))</f>
        <v>0</v>
      </c>
    </row>
    <row r="1122" spans="1:1" x14ac:dyDescent="0.25">
      <c r="A1122" s="13" t="b">
        <f>IF(NOT(ISBLANK('ICSA 3-11-2016'!D1122)),CONCATENATE(A$1,'ICSA 3-11-2016'!D1122,B$1,'ICSA 3-11-2016'!A1122,C$1,D$1,'ICSA 3-11-2016'!F1122,E$1,'ICSA 3-11-2016'!A1122,F$1))</f>
        <v>0</v>
      </c>
    </row>
    <row r="1123" spans="1:1" x14ac:dyDescent="0.25">
      <c r="A1123" s="13" t="b">
        <f>IF(NOT(ISBLANK('ICSA 3-11-2016'!D1123)),CONCATENATE(A$1,'ICSA 3-11-2016'!D1123,B$1,'ICSA 3-11-2016'!A1123,C$1,D$1,'ICSA 3-11-2016'!F1123,E$1,'ICSA 3-11-2016'!A1123,F$1))</f>
        <v>0</v>
      </c>
    </row>
    <row r="1124" spans="1:1" x14ac:dyDescent="0.25">
      <c r="A1124" s="13" t="b">
        <f>IF(NOT(ISBLANK('ICSA 3-11-2016'!D1124)),CONCATENATE(A$1,'ICSA 3-11-2016'!D1124,B$1,'ICSA 3-11-2016'!A1124,C$1,D$1,'ICSA 3-11-2016'!F1124,E$1,'ICSA 3-11-2016'!A1124,F$1))</f>
        <v>0</v>
      </c>
    </row>
    <row r="1125" spans="1:1" x14ac:dyDescent="0.25">
      <c r="A1125" s="13" t="b">
        <f>IF(NOT(ISBLANK('ICSA 3-11-2016'!D1125)),CONCATENATE(A$1,'ICSA 3-11-2016'!D1125,B$1,'ICSA 3-11-2016'!A1125,C$1,D$1,'ICSA 3-11-2016'!F1125,E$1,'ICSA 3-11-2016'!A1125,F$1))</f>
        <v>0</v>
      </c>
    </row>
    <row r="1126" spans="1:1" x14ac:dyDescent="0.25">
      <c r="A1126" s="13" t="b">
        <f>IF(NOT(ISBLANK('ICSA 3-11-2016'!D1126)),CONCATENATE(A$1,'ICSA 3-11-2016'!D1126,B$1,'ICSA 3-11-2016'!A1126,C$1,D$1,'ICSA 3-11-2016'!F1126,E$1,'ICSA 3-11-2016'!A1126,F$1))</f>
        <v>0</v>
      </c>
    </row>
    <row r="1127" spans="1:1" x14ac:dyDescent="0.25">
      <c r="A1127" s="13" t="b">
        <f>IF(NOT(ISBLANK('ICSA 3-11-2016'!D1127)),CONCATENATE(A$1,'ICSA 3-11-2016'!D1127,B$1,'ICSA 3-11-2016'!A1127,C$1,D$1,'ICSA 3-11-2016'!F1127,E$1,'ICSA 3-11-2016'!A1127,F$1))</f>
        <v>0</v>
      </c>
    </row>
    <row r="1128" spans="1:1" x14ac:dyDescent="0.25">
      <c r="A1128" s="13" t="b">
        <f>IF(NOT(ISBLANK('ICSA 3-11-2016'!D1128)),CONCATENATE(A$1,'ICSA 3-11-2016'!D1128,B$1,'ICSA 3-11-2016'!A1128,C$1,D$1,'ICSA 3-11-2016'!F1128,E$1,'ICSA 3-11-2016'!A1128,F$1))</f>
        <v>0</v>
      </c>
    </row>
    <row r="1129" spans="1:1" x14ac:dyDescent="0.25">
      <c r="A1129" s="13" t="b">
        <f>IF(NOT(ISBLANK('ICSA 3-11-2016'!D1129)),CONCATENATE(A$1,'ICSA 3-11-2016'!D1129,B$1,'ICSA 3-11-2016'!A1129,C$1,D$1,'ICSA 3-11-2016'!F1129,E$1,'ICSA 3-11-2016'!A1129,F$1))</f>
        <v>0</v>
      </c>
    </row>
    <row r="1130" spans="1:1" x14ac:dyDescent="0.25">
      <c r="A1130" s="13" t="b">
        <f>IF(NOT(ISBLANK('ICSA 3-11-2016'!D1130)),CONCATENATE(A$1,'ICSA 3-11-2016'!D1130,B$1,'ICSA 3-11-2016'!A1130,C$1,D$1,'ICSA 3-11-2016'!F1130,E$1,'ICSA 3-11-2016'!A1130,F$1))</f>
        <v>0</v>
      </c>
    </row>
    <row r="1131" spans="1:1" x14ac:dyDescent="0.25">
      <c r="A1131" s="13" t="b">
        <f>IF(NOT(ISBLANK('ICSA 3-11-2016'!D1131)),CONCATENATE(A$1,'ICSA 3-11-2016'!D1131,B$1,'ICSA 3-11-2016'!A1131,C$1,D$1,'ICSA 3-11-2016'!F1131,E$1,'ICSA 3-11-2016'!A1131,F$1))</f>
        <v>0</v>
      </c>
    </row>
    <row r="1132" spans="1:1" x14ac:dyDescent="0.25">
      <c r="A1132" s="13" t="b">
        <f>IF(NOT(ISBLANK('ICSA 3-11-2016'!D1132)),CONCATENATE(A$1,'ICSA 3-11-2016'!D1132,B$1,'ICSA 3-11-2016'!A1132,C$1,D$1,'ICSA 3-11-2016'!F1132,E$1,'ICSA 3-11-2016'!A1132,F$1))</f>
        <v>0</v>
      </c>
    </row>
    <row r="1133" spans="1:1" x14ac:dyDescent="0.25">
      <c r="A1133" s="13" t="b">
        <f>IF(NOT(ISBLANK('ICSA 3-11-2016'!D1133)),CONCATENATE(A$1,'ICSA 3-11-2016'!D1133,B$1,'ICSA 3-11-2016'!A1133,C$1,D$1,'ICSA 3-11-2016'!F1133,E$1,'ICSA 3-11-2016'!A1133,F$1))</f>
        <v>0</v>
      </c>
    </row>
    <row r="1134" spans="1:1" x14ac:dyDescent="0.25">
      <c r="A1134" s="13" t="b">
        <f>IF(NOT(ISBLANK('ICSA 3-11-2016'!D1134)),CONCATENATE(A$1,'ICSA 3-11-2016'!D1134,B$1,'ICSA 3-11-2016'!A1134,C$1,D$1,'ICSA 3-11-2016'!F1134,E$1,'ICSA 3-11-2016'!A1134,F$1))</f>
        <v>0</v>
      </c>
    </row>
    <row r="1135" spans="1:1" x14ac:dyDescent="0.25">
      <c r="A1135" s="13" t="b">
        <f>IF(NOT(ISBLANK('ICSA 3-11-2016'!D1135)),CONCATENATE(A$1,'ICSA 3-11-2016'!D1135,B$1,'ICSA 3-11-2016'!A1135,C$1,D$1,'ICSA 3-11-2016'!F1135,E$1,'ICSA 3-11-2016'!A1135,F$1))</f>
        <v>0</v>
      </c>
    </row>
    <row r="1136" spans="1:1" x14ac:dyDescent="0.25">
      <c r="A1136" s="13" t="b">
        <f>IF(NOT(ISBLANK('ICSA 3-11-2016'!D1136)),CONCATENATE(A$1,'ICSA 3-11-2016'!D1136,B$1,'ICSA 3-11-2016'!A1136,C$1,D$1,'ICSA 3-11-2016'!F1136,E$1,'ICSA 3-11-2016'!A1136,F$1))</f>
        <v>0</v>
      </c>
    </row>
    <row r="1137" spans="1:1" x14ac:dyDescent="0.25">
      <c r="A1137" s="13" t="b">
        <f>IF(NOT(ISBLANK('ICSA 3-11-2016'!D1137)),CONCATENATE(A$1,'ICSA 3-11-2016'!D1137,B$1,'ICSA 3-11-2016'!A1137,C$1,D$1,'ICSA 3-11-2016'!F1137,E$1,'ICSA 3-11-2016'!A1137,F$1))</f>
        <v>0</v>
      </c>
    </row>
    <row r="1138" spans="1:1" x14ac:dyDescent="0.25">
      <c r="A1138" s="13" t="b">
        <f>IF(NOT(ISBLANK('ICSA 3-11-2016'!D1138)),CONCATENATE(A$1,'ICSA 3-11-2016'!D1138,B$1,'ICSA 3-11-2016'!A1138,C$1,D$1,'ICSA 3-11-2016'!F1138,E$1,'ICSA 3-11-2016'!A1138,F$1))</f>
        <v>0</v>
      </c>
    </row>
    <row r="1139" spans="1:1" x14ac:dyDescent="0.25">
      <c r="A1139" s="13" t="b">
        <f>IF(NOT(ISBLANK('ICSA 3-11-2016'!D1139)),CONCATENATE(A$1,'ICSA 3-11-2016'!D1139,B$1,'ICSA 3-11-2016'!A1139,C$1,D$1,'ICSA 3-11-2016'!F1139,E$1,'ICSA 3-11-2016'!A1139,F$1))</f>
        <v>0</v>
      </c>
    </row>
    <row r="1140" spans="1:1" x14ac:dyDescent="0.25">
      <c r="A1140" s="13" t="b">
        <f>IF(NOT(ISBLANK('ICSA 3-11-2016'!D1140)),CONCATENATE(A$1,'ICSA 3-11-2016'!D1140,B$1,'ICSA 3-11-2016'!A1140,C$1,D$1,'ICSA 3-11-2016'!F1140,E$1,'ICSA 3-11-2016'!A1140,F$1))</f>
        <v>0</v>
      </c>
    </row>
    <row r="1141" spans="1:1" x14ac:dyDescent="0.25">
      <c r="A1141" s="13" t="b">
        <f>IF(NOT(ISBLANK('ICSA 3-11-2016'!D1141)),CONCATENATE(A$1,'ICSA 3-11-2016'!D1141,B$1,'ICSA 3-11-2016'!A1141,C$1,D$1,'ICSA 3-11-2016'!F1141,E$1,'ICSA 3-11-2016'!A1141,F$1))</f>
        <v>0</v>
      </c>
    </row>
    <row r="1142" spans="1:1" x14ac:dyDescent="0.25">
      <c r="A1142" s="13" t="b">
        <f>IF(NOT(ISBLANK('ICSA 3-11-2016'!D1142)),CONCATENATE(A$1,'ICSA 3-11-2016'!D1142,B$1,'ICSA 3-11-2016'!A1142,C$1,D$1,'ICSA 3-11-2016'!F1142,E$1,'ICSA 3-11-2016'!A1142,F$1))</f>
        <v>0</v>
      </c>
    </row>
    <row r="1143" spans="1:1" x14ac:dyDescent="0.25">
      <c r="A1143" s="13" t="b">
        <f>IF(NOT(ISBLANK('ICSA 3-11-2016'!D1143)),CONCATENATE(A$1,'ICSA 3-11-2016'!D1143,B$1,'ICSA 3-11-2016'!A1143,C$1,D$1,'ICSA 3-11-2016'!F1143,E$1,'ICSA 3-11-2016'!A1143,F$1))</f>
        <v>0</v>
      </c>
    </row>
    <row r="1144" spans="1:1" x14ac:dyDescent="0.25">
      <c r="A1144" s="13" t="b">
        <f>IF(NOT(ISBLANK('ICSA 3-11-2016'!D1144)),CONCATENATE(A$1,'ICSA 3-11-2016'!D1144,B$1,'ICSA 3-11-2016'!A1144,C$1,D$1,'ICSA 3-11-2016'!F1144,E$1,'ICSA 3-11-2016'!A1144,F$1))</f>
        <v>0</v>
      </c>
    </row>
    <row r="1145" spans="1:1" x14ac:dyDescent="0.25">
      <c r="A1145" s="13" t="b">
        <f>IF(NOT(ISBLANK('ICSA 3-11-2016'!D1145)),CONCATENATE(A$1,'ICSA 3-11-2016'!D1145,B$1,'ICSA 3-11-2016'!A1145,C$1,D$1,'ICSA 3-11-2016'!F1145,E$1,'ICSA 3-11-2016'!A1145,F$1))</f>
        <v>0</v>
      </c>
    </row>
    <row r="1146" spans="1:1" x14ac:dyDescent="0.25">
      <c r="A1146" s="13" t="b">
        <f>IF(NOT(ISBLANK('ICSA 3-11-2016'!D1146)),CONCATENATE(A$1,'ICSA 3-11-2016'!D1146,B$1,'ICSA 3-11-2016'!A1146,C$1,D$1,'ICSA 3-11-2016'!F1146,E$1,'ICSA 3-11-2016'!A1146,F$1))</f>
        <v>0</v>
      </c>
    </row>
    <row r="1147" spans="1:1" x14ac:dyDescent="0.25">
      <c r="A1147" s="13" t="b">
        <f>IF(NOT(ISBLANK('ICSA 3-11-2016'!D1147)),CONCATENATE(A$1,'ICSA 3-11-2016'!D1147,B$1,'ICSA 3-11-2016'!A1147,C$1,D$1,'ICSA 3-11-2016'!F1147,E$1,'ICSA 3-11-2016'!A1147,F$1))</f>
        <v>0</v>
      </c>
    </row>
    <row r="1148" spans="1:1" x14ac:dyDescent="0.25">
      <c r="A1148" s="13" t="b">
        <f>IF(NOT(ISBLANK('ICSA 3-11-2016'!D1148)),CONCATENATE(A$1,'ICSA 3-11-2016'!D1148,B$1,'ICSA 3-11-2016'!A1148,C$1,D$1,'ICSA 3-11-2016'!F1148,E$1,'ICSA 3-11-2016'!A1148,F$1))</f>
        <v>0</v>
      </c>
    </row>
    <row r="1149" spans="1:1" x14ac:dyDescent="0.25">
      <c r="A1149" s="13" t="b">
        <f>IF(NOT(ISBLANK('ICSA 3-11-2016'!D1149)),CONCATENATE(A$1,'ICSA 3-11-2016'!D1149,B$1,'ICSA 3-11-2016'!A1149,C$1,D$1,'ICSA 3-11-2016'!F1149,E$1,'ICSA 3-11-2016'!A1149,F$1))</f>
        <v>0</v>
      </c>
    </row>
    <row r="1150" spans="1:1" x14ac:dyDescent="0.25">
      <c r="A1150" s="13" t="b">
        <f>IF(NOT(ISBLANK('ICSA 3-11-2016'!D1150)),CONCATENATE(A$1,'ICSA 3-11-2016'!D1150,B$1,'ICSA 3-11-2016'!A1150,C$1,D$1,'ICSA 3-11-2016'!F1150,E$1,'ICSA 3-11-2016'!A1150,F$1))</f>
        <v>0</v>
      </c>
    </row>
    <row r="1151" spans="1:1" x14ac:dyDescent="0.25">
      <c r="A1151" s="13" t="b">
        <f>IF(NOT(ISBLANK('ICSA 3-11-2016'!D1151)),CONCATENATE(A$1,'ICSA 3-11-2016'!D1151,B$1,'ICSA 3-11-2016'!A1151,C$1,D$1,'ICSA 3-11-2016'!F1151,E$1,'ICSA 3-11-2016'!A1151,F$1))</f>
        <v>0</v>
      </c>
    </row>
    <row r="1152" spans="1:1" x14ac:dyDescent="0.25">
      <c r="A1152" s="13" t="b">
        <f>IF(NOT(ISBLANK('ICSA 3-11-2016'!D1152)),CONCATENATE(A$1,'ICSA 3-11-2016'!D1152,B$1,'ICSA 3-11-2016'!A1152,C$1,D$1,'ICSA 3-11-2016'!F1152,E$1,'ICSA 3-11-2016'!A1152,F$1))</f>
        <v>0</v>
      </c>
    </row>
    <row r="1153" spans="1:1" x14ac:dyDescent="0.25">
      <c r="A1153" s="13" t="b">
        <f>IF(NOT(ISBLANK('ICSA 3-11-2016'!D1153)),CONCATENATE(A$1,'ICSA 3-11-2016'!D1153,B$1,'ICSA 3-11-2016'!A1153,C$1,D$1,'ICSA 3-11-2016'!F1153,E$1,'ICSA 3-11-2016'!A1153,F$1))</f>
        <v>0</v>
      </c>
    </row>
    <row r="1154" spans="1:1" x14ac:dyDescent="0.25">
      <c r="A1154" s="13" t="b">
        <f>IF(NOT(ISBLANK('ICSA 3-11-2016'!D1154)),CONCATENATE(A$1,'ICSA 3-11-2016'!D1154,B$1,'ICSA 3-11-2016'!A1154,C$1,D$1,'ICSA 3-11-2016'!F1154,E$1,'ICSA 3-11-2016'!A1154,F$1))</f>
        <v>0</v>
      </c>
    </row>
    <row r="1155" spans="1:1" x14ac:dyDescent="0.25">
      <c r="A1155" s="13" t="b">
        <f>IF(NOT(ISBLANK('ICSA 3-11-2016'!D1155)),CONCATENATE(A$1,'ICSA 3-11-2016'!D1155,B$1,'ICSA 3-11-2016'!A1155,C$1,D$1,'ICSA 3-11-2016'!F1155,E$1,'ICSA 3-11-2016'!A1155,F$1))</f>
        <v>0</v>
      </c>
    </row>
    <row r="1156" spans="1:1" x14ac:dyDescent="0.25">
      <c r="A1156" s="13" t="b">
        <f>IF(NOT(ISBLANK('ICSA 3-11-2016'!D1156)),CONCATENATE(A$1,'ICSA 3-11-2016'!D1156,B$1,'ICSA 3-11-2016'!A1156,C$1,D$1,'ICSA 3-11-2016'!F1156,E$1,'ICSA 3-11-2016'!A1156,F$1))</f>
        <v>0</v>
      </c>
    </row>
    <row r="1157" spans="1:1" x14ac:dyDescent="0.25">
      <c r="A1157" s="13" t="b">
        <f>IF(NOT(ISBLANK('ICSA 3-11-2016'!D1157)),CONCATENATE(A$1,'ICSA 3-11-2016'!D1157,B$1,'ICSA 3-11-2016'!A1157,C$1,D$1,'ICSA 3-11-2016'!F1157,E$1,'ICSA 3-11-2016'!A1157,F$1))</f>
        <v>0</v>
      </c>
    </row>
    <row r="1158" spans="1:1" x14ac:dyDescent="0.25">
      <c r="A1158" s="13" t="b">
        <f>IF(NOT(ISBLANK('ICSA 3-11-2016'!D1158)),CONCATENATE(A$1,'ICSA 3-11-2016'!D1158,B$1,'ICSA 3-11-2016'!A1158,C$1,D$1,'ICSA 3-11-2016'!F1158,E$1,'ICSA 3-11-2016'!A1158,F$1))</f>
        <v>0</v>
      </c>
    </row>
    <row r="1159" spans="1:1" x14ac:dyDescent="0.25">
      <c r="A1159" s="13" t="b">
        <f>IF(NOT(ISBLANK('ICSA 3-11-2016'!D1159)),CONCATENATE(A$1,'ICSA 3-11-2016'!D1159,B$1,'ICSA 3-11-2016'!A1159,C$1,D$1,'ICSA 3-11-2016'!F1159,E$1,'ICSA 3-11-2016'!A1159,F$1))</f>
        <v>0</v>
      </c>
    </row>
    <row r="1160" spans="1:1" x14ac:dyDescent="0.25">
      <c r="A1160" s="13" t="b">
        <f>IF(NOT(ISBLANK('ICSA 3-11-2016'!D1160)),CONCATENATE(A$1,'ICSA 3-11-2016'!D1160,B$1,'ICSA 3-11-2016'!A1160,C$1,D$1,'ICSA 3-11-2016'!F1160,E$1,'ICSA 3-11-2016'!A1160,F$1))</f>
        <v>0</v>
      </c>
    </row>
    <row r="1161" spans="1:1" x14ac:dyDescent="0.25">
      <c r="A1161" s="13" t="b">
        <f>IF(NOT(ISBLANK('ICSA 3-11-2016'!D1161)),CONCATENATE(A$1,'ICSA 3-11-2016'!D1161,B$1,'ICSA 3-11-2016'!A1161,C$1,D$1,'ICSA 3-11-2016'!F1161,E$1,'ICSA 3-11-2016'!A1161,F$1))</f>
        <v>0</v>
      </c>
    </row>
    <row r="1162" spans="1:1" x14ac:dyDescent="0.25">
      <c r="A1162" s="13" t="b">
        <f>IF(NOT(ISBLANK('ICSA 3-11-2016'!D1162)),CONCATENATE(A$1,'ICSA 3-11-2016'!D1162,B$1,'ICSA 3-11-2016'!A1162,C$1,D$1,'ICSA 3-11-2016'!F1162,E$1,'ICSA 3-11-2016'!A1162,F$1))</f>
        <v>0</v>
      </c>
    </row>
    <row r="1163" spans="1:1" x14ac:dyDescent="0.25">
      <c r="A1163" s="13" t="b">
        <f>IF(NOT(ISBLANK('ICSA 3-11-2016'!D1163)),CONCATENATE(A$1,'ICSA 3-11-2016'!D1163,B$1,'ICSA 3-11-2016'!A1163,C$1,D$1,'ICSA 3-11-2016'!F1163,E$1,'ICSA 3-11-2016'!A1163,F$1))</f>
        <v>0</v>
      </c>
    </row>
    <row r="1164" spans="1:1" x14ac:dyDescent="0.25">
      <c r="A1164" s="13" t="b">
        <f>IF(NOT(ISBLANK('ICSA 3-11-2016'!D1164)),CONCATENATE(A$1,'ICSA 3-11-2016'!D1164,B$1,'ICSA 3-11-2016'!A1164,C$1,D$1,'ICSA 3-11-2016'!F1164,E$1,'ICSA 3-11-2016'!A1164,F$1))</f>
        <v>0</v>
      </c>
    </row>
    <row r="1165" spans="1:1" x14ac:dyDescent="0.25">
      <c r="A1165" s="13" t="b">
        <f>IF(NOT(ISBLANK('ICSA 3-11-2016'!D1165)),CONCATENATE(A$1,'ICSA 3-11-2016'!D1165,B$1,'ICSA 3-11-2016'!A1165,C$1,D$1,'ICSA 3-11-2016'!F1165,E$1,'ICSA 3-11-2016'!A1165,F$1))</f>
        <v>0</v>
      </c>
    </row>
    <row r="1166" spans="1:1" x14ac:dyDescent="0.25">
      <c r="A1166" s="13" t="b">
        <f>IF(NOT(ISBLANK('ICSA 3-11-2016'!D1166)),CONCATENATE(A$1,'ICSA 3-11-2016'!D1166,B$1,'ICSA 3-11-2016'!A1166,C$1,D$1,'ICSA 3-11-2016'!F1166,E$1,'ICSA 3-11-2016'!A1166,F$1))</f>
        <v>0</v>
      </c>
    </row>
    <row r="1167" spans="1:1" x14ac:dyDescent="0.25">
      <c r="A1167" s="13" t="b">
        <f>IF(NOT(ISBLANK('ICSA 3-11-2016'!D1167)),CONCATENATE(A$1,'ICSA 3-11-2016'!D1167,B$1,'ICSA 3-11-2016'!A1167,C$1,D$1,'ICSA 3-11-2016'!F1167,E$1,'ICSA 3-11-2016'!A1167,F$1))</f>
        <v>0</v>
      </c>
    </row>
    <row r="1168" spans="1:1" x14ac:dyDescent="0.25">
      <c r="A1168" s="13" t="b">
        <f>IF(NOT(ISBLANK('ICSA 3-11-2016'!D1168)),CONCATENATE(A$1,'ICSA 3-11-2016'!D1168,B$1,'ICSA 3-11-2016'!A1168,C$1,D$1,'ICSA 3-11-2016'!F1168,E$1,'ICSA 3-11-2016'!A1168,F$1))</f>
        <v>0</v>
      </c>
    </row>
    <row r="1169" spans="1:1" x14ac:dyDescent="0.25">
      <c r="A1169" s="13" t="b">
        <f>IF(NOT(ISBLANK('ICSA 3-11-2016'!D1169)),CONCATENATE(A$1,'ICSA 3-11-2016'!D1169,B$1,'ICSA 3-11-2016'!A1169,C$1,D$1,'ICSA 3-11-2016'!F1169,E$1,'ICSA 3-11-2016'!A1169,F$1))</f>
        <v>0</v>
      </c>
    </row>
    <row r="1170" spans="1:1" x14ac:dyDescent="0.25">
      <c r="A1170" s="13" t="b">
        <f>IF(NOT(ISBLANK('ICSA 3-11-2016'!D1170)),CONCATENATE(A$1,'ICSA 3-11-2016'!D1170,B$1,'ICSA 3-11-2016'!A1170,C$1,D$1,'ICSA 3-11-2016'!F1170,E$1,'ICSA 3-11-2016'!A1170,F$1))</f>
        <v>0</v>
      </c>
    </row>
    <row r="1171" spans="1:1" x14ac:dyDescent="0.25">
      <c r="A1171" s="13" t="b">
        <f>IF(NOT(ISBLANK('ICSA 3-11-2016'!D1171)),CONCATENATE(A$1,'ICSA 3-11-2016'!D1171,B$1,'ICSA 3-11-2016'!A1171,C$1,D$1,'ICSA 3-11-2016'!F1171,E$1,'ICSA 3-11-2016'!A1171,F$1))</f>
        <v>0</v>
      </c>
    </row>
    <row r="1172" spans="1:1" x14ac:dyDescent="0.25">
      <c r="A1172" s="13" t="b">
        <f>IF(NOT(ISBLANK('ICSA 3-11-2016'!D1172)),CONCATENATE(A$1,'ICSA 3-11-2016'!D1172,B$1,'ICSA 3-11-2016'!A1172,C$1,D$1,'ICSA 3-11-2016'!F1172,E$1,'ICSA 3-11-2016'!A1172,F$1))</f>
        <v>0</v>
      </c>
    </row>
    <row r="1173" spans="1:1" x14ac:dyDescent="0.25">
      <c r="A1173" s="13" t="b">
        <f>IF(NOT(ISBLANK('ICSA 3-11-2016'!D1173)),CONCATENATE(A$1,'ICSA 3-11-2016'!D1173,B$1,'ICSA 3-11-2016'!A1173,C$1,D$1,'ICSA 3-11-2016'!F1173,E$1,'ICSA 3-11-2016'!A1173,F$1))</f>
        <v>0</v>
      </c>
    </row>
    <row r="1174" spans="1:1" x14ac:dyDescent="0.25">
      <c r="A1174" s="13" t="b">
        <f>IF(NOT(ISBLANK('ICSA 3-11-2016'!D1174)),CONCATENATE(A$1,'ICSA 3-11-2016'!D1174,B$1,'ICSA 3-11-2016'!A1174,C$1,D$1,'ICSA 3-11-2016'!F1174,E$1,'ICSA 3-11-2016'!A1174,F$1))</f>
        <v>0</v>
      </c>
    </row>
    <row r="1175" spans="1:1" x14ac:dyDescent="0.25">
      <c r="A1175" s="13" t="b">
        <f>IF(NOT(ISBLANK('ICSA 3-11-2016'!D1175)),CONCATENATE(A$1,'ICSA 3-11-2016'!D1175,B$1,'ICSA 3-11-2016'!A1175,C$1,D$1,'ICSA 3-11-2016'!F1175,E$1,'ICSA 3-11-2016'!A1175,F$1))</f>
        <v>0</v>
      </c>
    </row>
    <row r="1176" spans="1:1" x14ac:dyDescent="0.25">
      <c r="A1176" s="13" t="b">
        <f>IF(NOT(ISBLANK('ICSA 3-11-2016'!D1176)),CONCATENATE(A$1,'ICSA 3-11-2016'!D1176,B$1,'ICSA 3-11-2016'!A1176,C$1,D$1,'ICSA 3-11-2016'!F1176,E$1,'ICSA 3-11-2016'!A1176,F$1))</f>
        <v>0</v>
      </c>
    </row>
    <row r="1177" spans="1:1" x14ac:dyDescent="0.25">
      <c r="A1177" s="13" t="b">
        <f>IF(NOT(ISBLANK('ICSA 3-11-2016'!D1177)),CONCATENATE(A$1,'ICSA 3-11-2016'!D1177,B$1,'ICSA 3-11-2016'!A1177,C$1,D$1,'ICSA 3-11-2016'!F1177,E$1,'ICSA 3-11-2016'!A1177,F$1))</f>
        <v>0</v>
      </c>
    </row>
    <row r="1178" spans="1:1" x14ac:dyDescent="0.25">
      <c r="A1178" s="13" t="b">
        <f>IF(NOT(ISBLANK('ICSA 3-11-2016'!D1178)),CONCATENATE(A$1,'ICSA 3-11-2016'!D1178,B$1,'ICSA 3-11-2016'!A1178,C$1,D$1,'ICSA 3-11-2016'!F1178,E$1,'ICSA 3-11-2016'!A1178,F$1))</f>
        <v>0</v>
      </c>
    </row>
    <row r="1179" spans="1:1" x14ac:dyDescent="0.25">
      <c r="A1179" s="13" t="b">
        <f>IF(NOT(ISBLANK('ICSA 3-11-2016'!D1179)),CONCATENATE(A$1,'ICSA 3-11-2016'!D1179,B$1,'ICSA 3-11-2016'!A1179,C$1,D$1,'ICSA 3-11-2016'!F1179,E$1,'ICSA 3-11-2016'!A1179,F$1))</f>
        <v>0</v>
      </c>
    </row>
    <row r="1180" spans="1:1" x14ac:dyDescent="0.25">
      <c r="A1180" s="13" t="b">
        <f>IF(NOT(ISBLANK('ICSA 3-11-2016'!D1180)),CONCATENATE(A$1,'ICSA 3-11-2016'!D1180,B$1,'ICSA 3-11-2016'!A1180,C$1,D$1,'ICSA 3-11-2016'!F1180,E$1,'ICSA 3-11-2016'!A1180,F$1))</f>
        <v>0</v>
      </c>
    </row>
    <row r="1181" spans="1:1" x14ac:dyDescent="0.25">
      <c r="A1181" s="13" t="b">
        <f>IF(NOT(ISBLANK('ICSA 3-11-2016'!D1181)),CONCATENATE(A$1,'ICSA 3-11-2016'!D1181,B$1,'ICSA 3-11-2016'!A1181,C$1,D$1,'ICSA 3-11-2016'!F1181,E$1,'ICSA 3-11-2016'!A1181,F$1))</f>
        <v>0</v>
      </c>
    </row>
    <row r="1182" spans="1:1" x14ac:dyDescent="0.25">
      <c r="A1182" s="13" t="b">
        <f>IF(NOT(ISBLANK('ICSA 3-11-2016'!D1182)),CONCATENATE(A$1,'ICSA 3-11-2016'!D1182,B$1,'ICSA 3-11-2016'!A1182,C$1,D$1,'ICSA 3-11-2016'!F1182,E$1,'ICSA 3-11-2016'!A1182,F$1))</f>
        <v>0</v>
      </c>
    </row>
    <row r="1183" spans="1:1" x14ac:dyDescent="0.25">
      <c r="A1183" s="13" t="b">
        <f>IF(NOT(ISBLANK('ICSA 3-11-2016'!D1183)),CONCATENATE(A$1,'ICSA 3-11-2016'!D1183,B$1,'ICSA 3-11-2016'!A1183,C$1,D$1,'ICSA 3-11-2016'!F1183,E$1,'ICSA 3-11-2016'!A1183,F$1))</f>
        <v>0</v>
      </c>
    </row>
    <row r="1184" spans="1:1" x14ac:dyDescent="0.25">
      <c r="A1184" s="13" t="b">
        <f>IF(NOT(ISBLANK('ICSA 3-11-2016'!D1184)),CONCATENATE(A$1,'ICSA 3-11-2016'!D1184,B$1,'ICSA 3-11-2016'!A1184,C$1,D$1,'ICSA 3-11-2016'!F1184,E$1,'ICSA 3-11-2016'!A1184,F$1))</f>
        <v>0</v>
      </c>
    </row>
    <row r="1185" spans="1:1" x14ac:dyDescent="0.25">
      <c r="A1185" s="13" t="b">
        <f>IF(NOT(ISBLANK('ICSA 3-11-2016'!D1185)),CONCATENATE(A$1,'ICSA 3-11-2016'!D1185,B$1,'ICSA 3-11-2016'!A1185,C$1,D$1,'ICSA 3-11-2016'!F1185,E$1,'ICSA 3-11-2016'!A1185,F$1))</f>
        <v>0</v>
      </c>
    </row>
    <row r="1186" spans="1:1" x14ac:dyDescent="0.25">
      <c r="A1186" s="13" t="b">
        <f>IF(NOT(ISBLANK('ICSA 3-11-2016'!D1186)),CONCATENATE(A$1,'ICSA 3-11-2016'!D1186,B$1,'ICSA 3-11-2016'!A1186,C$1,D$1,'ICSA 3-11-2016'!F1186,E$1,'ICSA 3-11-2016'!A1186,F$1))</f>
        <v>0</v>
      </c>
    </row>
    <row r="1187" spans="1:1" x14ac:dyDescent="0.25">
      <c r="A1187" s="13" t="b">
        <f>IF(NOT(ISBLANK('ICSA 3-11-2016'!D1187)),CONCATENATE(A$1,'ICSA 3-11-2016'!D1187,B$1,'ICSA 3-11-2016'!A1187,C$1,D$1,'ICSA 3-11-2016'!F1187,E$1,'ICSA 3-11-2016'!A1187,F$1))</f>
        <v>0</v>
      </c>
    </row>
    <row r="1188" spans="1:1" x14ac:dyDescent="0.25">
      <c r="A1188" s="13" t="b">
        <f>IF(NOT(ISBLANK('ICSA 3-11-2016'!D1188)),CONCATENATE(A$1,'ICSA 3-11-2016'!D1188,B$1,'ICSA 3-11-2016'!A1188,C$1,D$1,'ICSA 3-11-2016'!F1188,E$1,'ICSA 3-11-2016'!A1188,F$1))</f>
        <v>0</v>
      </c>
    </row>
    <row r="1189" spans="1:1" x14ac:dyDescent="0.25">
      <c r="A1189" s="13" t="b">
        <f>IF(NOT(ISBLANK('ICSA 3-11-2016'!D1189)),CONCATENATE(A$1,'ICSA 3-11-2016'!D1189,B$1,'ICSA 3-11-2016'!A1189,C$1,D$1,'ICSA 3-11-2016'!F1189,E$1,'ICSA 3-11-2016'!A1189,F$1))</f>
        <v>0</v>
      </c>
    </row>
    <row r="1190" spans="1:1" x14ac:dyDescent="0.25">
      <c r="A1190" s="13" t="b">
        <f>IF(NOT(ISBLANK('ICSA 3-11-2016'!D1190)),CONCATENATE(A$1,'ICSA 3-11-2016'!D1190,B$1,'ICSA 3-11-2016'!A1190,C$1,D$1,'ICSA 3-11-2016'!F1190,E$1,'ICSA 3-11-2016'!A1190,F$1))</f>
        <v>0</v>
      </c>
    </row>
    <row r="1191" spans="1:1" x14ac:dyDescent="0.25">
      <c r="A1191" s="13" t="b">
        <f>IF(NOT(ISBLANK('ICSA 3-11-2016'!D1191)),CONCATENATE(A$1,'ICSA 3-11-2016'!D1191,B$1,'ICSA 3-11-2016'!A1191,C$1,D$1,'ICSA 3-11-2016'!F1191,E$1,'ICSA 3-11-2016'!A1191,F$1))</f>
        <v>0</v>
      </c>
    </row>
    <row r="1192" spans="1:1" x14ac:dyDescent="0.25">
      <c r="A1192" s="13" t="b">
        <f>IF(NOT(ISBLANK('ICSA 3-11-2016'!D1192)),CONCATENATE(A$1,'ICSA 3-11-2016'!D1192,B$1,'ICSA 3-11-2016'!A1192,C$1,D$1,'ICSA 3-11-2016'!F1192,E$1,'ICSA 3-11-2016'!A1192,F$1))</f>
        <v>0</v>
      </c>
    </row>
    <row r="1193" spans="1:1" x14ac:dyDescent="0.25">
      <c r="A1193" s="13" t="b">
        <f>IF(NOT(ISBLANK('ICSA 3-11-2016'!D1193)),CONCATENATE(A$1,'ICSA 3-11-2016'!D1193,B$1,'ICSA 3-11-2016'!A1193,C$1,D$1,'ICSA 3-11-2016'!F1193,E$1,'ICSA 3-11-2016'!A1193,F$1))</f>
        <v>0</v>
      </c>
    </row>
    <row r="1194" spans="1:1" x14ac:dyDescent="0.25">
      <c r="A1194" s="13" t="b">
        <f>IF(NOT(ISBLANK('ICSA 3-11-2016'!D1194)),CONCATENATE(A$1,'ICSA 3-11-2016'!D1194,B$1,'ICSA 3-11-2016'!A1194,C$1,D$1,'ICSA 3-11-2016'!F1194,E$1,'ICSA 3-11-2016'!A1194,F$1))</f>
        <v>0</v>
      </c>
    </row>
    <row r="1195" spans="1:1" x14ac:dyDescent="0.25">
      <c r="A1195" s="13" t="b">
        <f>IF(NOT(ISBLANK('ICSA 3-11-2016'!D1195)),CONCATENATE(A$1,'ICSA 3-11-2016'!D1195,B$1,'ICSA 3-11-2016'!A1195,C$1,D$1,'ICSA 3-11-2016'!F1195,E$1,'ICSA 3-11-2016'!A1195,F$1))</f>
        <v>0</v>
      </c>
    </row>
    <row r="1196" spans="1:1" x14ac:dyDescent="0.25">
      <c r="A1196" s="13" t="b">
        <f>IF(NOT(ISBLANK('ICSA 3-11-2016'!D1196)),CONCATENATE(A$1,'ICSA 3-11-2016'!D1196,B$1,'ICSA 3-11-2016'!A1196,C$1,D$1,'ICSA 3-11-2016'!F1196,E$1,'ICSA 3-11-2016'!A1196,F$1))</f>
        <v>0</v>
      </c>
    </row>
    <row r="1197" spans="1:1" x14ac:dyDescent="0.25">
      <c r="A1197" s="13" t="b">
        <f>IF(NOT(ISBLANK('ICSA 3-11-2016'!D1197)),CONCATENATE(A$1,'ICSA 3-11-2016'!D1197,B$1,'ICSA 3-11-2016'!A1197,C$1,D$1,'ICSA 3-11-2016'!F1197,E$1,'ICSA 3-11-2016'!A1197,F$1))</f>
        <v>0</v>
      </c>
    </row>
    <row r="1198" spans="1:1" x14ac:dyDescent="0.25">
      <c r="A1198" s="13" t="b">
        <f>IF(NOT(ISBLANK('ICSA 3-11-2016'!D1198)),CONCATENATE(A$1,'ICSA 3-11-2016'!D1198,B$1,'ICSA 3-11-2016'!A1198,C$1,D$1,'ICSA 3-11-2016'!F1198,E$1,'ICSA 3-11-2016'!A1198,F$1))</f>
        <v>0</v>
      </c>
    </row>
    <row r="1199" spans="1:1" x14ac:dyDescent="0.25">
      <c r="A1199" s="13" t="b">
        <f>IF(NOT(ISBLANK('ICSA 3-11-2016'!D1199)),CONCATENATE(A$1,'ICSA 3-11-2016'!D1199,B$1,'ICSA 3-11-2016'!A1199,C$1,D$1,'ICSA 3-11-2016'!F1199,E$1,'ICSA 3-11-2016'!A1199,F$1))</f>
        <v>0</v>
      </c>
    </row>
    <row r="1200" spans="1:1" x14ac:dyDescent="0.25">
      <c r="A1200" s="13" t="b">
        <f>IF(NOT(ISBLANK('ICSA 3-11-2016'!D1200)),CONCATENATE(A$1,'ICSA 3-11-2016'!D1200,B$1,'ICSA 3-11-2016'!A1200,C$1,D$1,'ICSA 3-11-2016'!F1200,E$1,'ICSA 3-11-2016'!A1200,F$1))</f>
        <v>0</v>
      </c>
    </row>
    <row r="1201" spans="1:1" x14ac:dyDescent="0.25">
      <c r="A1201" s="13" t="b">
        <f>IF(NOT(ISBLANK('ICSA 3-11-2016'!D1201)),CONCATENATE(A$1,'ICSA 3-11-2016'!D1201,B$1,'ICSA 3-11-2016'!A1201,C$1,D$1,'ICSA 3-11-2016'!F1201,E$1,'ICSA 3-11-2016'!A1201,F$1))</f>
        <v>0</v>
      </c>
    </row>
    <row r="1202" spans="1:1" x14ac:dyDescent="0.25">
      <c r="A1202" s="13" t="b">
        <f>IF(NOT(ISBLANK('ICSA 3-11-2016'!D1202)),CONCATENATE(A$1,'ICSA 3-11-2016'!D1202,B$1,'ICSA 3-11-2016'!A1202,C$1,D$1,'ICSA 3-11-2016'!F1202,E$1,'ICSA 3-11-2016'!A1202,F$1))</f>
        <v>0</v>
      </c>
    </row>
    <row r="1203" spans="1:1" x14ac:dyDescent="0.25">
      <c r="A1203" s="13" t="b">
        <f>IF(NOT(ISBLANK('ICSA 3-11-2016'!D1203)),CONCATENATE(A$1,'ICSA 3-11-2016'!D1203,B$1,'ICSA 3-11-2016'!A1203,C$1,D$1,'ICSA 3-11-2016'!F1203,E$1,'ICSA 3-11-2016'!A1203,F$1))</f>
        <v>0</v>
      </c>
    </row>
    <row r="1204" spans="1:1" x14ac:dyDescent="0.25">
      <c r="A1204" s="13" t="b">
        <f>IF(NOT(ISBLANK('ICSA 3-11-2016'!D1204)),CONCATENATE(A$1,'ICSA 3-11-2016'!D1204,B$1,'ICSA 3-11-2016'!A1204,C$1,D$1,'ICSA 3-11-2016'!F1204,E$1,'ICSA 3-11-2016'!A1204,F$1))</f>
        <v>0</v>
      </c>
    </row>
    <row r="1205" spans="1:1" x14ac:dyDescent="0.25">
      <c r="A1205" s="13" t="b">
        <f>IF(NOT(ISBLANK('ICSA 3-11-2016'!D1205)),CONCATENATE(A$1,'ICSA 3-11-2016'!D1205,B$1,'ICSA 3-11-2016'!A1205,C$1,D$1,'ICSA 3-11-2016'!F1205,E$1,'ICSA 3-11-2016'!A1205,F$1))</f>
        <v>0</v>
      </c>
    </row>
    <row r="1206" spans="1:1" x14ac:dyDescent="0.25">
      <c r="A1206" s="13" t="b">
        <f>IF(NOT(ISBLANK('ICSA 3-11-2016'!D1206)),CONCATENATE(A$1,'ICSA 3-11-2016'!D1206,B$1,'ICSA 3-11-2016'!A1206,C$1,D$1,'ICSA 3-11-2016'!F1206,E$1,'ICSA 3-11-2016'!A1206,F$1))</f>
        <v>0</v>
      </c>
    </row>
    <row r="1207" spans="1:1" x14ac:dyDescent="0.25">
      <c r="A1207" s="13" t="b">
        <f>IF(NOT(ISBLANK('ICSA 3-11-2016'!D1207)),CONCATENATE(A$1,'ICSA 3-11-2016'!D1207,B$1,'ICSA 3-11-2016'!A1207,C$1,D$1,'ICSA 3-11-2016'!F1207,E$1,'ICSA 3-11-2016'!A1207,F$1))</f>
        <v>0</v>
      </c>
    </row>
    <row r="1208" spans="1:1" x14ac:dyDescent="0.25">
      <c r="A1208" s="13" t="b">
        <f>IF(NOT(ISBLANK('ICSA 3-11-2016'!D1208)),CONCATENATE(A$1,'ICSA 3-11-2016'!D1208,B$1,'ICSA 3-11-2016'!A1208,C$1,D$1,'ICSA 3-11-2016'!F1208,E$1,'ICSA 3-11-2016'!A1208,F$1))</f>
        <v>0</v>
      </c>
    </row>
    <row r="1209" spans="1:1" x14ac:dyDescent="0.25">
      <c r="A1209" s="13" t="b">
        <f>IF(NOT(ISBLANK('ICSA 3-11-2016'!D1209)),CONCATENATE(A$1,'ICSA 3-11-2016'!D1209,B$1,'ICSA 3-11-2016'!A1209,C$1,D$1,'ICSA 3-11-2016'!F1209,E$1,'ICSA 3-11-2016'!A1209,F$1))</f>
        <v>0</v>
      </c>
    </row>
    <row r="1210" spans="1:1" x14ac:dyDescent="0.25">
      <c r="A1210" s="13" t="b">
        <f>IF(NOT(ISBLANK('ICSA 3-11-2016'!D1210)),CONCATENATE(A$1,'ICSA 3-11-2016'!D1210,B$1,'ICSA 3-11-2016'!A1210,C$1,D$1,'ICSA 3-11-2016'!F1210,E$1,'ICSA 3-11-2016'!A1210,F$1))</f>
        <v>0</v>
      </c>
    </row>
    <row r="1211" spans="1:1" x14ac:dyDescent="0.25">
      <c r="A1211" s="13" t="b">
        <f>IF(NOT(ISBLANK('ICSA 3-11-2016'!D1211)),CONCATENATE(A$1,'ICSA 3-11-2016'!D1211,B$1,'ICSA 3-11-2016'!A1211,C$1,D$1,'ICSA 3-11-2016'!F1211,E$1,'ICSA 3-11-2016'!A1211,F$1))</f>
        <v>0</v>
      </c>
    </row>
    <row r="1212" spans="1:1" x14ac:dyDescent="0.25">
      <c r="A1212" s="13" t="b">
        <f>IF(NOT(ISBLANK('ICSA 3-11-2016'!D1212)),CONCATENATE(A$1,'ICSA 3-11-2016'!D1212,B$1,'ICSA 3-11-2016'!A1212,C$1,D$1,'ICSA 3-11-2016'!F1212,E$1,'ICSA 3-11-2016'!A1212,F$1))</f>
        <v>0</v>
      </c>
    </row>
    <row r="1213" spans="1:1" x14ac:dyDescent="0.25">
      <c r="A1213" s="13" t="b">
        <f>IF(NOT(ISBLANK('ICSA 3-11-2016'!D1213)),CONCATENATE(A$1,'ICSA 3-11-2016'!D1213,B$1,'ICSA 3-11-2016'!A1213,C$1,D$1,'ICSA 3-11-2016'!F1213,E$1,'ICSA 3-11-2016'!A1213,F$1))</f>
        <v>0</v>
      </c>
    </row>
    <row r="1214" spans="1:1" x14ac:dyDescent="0.25">
      <c r="A1214" s="13" t="b">
        <f>IF(NOT(ISBLANK('ICSA 3-11-2016'!D1214)),CONCATENATE(A$1,'ICSA 3-11-2016'!D1214,B$1,'ICSA 3-11-2016'!A1214,C$1,D$1,'ICSA 3-11-2016'!F1214,E$1,'ICSA 3-11-2016'!A1214,F$1))</f>
        <v>0</v>
      </c>
    </row>
    <row r="1215" spans="1:1" x14ac:dyDescent="0.25">
      <c r="A1215" s="13" t="b">
        <f>IF(NOT(ISBLANK('ICSA 3-11-2016'!D1215)),CONCATENATE(A$1,'ICSA 3-11-2016'!D1215,B$1,'ICSA 3-11-2016'!A1215,C$1,D$1,'ICSA 3-11-2016'!F1215,E$1,'ICSA 3-11-2016'!A1215,F$1))</f>
        <v>0</v>
      </c>
    </row>
    <row r="1216" spans="1:1" x14ac:dyDescent="0.25">
      <c r="A1216" s="13" t="b">
        <f>IF(NOT(ISBLANK('ICSA 3-11-2016'!D1216)),CONCATENATE(A$1,'ICSA 3-11-2016'!D1216,B$1,'ICSA 3-11-2016'!A1216,C$1,D$1,'ICSA 3-11-2016'!F1216,E$1,'ICSA 3-11-2016'!A1216,F$1))</f>
        <v>0</v>
      </c>
    </row>
    <row r="1217" spans="1:1" x14ac:dyDescent="0.25">
      <c r="A1217" s="13" t="b">
        <f>IF(NOT(ISBLANK('ICSA 3-11-2016'!D1217)),CONCATENATE(A$1,'ICSA 3-11-2016'!D1217,B$1,'ICSA 3-11-2016'!A1217,C$1,D$1,'ICSA 3-11-2016'!F1217,E$1,'ICSA 3-11-2016'!A1217,F$1))</f>
        <v>0</v>
      </c>
    </row>
    <row r="1218" spans="1:1" x14ac:dyDescent="0.25">
      <c r="A1218" s="13" t="b">
        <f>IF(NOT(ISBLANK('ICSA 3-11-2016'!D1218)),CONCATENATE(A$1,'ICSA 3-11-2016'!D1218,B$1,'ICSA 3-11-2016'!A1218,C$1,D$1,'ICSA 3-11-2016'!F1218,E$1,'ICSA 3-11-2016'!A1218,F$1))</f>
        <v>0</v>
      </c>
    </row>
    <row r="1219" spans="1:1" x14ac:dyDescent="0.25">
      <c r="A1219" s="13" t="b">
        <f>IF(NOT(ISBLANK('ICSA 3-11-2016'!D1219)),CONCATENATE(A$1,'ICSA 3-11-2016'!D1219,B$1,'ICSA 3-11-2016'!A1219,C$1,D$1,'ICSA 3-11-2016'!F1219,E$1,'ICSA 3-11-2016'!A1219,F$1))</f>
        <v>0</v>
      </c>
    </row>
    <row r="1220" spans="1:1" x14ac:dyDescent="0.25">
      <c r="A1220" s="13" t="b">
        <f>IF(NOT(ISBLANK('ICSA 3-11-2016'!D1220)),CONCATENATE(A$1,'ICSA 3-11-2016'!D1220,B$1,'ICSA 3-11-2016'!A1220,C$1,D$1,'ICSA 3-11-2016'!F1220,E$1,'ICSA 3-11-2016'!A1220,F$1))</f>
        <v>0</v>
      </c>
    </row>
    <row r="1221" spans="1:1" x14ac:dyDescent="0.25">
      <c r="A1221" s="13" t="b">
        <f>IF(NOT(ISBLANK('ICSA 3-11-2016'!D1221)),CONCATENATE(A$1,'ICSA 3-11-2016'!D1221,B$1,'ICSA 3-11-2016'!A1221,C$1,D$1,'ICSA 3-11-2016'!F1221,E$1,'ICSA 3-11-2016'!A1221,F$1))</f>
        <v>0</v>
      </c>
    </row>
    <row r="1222" spans="1:1" x14ac:dyDescent="0.25">
      <c r="A1222" s="13" t="b">
        <f>IF(NOT(ISBLANK('ICSA 3-11-2016'!D1222)),CONCATENATE(A$1,'ICSA 3-11-2016'!D1222,B$1,'ICSA 3-11-2016'!A1222,C$1,D$1,'ICSA 3-11-2016'!F1222,E$1,'ICSA 3-11-2016'!A1222,F$1))</f>
        <v>0</v>
      </c>
    </row>
    <row r="1223" spans="1:1" x14ac:dyDescent="0.25">
      <c r="A1223" s="13" t="b">
        <f>IF(NOT(ISBLANK('ICSA 3-11-2016'!D1223)),CONCATENATE(A$1,'ICSA 3-11-2016'!D1223,B$1,'ICSA 3-11-2016'!A1223,C$1,D$1,'ICSA 3-11-2016'!F1223,E$1,'ICSA 3-11-2016'!A1223,F$1))</f>
        <v>0</v>
      </c>
    </row>
    <row r="1224" spans="1:1" x14ac:dyDescent="0.25">
      <c r="A1224" s="13" t="b">
        <f>IF(NOT(ISBLANK('ICSA 3-11-2016'!D1224)),CONCATENATE(A$1,'ICSA 3-11-2016'!D1224,B$1,'ICSA 3-11-2016'!A1224,C$1,D$1,'ICSA 3-11-2016'!F1224,E$1,'ICSA 3-11-2016'!A1224,F$1))</f>
        <v>0</v>
      </c>
    </row>
    <row r="1225" spans="1:1" x14ac:dyDescent="0.25">
      <c r="A1225" s="13" t="b">
        <f>IF(NOT(ISBLANK('ICSA 3-11-2016'!D1225)),CONCATENATE(A$1,'ICSA 3-11-2016'!D1225,B$1,'ICSA 3-11-2016'!A1225,C$1,D$1,'ICSA 3-11-2016'!F1225,E$1,'ICSA 3-11-2016'!A1225,F$1))</f>
        <v>0</v>
      </c>
    </row>
    <row r="1226" spans="1:1" x14ac:dyDescent="0.25">
      <c r="A1226" s="13" t="b">
        <f>IF(NOT(ISBLANK('ICSA 3-11-2016'!D1226)),CONCATENATE(A$1,'ICSA 3-11-2016'!D1226,B$1,'ICSA 3-11-2016'!A1226,C$1,D$1,'ICSA 3-11-2016'!F1226,E$1,'ICSA 3-11-2016'!A1226,F$1))</f>
        <v>0</v>
      </c>
    </row>
    <row r="1227" spans="1:1" x14ac:dyDescent="0.25">
      <c r="A1227" s="13" t="b">
        <f>IF(NOT(ISBLANK('ICSA 3-11-2016'!D1227)),CONCATENATE(A$1,'ICSA 3-11-2016'!D1227,B$1,'ICSA 3-11-2016'!A1227,C$1,D$1,'ICSA 3-11-2016'!F1227,E$1,'ICSA 3-11-2016'!A1227,F$1))</f>
        <v>0</v>
      </c>
    </row>
    <row r="1228" spans="1:1" x14ac:dyDescent="0.25">
      <c r="A1228" s="13" t="b">
        <f>IF(NOT(ISBLANK('ICSA 3-11-2016'!D1228)),CONCATENATE(A$1,'ICSA 3-11-2016'!D1228,B$1,'ICSA 3-11-2016'!A1228,C$1,D$1,'ICSA 3-11-2016'!F1228,E$1,'ICSA 3-11-2016'!A1228,F$1))</f>
        <v>0</v>
      </c>
    </row>
    <row r="1229" spans="1:1" x14ac:dyDescent="0.25">
      <c r="A1229" s="13" t="b">
        <f>IF(NOT(ISBLANK('ICSA 3-11-2016'!D1229)),CONCATENATE(A$1,'ICSA 3-11-2016'!D1229,B$1,'ICSA 3-11-2016'!A1229,C$1,D$1,'ICSA 3-11-2016'!F1229,E$1,'ICSA 3-11-2016'!A1229,F$1))</f>
        <v>0</v>
      </c>
    </row>
    <row r="1230" spans="1:1" x14ac:dyDescent="0.25">
      <c r="A1230" s="13" t="b">
        <f>IF(NOT(ISBLANK('ICSA 3-11-2016'!D1230)),CONCATENATE(A$1,'ICSA 3-11-2016'!D1230,B$1,'ICSA 3-11-2016'!A1230,C$1,D$1,'ICSA 3-11-2016'!F1230,E$1,'ICSA 3-11-2016'!A1230,F$1))</f>
        <v>0</v>
      </c>
    </row>
    <row r="1231" spans="1:1" x14ac:dyDescent="0.25">
      <c r="A1231" s="13" t="b">
        <f>IF(NOT(ISBLANK('ICSA 3-11-2016'!D1231)),CONCATENATE(A$1,'ICSA 3-11-2016'!D1231,B$1,'ICSA 3-11-2016'!A1231,C$1,D$1,'ICSA 3-11-2016'!F1231,E$1,'ICSA 3-11-2016'!A1231,F$1))</f>
        <v>0</v>
      </c>
    </row>
    <row r="1232" spans="1:1" x14ac:dyDescent="0.25">
      <c r="A1232" s="13" t="b">
        <f>IF(NOT(ISBLANK('ICSA 3-11-2016'!D1232)),CONCATENATE(A$1,'ICSA 3-11-2016'!D1232,B$1,'ICSA 3-11-2016'!A1232,C$1,D$1,'ICSA 3-11-2016'!F1232,E$1,'ICSA 3-11-2016'!A1232,F$1))</f>
        <v>0</v>
      </c>
    </row>
    <row r="1233" spans="1:1" x14ac:dyDescent="0.25">
      <c r="A1233" s="13" t="b">
        <f>IF(NOT(ISBLANK('ICSA 3-11-2016'!D1233)),CONCATENATE(A$1,'ICSA 3-11-2016'!D1233,B$1,'ICSA 3-11-2016'!A1233,C$1,D$1,'ICSA 3-11-2016'!F1233,E$1,'ICSA 3-11-2016'!A1233,F$1))</f>
        <v>0</v>
      </c>
    </row>
    <row r="1234" spans="1:1" x14ac:dyDescent="0.25">
      <c r="A1234" s="13" t="b">
        <f>IF(NOT(ISBLANK('ICSA 3-11-2016'!D1234)),CONCATENATE(A$1,'ICSA 3-11-2016'!D1234,B$1,'ICSA 3-11-2016'!A1234,C$1,D$1,'ICSA 3-11-2016'!F1234,E$1,'ICSA 3-11-2016'!A1234,F$1))</f>
        <v>0</v>
      </c>
    </row>
    <row r="1235" spans="1:1" x14ac:dyDescent="0.25">
      <c r="A1235" s="13" t="b">
        <f>IF(NOT(ISBLANK('ICSA 3-11-2016'!D1235)),CONCATENATE(A$1,'ICSA 3-11-2016'!D1235,B$1,'ICSA 3-11-2016'!A1235,C$1,D$1,'ICSA 3-11-2016'!F1235,E$1,'ICSA 3-11-2016'!A1235,F$1))</f>
        <v>0</v>
      </c>
    </row>
    <row r="1236" spans="1:1" x14ac:dyDescent="0.25">
      <c r="A1236" s="13" t="b">
        <f>IF(NOT(ISBLANK('ICSA 3-11-2016'!D1236)),CONCATENATE(A$1,'ICSA 3-11-2016'!D1236,B$1,'ICSA 3-11-2016'!A1236,C$1,D$1,'ICSA 3-11-2016'!F1236,E$1,'ICSA 3-11-2016'!A1236,F$1))</f>
        <v>0</v>
      </c>
    </row>
    <row r="1237" spans="1:1" x14ac:dyDescent="0.25">
      <c r="A1237" s="13" t="b">
        <f>IF(NOT(ISBLANK('ICSA 3-11-2016'!D1237)),CONCATENATE(A$1,'ICSA 3-11-2016'!D1237,B$1,'ICSA 3-11-2016'!A1237,C$1,D$1,'ICSA 3-11-2016'!F1237,E$1,'ICSA 3-11-2016'!A1237,F$1))</f>
        <v>0</v>
      </c>
    </row>
    <row r="1238" spans="1:1" x14ac:dyDescent="0.25">
      <c r="A1238" s="13" t="b">
        <f>IF(NOT(ISBLANK('ICSA 3-11-2016'!D1238)),CONCATENATE(A$1,'ICSA 3-11-2016'!D1238,B$1,'ICSA 3-11-2016'!A1238,C$1,D$1,'ICSA 3-11-2016'!F1238,E$1,'ICSA 3-11-2016'!A1238,F$1))</f>
        <v>0</v>
      </c>
    </row>
    <row r="1239" spans="1:1" x14ac:dyDescent="0.25">
      <c r="A1239" s="13" t="b">
        <f>IF(NOT(ISBLANK('ICSA 3-11-2016'!D1239)),CONCATENATE(A$1,'ICSA 3-11-2016'!D1239,B$1,'ICSA 3-11-2016'!A1239,C$1,D$1,'ICSA 3-11-2016'!F1239,E$1,'ICSA 3-11-2016'!A1239,F$1))</f>
        <v>0</v>
      </c>
    </row>
    <row r="1240" spans="1:1" x14ac:dyDescent="0.25">
      <c r="A1240" s="13" t="b">
        <f>IF(NOT(ISBLANK('ICSA 3-11-2016'!D1240)),CONCATENATE(A$1,'ICSA 3-11-2016'!D1240,B$1,'ICSA 3-11-2016'!A1240,C$1,D$1,'ICSA 3-11-2016'!F1240,E$1,'ICSA 3-11-2016'!A1240,F$1))</f>
        <v>0</v>
      </c>
    </row>
    <row r="1241" spans="1:1" x14ac:dyDescent="0.25">
      <c r="A1241" s="13" t="b">
        <f>IF(NOT(ISBLANK('ICSA 3-11-2016'!D1241)),CONCATENATE(A$1,'ICSA 3-11-2016'!D1241,B$1,'ICSA 3-11-2016'!A1241,C$1,D$1,'ICSA 3-11-2016'!F1241,E$1,'ICSA 3-11-2016'!A1241,F$1))</f>
        <v>0</v>
      </c>
    </row>
    <row r="1242" spans="1:1" x14ac:dyDescent="0.25">
      <c r="A1242" s="13" t="b">
        <f>IF(NOT(ISBLANK('ICSA 3-11-2016'!D1242)),CONCATENATE(A$1,'ICSA 3-11-2016'!D1242,B$1,'ICSA 3-11-2016'!A1242,C$1,D$1,'ICSA 3-11-2016'!F1242,E$1,'ICSA 3-11-2016'!A1242,F$1))</f>
        <v>0</v>
      </c>
    </row>
    <row r="1243" spans="1:1" x14ac:dyDescent="0.25">
      <c r="A1243" s="13" t="b">
        <f>IF(NOT(ISBLANK('ICSA 3-11-2016'!D1243)),CONCATENATE(A$1,'ICSA 3-11-2016'!D1243,B$1,'ICSA 3-11-2016'!A1243,C$1,D$1,'ICSA 3-11-2016'!F1243,E$1,'ICSA 3-11-2016'!A1243,F$1))</f>
        <v>0</v>
      </c>
    </row>
    <row r="1244" spans="1:1" x14ac:dyDescent="0.25">
      <c r="A1244" s="13" t="b">
        <f>IF(NOT(ISBLANK('ICSA 3-11-2016'!D1244)),CONCATENATE(A$1,'ICSA 3-11-2016'!D1244,B$1,'ICSA 3-11-2016'!A1244,C$1,D$1,'ICSA 3-11-2016'!F1244,E$1,'ICSA 3-11-2016'!A1244,F$1))</f>
        <v>0</v>
      </c>
    </row>
    <row r="1245" spans="1:1" x14ac:dyDescent="0.25">
      <c r="A1245" s="13" t="b">
        <f>IF(NOT(ISBLANK('ICSA 3-11-2016'!D1245)),CONCATENATE(A$1,'ICSA 3-11-2016'!D1245,B$1,'ICSA 3-11-2016'!A1245,C$1,D$1,'ICSA 3-11-2016'!F1245,E$1,'ICSA 3-11-2016'!A1245,F$1))</f>
        <v>0</v>
      </c>
    </row>
    <row r="1246" spans="1:1" x14ac:dyDescent="0.25">
      <c r="A1246" s="13" t="b">
        <f>IF(NOT(ISBLANK('ICSA 3-11-2016'!D1246)),CONCATENATE(A$1,'ICSA 3-11-2016'!D1246,B$1,'ICSA 3-11-2016'!A1246,C$1,D$1,'ICSA 3-11-2016'!F1246,E$1,'ICSA 3-11-2016'!A1246,F$1))</f>
        <v>0</v>
      </c>
    </row>
    <row r="1247" spans="1:1" x14ac:dyDescent="0.25">
      <c r="A1247" s="13" t="b">
        <f>IF(NOT(ISBLANK('ICSA 3-11-2016'!D1247)),CONCATENATE(A$1,'ICSA 3-11-2016'!D1247,B$1,'ICSA 3-11-2016'!A1247,C$1,D$1,'ICSA 3-11-2016'!F1247,E$1,'ICSA 3-11-2016'!A1247,F$1))</f>
        <v>0</v>
      </c>
    </row>
    <row r="1248" spans="1:1" x14ac:dyDescent="0.25">
      <c r="A1248" s="13" t="b">
        <f>IF(NOT(ISBLANK('ICSA 3-11-2016'!D1248)),CONCATENATE(A$1,'ICSA 3-11-2016'!D1248,B$1,'ICSA 3-11-2016'!A1248,C$1,D$1,'ICSA 3-11-2016'!F1248,E$1,'ICSA 3-11-2016'!A1248,F$1))</f>
        <v>0</v>
      </c>
    </row>
    <row r="1249" spans="1:1" x14ac:dyDescent="0.25">
      <c r="A1249" s="13" t="b">
        <f>IF(NOT(ISBLANK('ICSA 3-11-2016'!D1249)),CONCATENATE(A$1,'ICSA 3-11-2016'!D1249,B$1,'ICSA 3-11-2016'!A1249,C$1,D$1,'ICSA 3-11-2016'!F1249,E$1,'ICSA 3-11-2016'!A1249,F$1))</f>
        <v>0</v>
      </c>
    </row>
    <row r="1250" spans="1:1" x14ac:dyDescent="0.25">
      <c r="A1250" s="13" t="b">
        <f>IF(NOT(ISBLANK('ICSA 3-11-2016'!D1250)),CONCATENATE(A$1,'ICSA 3-11-2016'!D1250,B$1,'ICSA 3-11-2016'!A1250,C$1,D$1,'ICSA 3-11-2016'!F1250,E$1,'ICSA 3-11-2016'!A1250,F$1))</f>
        <v>0</v>
      </c>
    </row>
    <row r="1251" spans="1:1" x14ac:dyDescent="0.25">
      <c r="A1251" s="13" t="b">
        <f>IF(NOT(ISBLANK('ICSA 3-11-2016'!D1251)),CONCATENATE(A$1,'ICSA 3-11-2016'!D1251,B$1,'ICSA 3-11-2016'!A1251,C$1,D$1,'ICSA 3-11-2016'!F1251,E$1,'ICSA 3-11-2016'!A1251,F$1))</f>
        <v>0</v>
      </c>
    </row>
    <row r="1252" spans="1:1" x14ac:dyDescent="0.25">
      <c r="A1252" s="13" t="b">
        <f>IF(NOT(ISBLANK('ICSA 3-11-2016'!D1252)),CONCATENATE(A$1,'ICSA 3-11-2016'!D1252,B$1,'ICSA 3-11-2016'!A1252,C$1,D$1,'ICSA 3-11-2016'!F1252,E$1,'ICSA 3-11-2016'!A1252,F$1))</f>
        <v>0</v>
      </c>
    </row>
    <row r="1253" spans="1:1" x14ac:dyDescent="0.25">
      <c r="A1253" s="13" t="b">
        <f>IF(NOT(ISBLANK('ICSA 3-11-2016'!D1253)),CONCATENATE(A$1,'ICSA 3-11-2016'!D1253,B$1,'ICSA 3-11-2016'!A1253,C$1,D$1,'ICSA 3-11-2016'!F1253,E$1,'ICSA 3-11-2016'!A1253,F$1))</f>
        <v>0</v>
      </c>
    </row>
    <row r="1254" spans="1:1" x14ac:dyDescent="0.25">
      <c r="A1254" s="13" t="b">
        <f>IF(NOT(ISBLANK('ICSA 3-11-2016'!D1254)),CONCATENATE(A$1,'ICSA 3-11-2016'!D1254,B$1,'ICSA 3-11-2016'!A1254,C$1,D$1,'ICSA 3-11-2016'!F1254,E$1,'ICSA 3-11-2016'!A1254,F$1))</f>
        <v>0</v>
      </c>
    </row>
    <row r="1255" spans="1:1" x14ac:dyDescent="0.25">
      <c r="A1255" s="13" t="b">
        <f>IF(NOT(ISBLANK('ICSA 3-11-2016'!D1255)),CONCATENATE(A$1,'ICSA 3-11-2016'!D1255,B$1,'ICSA 3-11-2016'!A1255,C$1,D$1,'ICSA 3-11-2016'!F1255,E$1,'ICSA 3-11-2016'!A1255,F$1))</f>
        <v>0</v>
      </c>
    </row>
    <row r="1256" spans="1:1" x14ac:dyDescent="0.25">
      <c r="A1256" s="13" t="b">
        <f>IF(NOT(ISBLANK('ICSA 3-11-2016'!D1256)),CONCATENATE(A$1,'ICSA 3-11-2016'!D1256,B$1,'ICSA 3-11-2016'!A1256,C$1,D$1,'ICSA 3-11-2016'!F1256,E$1,'ICSA 3-11-2016'!A1256,F$1))</f>
        <v>0</v>
      </c>
    </row>
    <row r="1257" spans="1:1" x14ac:dyDescent="0.25">
      <c r="A1257" s="13" t="b">
        <f>IF(NOT(ISBLANK('ICSA 3-11-2016'!D1257)),CONCATENATE(A$1,'ICSA 3-11-2016'!D1257,B$1,'ICSA 3-11-2016'!A1257,C$1,D$1,'ICSA 3-11-2016'!F1257,E$1,'ICSA 3-11-2016'!A1257,F$1))</f>
        <v>0</v>
      </c>
    </row>
    <row r="1258" spans="1:1" x14ac:dyDescent="0.25">
      <c r="A1258" s="13" t="b">
        <f>IF(NOT(ISBLANK('ICSA 3-11-2016'!D1258)),CONCATENATE(A$1,'ICSA 3-11-2016'!D1258,B$1,'ICSA 3-11-2016'!A1258,C$1,D$1,'ICSA 3-11-2016'!F1258,E$1,'ICSA 3-11-2016'!A1258,F$1))</f>
        <v>0</v>
      </c>
    </row>
    <row r="1259" spans="1:1" x14ac:dyDescent="0.25">
      <c r="A1259" s="13" t="b">
        <f>IF(NOT(ISBLANK('ICSA 3-11-2016'!D1259)),CONCATENATE(A$1,'ICSA 3-11-2016'!D1259,B$1,'ICSA 3-11-2016'!A1259,C$1,D$1,'ICSA 3-11-2016'!F1259,E$1,'ICSA 3-11-2016'!A1259,F$1))</f>
        <v>0</v>
      </c>
    </row>
    <row r="1260" spans="1:1" x14ac:dyDescent="0.25">
      <c r="A1260" s="13" t="b">
        <f>IF(NOT(ISBLANK('ICSA 3-11-2016'!D1260)),CONCATENATE(A$1,'ICSA 3-11-2016'!D1260,B$1,'ICSA 3-11-2016'!A1260,C$1,D$1,'ICSA 3-11-2016'!F1260,E$1,'ICSA 3-11-2016'!A1260,F$1))</f>
        <v>0</v>
      </c>
    </row>
    <row r="1261" spans="1:1" x14ac:dyDescent="0.25">
      <c r="A1261" s="13" t="b">
        <f>IF(NOT(ISBLANK('ICSA 3-11-2016'!D1261)),CONCATENATE(A$1,'ICSA 3-11-2016'!D1261,B$1,'ICSA 3-11-2016'!A1261,C$1,D$1,'ICSA 3-11-2016'!F1261,E$1,'ICSA 3-11-2016'!A1261,F$1))</f>
        <v>0</v>
      </c>
    </row>
    <row r="1262" spans="1:1" x14ac:dyDescent="0.25">
      <c r="A1262" s="13" t="b">
        <f>IF(NOT(ISBLANK('ICSA 3-11-2016'!D1262)),CONCATENATE(A$1,'ICSA 3-11-2016'!D1262,B$1,'ICSA 3-11-2016'!A1262,C$1,D$1,'ICSA 3-11-2016'!F1262,E$1,'ICSA 3-11-2016'!A1262,F$1))</f>
        <v>0</v>
      </c>
    </row>
    <row r="1263" spans="1:1" x14ac:dyDescent="0.25">
      <c r="A1263" s="13" t="b">
        <f>IF(NOT(ISBLANK('ICSA 3-11-2016'!D1263)),CONCATENATE(A$1,'ICSA 3-11-2016'!D1263,B$1,'ICSA 3-11-2016'!A1263,C$1,D$1,'ICSA 3-11-2016'!F1263,E$1,'ICSA 3-11-2016'!A1263,F$1))</f>
        <v>0</v>
      </c>
    </row>
    <row r="1264" spans="1:1" x14ac:dyDescent="0.25">
      <c r="A1264" s="13" t="b">
        <f>IF(NOT(ISBLANK('ICSA 3-11-2016'!D1264)),CONCATENATE(A$1,'ICSA 3-11-2016'!D1264,B$1,'ICSA 3-11-2016'!A1264,C$1,D$1,'ICSA 3-11-2016'!F1264,E$1,'ICSA 3-11-2016'!A1264,F$1))</f>
        <v>0</v>
      </c>
    </row>
    <row r="1265" spans="1:1" x14ac:dyDescent="0.25">
      <c r="A1265" s="13" t="b">
        <f>IF(NOT(ISBLANK('ICSA 3-11-2016'!D1265)),CONCATENATE(A$1,'ICSA 3-11-2016'!D1265,B$1,'ICSA 3-11-2016'!A1265,C$1,D$1,'ICSA 3-11-2016'!F1265,E$1,'ICSA 3-11-2016'!A1265,F$1))</f>
        <v>0</v>
      </c>
    </row>
    <row r="1266" spans="1:1" x14ac:dyDescent="0.25">
      <c r="A1266" s="13" t="b">
        <f>IF(NOT(ISBLANK('ICSA 3-11-2016'!D1266)),CONCATENATE(A$1,'ICSA 3-11-2016'!D1266,B$1,'ICSA 3-11-2016'!A1266,C$1,D$1,'ICSA 3-11-2016'!F1266,E$1,'ICSA 3-11-2016'!A1266,F$1))</f>
        <v>0</v>
      </c>
    </row>
    <row r="1267" spans="1:1" x14ac:dyDescent="0.25">
      <c r="A1267" s="13" t="b">
        <f>IF(NOT(ISBLANK('ICSA 3-11-2016'!D1267)),CONCATENATE(A$1,'ICSA 3-11-2016'!D1267,B$1,'ICSA 3-11-2016'!A1267,C$1,D$1,'ICSA 3-11-2016'!F1267,E$1,'ICSA 3-11-2016'!A1267,F$1))</f>
        <v>0</v>
      </c>
    </row>
    <row r="1268" spans="1:1" x14ac:dyDescent="0.25">
      <c r="A1268" s="13" t="b">
        <f>IF(NOT(ISBLANK('ICSA 3-11-2016'!D1268)),CONCATENATE(A$1,'ICSA 3-11-2016'!D1268,B$1,'ICSA 3-11-2016'!A1268,C$1,D$1,'ICSA 3-11-2016'!F1268,E$1,'ICSA 3-11-2016'!A1268,F$1))</f>
        <v>0</v>
      </c>
    </row>
    <row r="1269" spans="1:1" x14ac:dyDescent="0.25">
      <c r="A1269" s="13" t="b">
        <f>IF(NOT(ISBLANK('ICSA 3-11-2016'!D1269)),CONCATENATE(A$1,'ICSA 3-11-2016'!D1269,B$1,'ICSA 3-11-2016'!A1269,C$1,D$1,'ICSA 3-11-2016'!F1269,E$1,'ICSA 3-11-2016'!A1269,F$1))</f>
        <v>0</v>
      </c>
    </row>
    <row r="1270" spans="1:1" x14ac:dyDescent="0.25">
      <c r="A1270" s="13" t="b">
        <f>IF(NOT(ISBLANK('ICSA 3-11-2016'!D1270)),CONCATENATE(A$1,'ICSA 3-11-2016'!D1270,B$1,'ICSA 3-11-2016'!A1270,C$1,D$1,'ICSA 3-11-2016'!F1270,E$1,'ICSA 3-11-2016'!A1270,F$1))</f>
        <v>0</v>
      </c>
    </row>
    <row r="1271" spans="1:1" x14ac:dyDescent="0.25">
      <c r="A1271" s="13" t="b">
        <f>IF(NOT(ISBLANK('ICSA 3-11-2016'!D1271)),CONCATENATE(A$1,'ICSA 3-11-2016'!D1271,B$1,'ICSA 3-11-2016'!A1271,C$1,D$1,'ICSA 3-11-2016'!F1271,E$1,'ICSA 3-11-2016'!A1271,F$1))</f>
        <v>0</v>
      </c>
    </row>
    <row r="1272" spans="1:1" x14ac:dyDescent="0.25">
      <c r="A1272" s="13" t="b">
        <f>IF(NOT(ISBLANK('ICSA 3-11-2016'!D1272)),CONCATENATE(A$1,'ICSA 3-11-2016'!D1272,B$1,'ICSA 3-11-2016'!A1272,C$1,D$1,'ICSA 3-11-2016'!F1272,E$1,'ICSA 3-11-2016'!A1272,F$1))</f>
        <v>0</v>
      </c>
    </row>
    <row r="1273" spans="1:1" x14ac:dyDescent="0.25">
      <c r="A1273" s="13" t="b">
        <f>IF(NOT(ISBLANK('ICSA 3-11-2016'!D1273)),CONCATENATE(A$1,'ICSA 3-11-2016'!D1273,B$1,'ICSA 3-11-2016'!A1273,C$1,D$1,'ICSA 3-11-2016'!F1273,E$1,'ICSA 3-11-2016'!A1273,F$1))</f>
        <v>0</v>
      </c>
    </row>
    <row r="1274" spans="1:1" x14ac:dyDescent="0.25">
      <c r="A1274" s="13" t="b">
        <f>IF(NOT(ISBLANK('ICSA 3-11-2016'!D1274)),CONCATENATE(A$1,'ICSA 3-11-2016'!D1274,B$1,'ICSA 3-11-2016'!A1274,C$1,D$1,'ICSA 3-11-2016'!F1274,E$1,'ICSA 3-11-2016'!A1274,F$1))</f>
        <v>0</v>
      </c>
    </row>
    <row r="1275" spans="1:1" x14ac:dyDescent="0.25">
      <c r="A1275" s="13" t="b">
        <f>IF(NOT(ISBLANK('ICSA 3-11-2016'!D1275)),CONCATENATE(A$1,'ICSA 3-11-2016'!D1275,B$1,'ICSA 3-11-2016'!A1275,C$1,D$1,'ICSA 3-11-2016'!F1275,E$1,'ICSA 3-11-2016'!A1275,F$1))</f>
        <v>0</v>
      </c>
    </row>
    <row r="1276" spans="1:1" x14ac:dyDescent="0.25">
      <c r="A1276" s="13" t="b">
        <f>IF(NOT(ISBLANK('ICSA 3-11-2016'!D1276)),CONCATENATE(A$1,'ICSA 3-11-2016'!D1276,B$1,'ICSA 3-11-2016'!A1276,C$1,D$1,'ICSA 3-11-2016'!F1276,E$1,'ICSA 3-11-2016'!A1276,F$1))</f>
        <v>0</v>
      </c>
    </row>
    <row r="1277" spans="1:1" x14ac:dyDescent="0.25">
      <c r="A1277" s="13" t="b">
        <f>IF(NOT(ISBLANK('ICSA 3-11-2016'!D1277)),CONCATENATE(A$1,'ICSA 3-11-2016'!D1277,B$1,'ICSA 3-11-2016'!A1277,C$1,D$1,'ICSA 3-11-2016'!F1277,E$1,'ICSA 3-11-2016'!A1277,F$1))</f>
        <v>0</v>
      </c>
    </row>
    <row r="1278" spans="1:1" x14ac:dyDescent="0.25">
      <c r="A1278" s="13" t="b">
        <f>IF(NOT(ISBLANK('ICSA 3-11-2016'!D1278)),CONCATENATE(A$1,'ICSA 3-11-2016'!D1278,B$1,'ICSA 3-11-2016'!A1278,C$1,D$1,'ICSA 3-11-2016'!F1278,E$1,'ICSA 3-11-2016'!A1278,F$1))</f>
        <v>0</v>
      </c>
    </row>
    <row r="1279" spans="1:1" x14ac:dyDescent="0.25">
      <c r="A1279" s="13" t="b">
        <f>IF(NOT(ISBLANK('ICSA 3-11-2016'!D1279)),CONCATENATE(A$1,'ICSA 3-11-2016'!D1279,B$1,'ICSA 3-11-2016'!A1279,C$1,D$1,'ICSA 3-11-2016'!F1279,E$1,'ICSA 3-11-2016'!A1279,F$1))</f>
        <v>0</v>
      </c>
    </row>
    <row r="1280" spans="1:1" x14ac:dyDescent="0.25">
      <c r="A1280" s="13" t="b">
        <f>IF(NOT(ISBLANK('ICSA 3-11-2016'!D1280)),CONCATENATE(A$1,'ICSA 3-11-2016'!D1280,B$1,'ICSA 3-11-2016'!A1280,C$1,D$1,'ICSA 3-11-2016'!F1280,E$1,'ICSA 3-11-2016'!A1280,F$1))</f>
        <v>0</v>
      </c>
    </row>
    <row r="1281" spans="1:1" x14ac:dyDescent="0.25">
      <c r="A1281" s="13" t="b">
        <f>IF(NOT(ISBLANK('ICSA 3-11-2016'!D1281)),CONCATENATE(A$1,'ICSA 3-11-2016'!D1281,B$1,'ICSA 3-11-2016'!A1281,C$1,D$1,'ICSA 3-11-2016'!F1281,E$1,'ICSA 3-11-2016'!A1281,F$1))</f>
        <v>0</v>
      </c>
    </row>
    <row r="1282" spans="1:1" x14ac:dyDescent="0.25">
      <c r="A1282" s="13" t="b">
        <f>IF(NOT(ISBLANK('ICSA 3-11-2016'!D1282)),CONCATENATE(A$1,'ICSA 3-11-2016'!D1282,B$1,'ICSA 3-11-2016'!A1282,C$1,D$1,'ICSA 3-11-2016'!F1282,E$1,'ICSA 3-11-2016'!A1282,F$1))</f>
        <v>0</v>
      </c>
    </row>
    <row r="1283" spans="1:1" x14ac:dyDescent="0.25">
      <c r="A1283" s="13" t="b">
        <f>IF(NOT(ISBLANK('ICSA 3-11-2016'!D1283)),CONCATENATE(A$1,'ICSA 3-11-2016'!D1283,B$1,'ICSA 3-11-2016'!A1283,C$1,D$1,'ICSA 3-11-2016'!F1283,E$1,'ICSA 3-11-2016'!A1283,F$1))</f>
        <v>0</v>
      </c>
    </row>
    <row r="1284" spans="1:1" x14ac:dyDescent="0.25">
      <c r="A1284" s="13" t="b">
        <f>IF(NOT(ISBLANK('ICSA 3-11-2016'!D1284)),CONCATENATE(A$1,'ICSA 3-11-2016'!D1284,B$1,'ICSA 3-11-2016'!A1284,C$1,D$1,'ICSA 3-11-2016'!F1284,E$1,'ICSA 3-11-2016'!A1284,F$1))</f>
        <v>0</v>
      </c>
    </row>
    <row r="1285" spans="1:1" x14ac:dyDescent="0.25">
      <c r="A1285" s="13" t="b">
        <f>IF(NOT(ISBLANK('ICSA 3-11-2016'!D1285)),CONCATENATE(A$1,'ICSA 3-11-2016'!D1285,B$1,'ICSA 3-11-2016'!A1285,C$1,D$1,'ICSA 3-11-2016'!F1285,E$1,'ICSA 3-11-2016'!A1285,F$1))</f>
        <v>0</v>
      </c>
    </row>
    <row r="1286" spans="1:1" x14ac:dyDescent="0.25">
      <c r="A1286" s="13" t="b">
        <f>IF(NOT(ISBLANK('ICSA 3-11-2016'!D1286)),CONCATENATE(A$1,'ICSA 3-11-2016'!D1286,B$1,'ICSA 3-11-2016'!A1286,C$1,D$1,'ICSA 3-11-2016'!F1286,E$1,'ICSA 3-11-2016'!A1286,F$1))</f>
        <v>0</v>
      </c>
    </row>
    <row r="1287" spans="1:1" x14ac:dyDescent="0.25">
      <c r="A1287" s="13" t="b">
        <f>IF(NOT(ISBLANK('ICSA 3-11-2016'!D1287)),CONCATENATE(A$1,'ICSA 3-11-2016'!D1287,B$1,'ICSA 3-11-2016'!A1287,C$1,D$1,'ICSA 3-11-2016'!F1287,E$1,'ICSA 3-11-2016'!A1287,F$1))</f>
        <v>0</v>
      </c>
    </row>
    <row r="1288" spans="1:1" x14ac:dyDescent="0.25">
      <c r="A1288" s="13" t="b">
        <f>IF(NOT(ISBLANK('ICSA 3-11-2016'!D1288)),CONCATENATE(A$1,'ICSA 3-11-2016'!D1288,B$1,'ICSA 3-11-2016'!A1288,C$1,D$1,'ICSA 3-11-2016'!F1288,E$1,'ICSA 3-11-2016'!A1288,F$1))</f>
        <v>0</v>
      </c>
    </row>
    <row r="1289" spans="1:1" x14ac:dyDescent="0.25">
      <c r="A1289" s="13" t="b">
        <f>IF(NOT(ISBLANK('ICSA 3-11-2016'!D1289)),CONCATENATE(A$1,'ICSA 3-11-2016'!D1289,B$1,'ICSA 3-11-2016'!A1289,C$1,D$1,'ICSA 3-11-2016'!F1289,E$1,'ICSA 3-11-2016'!A1289,F$1))</f>
        <v>0</v>
      </c>
    </row>
    <row r="1290" spans="1:1" x14ac:dyDescent="0.25">
      <c r="A1290" s="13" t="b">
        <f>IF(NOT(ISBLANK('ICSA 3-11-2016'!D1290)),CONCATENATE(A$1,'ICSA 3-11-2016'!D1290,B$1,'ICSA 3-11-2016'!A1290,C$1,D$1,'ICSA 3-11-2016'!F1290,E$1,'ICSA 3-11-2016'!A1290,F$1))</f>
        <v>0</v>
      </c>
    </row>
    <row r="1291" spans="1:1" x14ac:dyDescent="0.25">
      <c r="A1291" s="13" t="b">
        <f>IF(NOT(ISBLANK('ICSA 3-11-2016'!D1291)),CONCATENATE(A$1,'ICSA 3-11-2016'!D1291,B$1,'ICSA 3-11-2016'!A1291,C$1,D$1,'ICSA 3-11-2016'!F1291,E$1,'ICSA 3-11-2016'!A1291,F$1))</f>
        <v>0</v>
      </c>
    </row>
    <row r="1292" spans="1:1" x14ac:dyDescent="0.25">
      <c r="A1292" s="13" t="b">
        <f>IF(NOT(ISBLANK('ICSA 3-11-2016'!D1292)),CONCATENATE(A$1,'ICSA 3-11-2016'!D1292,B$1,'ICSA 3-11-2016'!A1292,C$1,D$1,'ICSA 3-11-2016'!F1292,E$1,'ICSA 3-11-2016'!A1292,F$1))</f>
        <v>0</v>
      </c>
    </row>
    <row r="1293" spans="1:1" x14ac:dyDescent="0.25">
      <c r="A1293" s="13" t="b">
        <f>IF(NOT(ISBLANK('ICSA 3-11-2016'!D1293)),CONCATENATE(A$1,'ICSA 3-11-2016'!D1293,B$1,'ICSA 3-11-2016'!A1293,C$1,D$1,'ICSA 3-11-2016'!F1293,E$1,'ICSA 3-11-2016'!A1293,F$1))</f>
        <v>0</v>
      </c>
    </row>
    <row r="1294" spans="1:1" x14ac:dyDescent="0.25">
      <c r="A1294" s="13" t="b">
        <f>IF(NOT(ISBLANK('ICSA 3-11-2016'!D1294)),CONCATENATE(A$1,'ICSA 3-11-2016'!D1294,B$1,'ICSA 3-11-2016'!A1294,C$1,D$1,'ICSA 3-11-2016'!F1294,E$1,'ICSA 3-11-2016'!A1294,F$1))</f>
        <v>0</v>
      </c>
    </row>
    <row r="1295" spans="1:1" x14ac:dyDescent="0.25">
      <c r="A1295" s="13" t="b">
        <f>IF(NOT(ISBLANK('ICSA 3-11-2016'!D1295)),CONCATENATE(A$1,'ICSA 3-11-2016'!D1295,B$1,'ICSA 3-11-2016'!A1295,C$1,D$1,'ICSA 3-11-2016'!F1295,E$1,'ICSA 3-11-2016'!A1295,F$1))</f>
        <v>0</v>
      </c>
    </row>
    <row r="1296" spans="1:1" x14ac:dyDescent="0.25">
      <c r="A1296" s="13" t="b">
        <f>IF(NOT(ISBLANK('ICSA 3-11-2016'!D1296)),CONCATENATE(A$1,'ICSA 3-11-2016'!D1296,B$1,'ICSA 3-11-2016'!A1296,C$1,D$1,'ICSA 3-11-2016'!F1296,E$1,'ICSA 3-11-2016'!A1296,F$1))</f>
        <v>0</v>
      </c>
    </row>
    <row r="1297" spans="1:1" x14ac:dyDescent="0.25">
      <c r="A1297" s="13" t="b">
        <f>IF(NOT(ISBLANK('ICSA 3-11-2016'!D1297)),CONCATENATE(A$1,'ICSA 3-11-2016'!D1297,B$1,'ICSA 3-11-2016'!A1297,C$1,D$1,'ICSA 3-11-2016'!F1297,E$1,'ICSA 3-11-2016'!A1297,F$1))</f>
        <v>0</v>
      </c>
    </row>
    <row r="1298" spans="1:1" x14ac:dyDescent="0.25">
      <c r="A1298" s="13" t="b">
        <f>IF(NOT(ISBLANK('ICSA 3-11-2016'!D1298)),CONCATENATE(A$1,'ICSA 3-11-2016'!D1298,B$1,'ICSA 3-11-2016'!A1298,C$1,D$1,'ICSA 3-11-2016'!F1298,E$1,'ICSA 3-11-2016'!A1298,F$1))</f>
        <v>0</v>
      </c>
    </row>
    <row r="1299" spans="1:1" x14ac:dyDescent="0.25">
      <c r="A1299" s="13" t="b">
        <f>IF(NOT(ISBLANK('ICSA 3-11-2016'!D1299)),CONCATENATE(A$1,'ICSA 3-11-2016'!D1299,B$1,'ICSA 3-11-2016'!A1299,C$1,D$1,'ICSA 3-11-2016'!F1299,E$1,'ICSA 3-11-2016'!A1299,F$1))</f>
        <v>0</v>
      </c>
    </row>
    <row r="1300" spans="1:1" x14ac:dyDescent="0.25">
      <c r="A1300" s="13" t="b">
        <f>IF(NOT(ISBLANK('ICSA 3-11-2016'!D1300)),CONCATENATE(A$1,'ICSA 3-11-2016'!D1300,B$1,'ICSA 3-11-2016'!A1300,C$1,D$1,'ICSA 3-11-2016'!F1300,E$1,'ICSA 3-11-2016'!A1300,F$1))</f>
        <v>0</v>
      </c>
    </row>
    <row r="1301" spans="1:1" x14ac:dyDescent="0.25">
      <c r="A1301" s="13" t="b">
        <f>IF(NOT(ISBLANK('ICSA 3-11-2016'!D1301)),CONCATENATE(A$1,'ICSA 3-11-2016'!D1301,B$1,'ICSA 3-11-2016'!A1301,C$1,D$1,'ICSA 3-11-2016'!F1301,E$1,'ICSA 3-11-2016'!A1301,F$1))</f>
        <v>0</v>
      </c>
    </row>
    <row r="1302" spans="1:1" x14ac:dyDescent="0.25">
      <c r="A1302" s="13" t="b">
        <f>IF(NOT(ISBLANK('ICSA 3-11-2016'!D1302)),CONCATENATE(A$1,'ICSA 3-11-2016'!D1302,B$1,'ICSA 3-11-2016'!A1302,C$1,D$1,'ICSA 3-11-2016'!F1302,E$1,'ICSA 3-11-2016'!A1302,F$1))</f>
        <v>0</v>
      </c>
    </row>
    <row r="1303" spans="1:1" x14ac:dyDescent="0.25">
      <c r="A1303" s="13" t="b">
        <f>IF(NOT(ISBLANK('ICSA 3-11-2016'!D1303)),CONCATENATE(A$1,'ICSA 3-11-2016'!D1303,B$1,'ICSA 3-11-2016'!A1303,C$1,D$1,'ICSA 3-11-2016'!F1303,E$1,'ICSA 3-11-2016'!A1303,F$1))</f>
        <v>0</v>
      </c>
    </row>
    <row r="1304" spans="1:1" x14ac:dyDescent="0.25">
      <c r="A1304" s="13" t="b">
        <f>IF(NOT(ISBLANK('ICSA 3-11-2016'!D1304)),CONCATENATE(A$1,'ICSA 3-11-2016'!D1304,B$1,'ICSA 3-11-2016'!A1304,C$1,D$1,'ICSA 3-11-2016'!F1304,E$1,'ICSA 3-11-2016'!A1304,F$1))</f>
        <v>0</v>
      </c>
    </row>
    <row r="1305" spans="1:1" x14ac:dyDescent="0.25">
      <c r="A1305" s="13" t="b">
        <f>IF(NOT(ISBLANK('ICSA 3-11-2016'!D1305)),CONCATENATE(A$1,'ICSA 3-11-2016'!D1305,B$1,'ICSA 3-11-2016'!A1305,C$1,D$1,'ICSA 3-11-2016'!F1305,E$1,'ICSA 3-11-2016'!A1305,F$1))</f>
        <v>0</v>
      </c>
    </row>
    <row r="1306" spans="1:1" x14ac:dyDescent="0.25">
      <c r="A1306" s="13" t="str">
        <f>IF(NOT(ISBLANK('ICSA 3-11-2016'!D1306)),CONCATENATE(A$1,'ICSA 3-11-2016'!D1306,B$1,'ICSA 3-11-2016'!A1306,C$1,D$1,'ICSA 3-11-2016'!F1306,E$1,'ICSA 3-11-2016'!A1306,F$1))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'2303' and cb."name" = 'ICSA Labs';update openchpl.certified_product as cp set transparency_attestation_url = 'http://www.stevendale.com/documents/PediNotes_MU_Certification.pdf'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'2303' and cp.product_version_id = pv.product_version_id and pv.product_id = p.product_id and p.vendor_id = vend.vendor_id)as subquery where cp.certified_product_id = subquery.certified_product_id;</v>
      </c>
    </row>
    <row r="1307" spans="1:1" x14ac:dyDescent="0.25">
      <c r="A1307" s="13" t="b">
        <f>IF(NOT(ISBLANK('ICSA 3-11-2016'!D1307)),CONCATENATE(A$1,'ICSA 3-11-2016'!D1307,B$1,'ICSA 3-11-2016'!A1307,C$1,D$1,'ICSA 3-11-2016'!F1307,E$1,'ICSA 3-11-2016'!A1307,F$1))</f>
        <v>0</v>
      </c>
    </row>
    <row r="1308" spans="1:1" x14ac:dyDescent="0.25">
      <c r="A1308" s="13" t="b">
        <f>IF(NOT(ISBLANK('ICSA 3-11-2016'!D1308)),CONCATENATE(A$1,'ICSA 3-11-2016'!D1308,B$1,'ICSA 3-11-2016'!A1308,C$1,D$1,'ICSA 3-11-2016'!F1308,E$1,'ICSA 3-11-2016'!A1308,F$1))</f>
        <v>0</v>
      </c>
    </row>
    <row r="1309" spans="1:1" x14ac:dyDescent="0.25">
      <c r="A1309" s="13" t="b">
        <f>IF(NOT(ISBLANK('ICSA 3-11-2016'!D1309)),CONCATENATE(A$1,'ICSA 3-11-2016'!D1309,B$1,'ICSA 3-11-2016'!A1309,C$1,D$1,'ICSA 3-11-2016'!F1309,E$1,'ICSA 3-11-2016'!A1309,F$1))</f>
        <v>0</v>
      </c>
    </row>
    <row r="1310" spans="1:1" x14ac:dyDescent="0.25">
      <c r="A1310" s="13" t="b">
        <f>IF(NOT(ISBLANK('ICSA 3-11-2016'!D1310)),CONCATENATE(A$1,'ICSA 3-11-2016'!D1310,B$1,'ICSA 3-11-2016'!A1310,C$1,D$1,'ICSA 3-11-2016'!F1310,E$1,'ICSA 3-11-2016'!A1310,F$1))</f>
        <v>0</v>
      </c>
    </row>
    <row r="1311" spans="1:1" x14ac:dyDescent="0.25">
      <c r="A1311" s="13" t="b">
        <f>IF(NOT(ISBLANK('ICSA 3-11-2016'!D1311)),CONCATENATE(A$1,'ICSA 3-11-2016'!D1311,B$1,'ICSA 3-11-2016'!A1311,C$1,D$1,'ICSA 3-11-2016'!F1311,E$1,'ICSA 3-11-2016'!A1311,F$1))</f>
        <v>0</v>
      </c>
    </row>
    <row r="1312" spans="1:1" x14ac:dyDescent="0.25">
      <c r="A1312" s="13" t="b">
        <f>IF(NOT(ISBLANK('ICSA 3-11-2016'!D1312)),CONCATENATE(A$1,'ICSA 3-11-2016'!D1312,B$1,'ICSA 3-11-2016'!A1312,C$1,D$1,'ICSA 3-11-2016'!F1312,E$1,'ICSA 3-11-2016'!A1312,F$1))</f>
        <v>0</v>
      </c>
    </row>
    <row r="1313" spans="1:1" x14ac:dyDescent="0.25">
      <c r="A1313" s="13" t="b">
        <f>IF(NOT(ISBLANK('ICSA 3-11-2016'!D1313)),CONCATENATE(A$1,'ICSA 3-11-2016'!D1313,B$1,'ICSA 3-11-2016'!A1313,C$1,D$1,'ICSA 3-11-2016'!F1313,E$1,'ICSA 3-11-2016'!A1313,F$1))</f>
        <v>0</v>
      </c>
    </row>
    <row r="1314" spans="1:1" x14ac:dyDescent="0.25">
      <c r="A1314" s="13" t="b">
        <f>IF(NOT(ISBLANK('ICSA 3-11-2016'!D1314)),CONCATENATE(A$1,'ICSA 3-11-2016'!D1314,B$1,'ICSA 3-11-2016'!A1314,C$1,D$1,'ICSA 3-11-2016'!F1314,E$1,'ICSA 3-11-2016'!A1314,F$1))</f>
        <v>0</v>
      </c>
    </row>
    <row r="1315" spans="1:1" x14ac:dyDescent="0.25">
      <c r="A1315" s="13" t="b">
        <f>IF(NOT(ISBLANK('ICSA 3-11-2016'!D1315)),CONCATENATE(A$1,'ICSA 3-11-2016'!D1315,B$1,'ICSA 3-11-2016'!A1315,C$1,D$1,'ICSA 3-11-2016'!F1315,E$1,'ICSA 3-11-2016'!A1315,F$1))</f>
        <v>0</v>
      </c>
    </row>
    <row r="1316" spans="1:1" x14ac:dyDescent="0.25">
      <c r="A1316" s="13" t="b">
        <f>IF(NOT(ISBLANK('ICSA 3-11-2016'!D1316)),CONCATENATE(A$1,'ICSA 3-11-2016'!D1316,B$1,'ICSA 3-11-2016'!A1316,C$1,D$1,'ICSA 3-11-2016'!F1316,E$1,'ICSA 3-11-2016'!A1316,F$1))</f>
        <v>0</v>
      </c>
    </row>
    <row r="1317" spans="1:1" x14ac:dyDescent="0.25">
      <c r="A1317" s="13" t="b">
        <f>IF(NOT(ISBLANK('ICSA 3-11-2016'!D1317)),CONCATENATE(A$1,'ICSA 3-11-2016'!D1317,B$1,'ICSA 3-11-2016'!A1317,C$1,D$1,'ICSA 3-11-2016'!F1317,E$1,'ICSA 3-11-2016'!A1317,F$1))</f>
        <v>0</v>
      </c>
    </row>
    <row r="1318" spans="1:1" x14ac:dyDescent="0.25">
      <c r="A1318" s="13" t="b">
        <f>IF(NOT(ISBLANK('ICSA 3-11-2016'!D1318)),CONCATENATE(A$1,'ICSA 3-11-2016'!D1318,B$1,'ICSA 3-11-2016'!A1318,C$1,D$1,'ICSA 3-11-2016'!F1318,E$1,'ICSA 3-11-2016'!A1318,F$1))</f>
        <v>0</v>
      </c>
    </row>
    <row r="1319" spans="1:1" x14ac:dyDescent="0.25">
      <c r="A1319" s="13" t="b">
        <f>IF(NOT(ISBLANK('ICSA 3-11-2016'!D1319)),CONCATENATE(A$1,'ICSA 3-11-2016'!D1319,B$1,'ICSA 3-11-2016'!A1319,C$1,D$1,'ICSA 3-11-2016'!F1319,E$1,'ICSA 3-11-2016'!A1319,F$1))</f>
        <v>0</v>
      </c>
    </row>
    <row r="1320" spans="1:1" x14ac:dyDescent="0.25">
      <c r="A1320" s="13" t="b">
        <f>IF(NOT(ISBLANK('ICSA 3-11-2016'!D1320)),CONCATENATE(A$1,'ICSA 3-11-2016'!D1320,B$1,'ICSA 3-11-2016'!A1320,C$1,D$1,'ICSA 3-11-2016'!F1320,E$1,'ICSA 3-11-2016'!A1320,F$1))</f>
        <v>0</v>
      </c>
    </row>
    <row r="1321" spans="1:1" x14ac:dyDescent="0.25">
      <c r="A1321" s="13" t="b">
        <f>IF(NOT(ISBLANK('ICSA 3-11-2016'!D1321)),CONCATENATE(A$1,'ICSA 3-11-2016'!D1321,B$1,'ICSA 3-11-2016'!A1321,C$1,D$1,'ICSA 3-11-2016'!F1321,E$1,'ICSA 3-11-2016'!A1321,F$1))</f>
        <v>0</v>
      </c>
    </row>
    <row r="1322" spans="1:1" x14ac:dyDescent="0.25">
      <c r="A1322" s="13" t="b">
        <f>IF(NOT(ISBLANK('ICSA 3-11-2016'!D1322)),CONCATENATE(A$1,'ICSA 3-11-2016'!D1322,B$1,'ICSA 3-11-2016'!A1322,C$1,D$1,'ICSA 3-11-2016'!F1322,E$1,'ICSA 3-11-2016'!A1322,F$1))</f>
        <v>0</v>
      </c>
    </row>
    <row r="1323" spans="1:1" x14ac:dyDescent="0.25">
      <c r="A1323" s="13" t="b">
        <f>IF(NOT(ISBLANK('ICSA 3-11-2016'!D1323)),CONCATENATE(A$1,'ICSA 3-11-2016'!D1323,B$1,'ICSA 3-11-2016'!A1323,C$1,D$1,'ICSA 3-11-2016'!F1323,E$1,'ICSA 3-11-2016'!A1323,F$1))</f>
        <v>0</v>
      </c>
    </row>
    <row r="1324" spans="1:1" x14ac:dyDescent="0.25">
      <c r="A1324" s="13" t="b">
        <f>IF(NOT(ISBLANK('ICSA 3-11-2016'!D1324)),CONCATENATE(A$1,'ICSA 3-11-2016'!D1324,B$1,'ICSA 3-11-2016'!A1324,C$1,D$1,'ICSA 3-11-2016'!F1324,E$1,'ICSA 3-11-2016'!A1324,F$1))</f>
        <v>0</v>
      </c>
    </row>
    <row r="1325" spans="1:1" x14ac:dyDescent="0.25">
      <c r="A1325" s="13" t="b">
        <f>IF(NOT(ISBLANK('ICSA 3-11-2016'!D1325)),CONCATENATE(A$1,'ICSA 3-11-2016'!D1325,B$1,'ICSA 3-11-2016'!A1325,C$1,D$1,'ICSA 3-11-2016'!F1325,E$1,'ICSA 3-11-2016'!A1325,F$1))</f>
        <v>0</v>
      </c>
    </row>
    <row r="1326" spans="1:1" x14ac:dyDescent="0.25">
      <c r="A1326" s="13" t="b">
        <f>IF(NOT(ISBLANK('ICSA 3-11-2016'!D1326)),CONCATENATE(A$1,'ICSA 3-11-2016'!D1326,B$1,'ICSA 3-11-2016'!A1326,C$1,D$1,'ICSA 3-11-2016'!F1326,E$1,'ICSA 3-11-2016'!A1326,F$1))</f>
        <v>0</v>
      </c>
    </row>
    <row r="1327" spans="1:1" x14ac:dyDescent="0.25">
      <c r="A1327" s="13" t="b">
        <f>IF(NOT(ISBLANK('ICSA 3-11-2016'!D1327)),CONCATENATE(A$1,'ICSA 3-11-2016'!D1327,B$1,'ICSA 3-11-2016'!A1327,C$1,D$1,'ICSA 3-11-2016'!F1327,E$1,'ICSA 3-11-2016'!A1327,F$1))</f>
        <v>0</v>
      </c>
    </row>
    <row r="1328" spans="1:1" x14ac:dyDescent="0.25">
      <c r="A1328" s="13" t="b">
        <f>IF(NOT(ISBLANK('ICSA 3-11-2016'!D1328)),CONCATENATE(A$1,'ICSA 3-11-2016'!D1328,B$1,'ICSA 3-11-2016'!A1328,C$1,D$1,'ICSA 3-11-2016'!F1328,E$1,'ICSA 3-11-2016'!A1328,F$1))</f>
        <v>0</v>
      </c>
    </row>
    <row r="1329" spans="1:1" x14ac:dyDescent="0.25">
      <c r="A1329" s="13" t="b">
        <f>IF(NOT(ISBLANK('ICSA 3-11-2016'!D1329)),CONCATENATE(A$1,'ICSA 3-11-2016'!D1329,B$1,'ICSA 3-11-2016'!A1329,C$1,D$1,'ICSA 3-11-2016'!F1329,E$1,'ICSA 3-11-2016'!A1329,F$1))</f>
        <v>0</v>
      </c>
    </row>
    <row r="1330" spans="1:1" x14ac:dyDescent="0.25">
      <c r="A1330" s="13" t="b">
        <f>IF(NOT(ISBLANK('ICSA 3-11-2016'!D1330)),CONCATENATE(A$1,'ICSA 3-11-2016'!D1330,B$1,'ICSA 3-11-2016'!A1330,C$1,D$1,'ICSA 3-11-2016'!F1330,E$1,'ICSA 3-11-2016'!A1330,F$1))</f>
        <v>0</v>
      </c>
    </row>
    <row r="1331" spans="1:1" x14ac:dyDescent="0.25">
      <c r="A1331" s="13" t="str">
        <f>IF(NOT(ISBLANK('ICSA 3-11-2016'!D1331)),CONCATENATE(A$1,'ICSA 3-11-2016'!D1331,B$1,'ICSA 3-11-2016'!A1331,C$1,D$1,'ICSA 3-11-2016'!F1331,E$1,'ICSA 3-11-2016'!A1331,F$1))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'2328' and cb."name" = 'ICSA Labs';update openchpl.certified_product as cp set transparency_attestation_url = 'http://telcor.com/point-of-care/resources/'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'2328' and cp.product_version_id = pv.product_version_id and pv.product_id = p.product_id and p.vendor_id = vend.vendor_id)as subquery where cp.certified_product_id = subquery.certified_product_id;</v>
      </c>
    </row>
    <row r="1332" spans="1:1" x14ac:dyDescent="0.25">
      <c r="A1332" s="13" t="b">
        <f>IF(NOT(ISBLANK('ICSA 3-11-2016'!D1332)),CONCATENATE(A$1,'ICSA 3-11-2016'!D1332,B$1,'ICSA 3-11-2016'!A1332,C$1,D$1,'ICSA 3-11-2016'!F1332,E$1,'ICSA 3-11-2016'!A1332,F$1))</f>
        <v>0</v>
      </c>
    </row>
    <row r="1333" spans="1:1" x14ac:dyDescent="0.25">
      <c r="A1333" s="13" t="b">
        <f>IF(NOT(ISBLANK('ICSA 3-11-2016'!D1333)),CONCATENATE(A$1,'ICSA 3-11-2016'!D1333,B$1,'ICSA 3-11-2016'!A1333,C$1,D$1,'ICSA 3-11-2016'!F1333,E$1,'ICSA 3-11-2016'!A1333,F$1))</f>
        <v>0</v>
      </c>
    </row>
    <row r="1334" spans="1:1" x14ac:dyDescent="0.25">
      <c r="A1334" s="13" t="b">
        <f>IF(NOT(ISBLANK('ICSA 3-11-2016'!D1334)),CONCATENATE(A$1,'ICSA 3-11-2016'!D1334,B$1,'ICSA 3-11-2016'!A1334,C$1,D$1,'ICSA 3-11-2016'!F1334,E$1,'ICSA 3-11-2016'!A1334,F$1))</f>
        <v>0</v>
      </c>
    </row>
    <row r="1335" spans="1:1" x14ac:dyDescent="0.25">
      <c r="A1335" s="13" t="b">
        <f>IF(NOT(ISBLANK('ICSA 3-11-2016'!D1335)),CONCATENATE(A$1,'ICSA 3-11-2016'!D1335,B$1,'ICSA 3-11-2016'!A1335,C$1,D$1,'ICSA 3-11-2016'!F1335,E$1,'ICSA 3-11-2016'!A1335,F$1))</f>
        <v>0</v>
      </c>
    </row>
    <row r="1336" spans="1:1" x14ac:dyDescent="0.25">
      <c r="A1336" s="13" t="b">
        <f>IF(NOT(ISBLANK('ICSA 3-11-2016'!D1336)),CONCATENATE(A$1,'ICSA 3-11-2016'!D1336,B$1,'ICSA 3-11-2016'!A1336,C$1,D$1,'ICSA 3-11-2016'!F1336,E$1,'ICSA 3-11-2016'!A1336,F$1))</f>
        <v>0</v>
      </c>
    </row>
    <row r="1337" spans="1:1" x14ac:dyDescent="0.25">
      <c r="A1337" s="13" t="b">
        <f>IF(NOT(ISBLANK('ICSA 3-11-2016'!D1337)),CONCATENATE(A$1,'ICSA 3-11-2016'!D1337,B$1,'ICSA 3-11-2016'!A1337,C$1,D$1,'ICSA 3-11-2016'!F1337,E$1,'ICSA 3-11-2016'!A1337,F$1))</f>
        <v>0</v>
      </c>
    </row>
    <row r="1338" spans="1:1" x14ac:dyDescent="0.25">
      <c r="A1338" s="13" t="b">
        <f>IF(NOT(ISBLANK('ICSA 3-11-2016'!D1338)),CONCATENATE(A$1,'ICSA 3-11-2016'!D1338,B$1,'ICSA 3-11-2016'!A1338,C$1,D$1,'ICSA 3-11-2016'!F1338,E$1,'ICSA 3-11-2016'!A1338,F$1))</f>
        <v>0</v>
      </c>
    </row>
    <row r="1339" spans="1:1" x14ac:dyDescent="0.25">
      <c r="A1339" s="13" t="b">
        <f>IF(NOT(ISBLANK('ICSA 3-11-2016'!D1339)),CONCATENATE(A$1,'ICSA 3-11-2016'!D1339,B$1,'ICSA 3-11-2016'!A1339,C$1,D$1,'ICSA 3-11-2016'!F1339,E$1,'ICSA 3-11-2016'!A1339,F$1))</f>
        <v>0</v>
      </c>
    </row>
    <row r="1340" spans="1:1" x14ac:dyDescent="0.25">
      <c r="A1340" s="13" t="b">
        <f>IF(NOT(ISBLANK('ICSA 3-11-2016'!D1340)),CONCATENATE(A$1,'ICSA 3-11-2016'!D1340,B$1,'ICSA 3-11-2016'!A1340,C$1,D$1,'ICSA 3-11-2016'!F1340,E$1,'ICSA 3-11-2016'!A1340,F$1))</f>
        <v>0</v>
      </c>
    </row>
    <row r="1341" spans="1:1" x14ac:dyDescent="0.25">
      <c r="A1341" s="13" t="b">
        <f>IF(NOT(ISBLANK('ICSA 3-11-2016'!D1341)),CONCATENATE(A$1,'ICSA 3-11-2016'!D1341,B$1,'ICSA 3-11-2016'!A1341,C$1,D$1,'ICSA 3-11-2016'!F1341,E$1,'ICSA 3-11-2016'!A1341,F$1))</f>
        <v>0</v>
      </c>
    </row>
    <row r="1342" spans="1:1" x14ac:dyDescent="0.25">
      <c r="A1342" s="13" t="b">
        <f>IF(NOT(ISBLANK('ICSA 3-11-2016'!D1342)),CONCATENATE(A$1,'ICSA 3-11-2016'!D1342,B$1,'ICSA 3-11-2016'!A1342,C$1,D$1,'ICSA 3-11-2016'!F1342,E$1,'ICSA 3-11-2016'!A1342,F$1))</f>
        <v>0</v>
      </c>
    </row>
    <row r="1343" spans="1:1" x14ac:dyDescent="0.25">
      <c r="A1343" s="13" t="b">
        <f>IF(NOT(ISBLANK('ICSA 3-11-2016'!D1343)),CONCATENATE(A$1,'ICSA 3-11-2016'!D1343,B$1,'ICSA 3-11-2016'!A1343,C$1,D$1,'ICSA 3-11-2016'!F1343,E$1,'ICSA 3-11-2016'!A1343,F$1))</f>
        <v>0</v>
      </c>
    </row>
    <row r="1344" spans="1:1" x14ac:dyDescent="0.25">
      <c r="A1344" s="13" t="b">
        <f>IF(NOT(ISBLANK('ICSA 3-11-2016'!D1344)),CONCATENATE(A$1,'ICSA 3-11-2016'!D1344,B$1,'ICSA 3-11-2016'!A1344,C$1,D$1,'ICSA 3-11-2016'!F1344,E$1,'ICSA 3-11-2016'!A1344,F$1))</f>
        <v>0</v>
      </c>
    </row>
    <row r="1345" spans="1:1" x14ac:dyDescent="0.25">
      <c r="A1345" s="13" t="b">
        <f>IF(NOT(ISBLANK('ICSA 3-11-2016'!D1345)),CONCATENATE(A$1,'ICSA 3-11-2016'!D1345,B$1,'ICSA 3-11-2016'!A1345,C$1,D$1,'ICSA 3-11-2016'!F1345,E$1,'ICSA 3-11-2016'!A1345,F$1))</f>
        <v>0</v>
      </c>
    </row>
    <row r="1346" spans="1:1" x14ac:dyDescent="0.25">
      <c r="A1346" s="13" t="b">
        <f>IF(NOT(ISBLANK('ICSA 3-11-2016'!D1346)),CONCATENATE(A$1,'ICSA 3-11-2016'!D1346,B$1,'ICSA 3-11-2016'!A1346,C$1,D$1,'ICSA 3-11-2016'!F1346,E$1,'ICSA 3-11-2016'!A1346,F$1))</f>
        <v>0</v>
      </c>
    </row>
    <row r="1347" spans="1:1" x14ac:dyDescent="0.25">
      <c r="A1347" s="13" t="b">
        <f>IF(NOT(ISBLANK('ICSA 3-11-2016'!D1347)),CONCATENATE(A$1,'ICSA 3-11-2016'!D1347,B$1,'ICSA 3-11-2016'!A1347,C$1,D$1,'ICSA 3-11-2016'!F1347,E$1,'ICSA 3-11-2016'!A1347,F$1))</f>
        <v>0</v>
      </c>
    </row>
    <row r="1348" spans="1:1" x14ac:dyDescent="0.25">
      <c r="A1348" s="13" t="b">
        <f>IF(NOT(ISBLANK('ICSA 3-11-2016'!D1348)),CONCATENATE(A$1,'ICSA 3-11-2016'!D1348,B$1,'ICSA 3-11-2016'!A1348,C$1,D$1,'ICSA 3-11-2016'!F1348,E$1,'ICSA 3-11-2016'!A1348,F$1))</f>
        <v>0</v>
      </c>
    </row>
    <row r="1349" spans="1:1" x14ac:dyDescent="0.25">
      <c r="A1349" s="13" t="b">
        <f>IF(NOT(ISBLANK('ICSA 3-11-2016'!D1349)),CONCATENATE(A$1,'ICSA 3-11-2016'!D1349,B$1,'ICSA 3-11-2016'!A1349,C$1,D$1,'ICSA 3-11-2016'!F1349,E$1,'ICSA 3-11-2016'!A1349,F$1))</f>
        <v>0</v>
      </c>
    </row>
    <row r="1350" spans="1:1" x14ac:dyDescent="0.25">
      <c r="A1350" s="13" t="b">
        <f>IF(NOT(ISBLANK('ICSA 3-11-2016'!D1350)),CONCATENATE(A$1,'ICSA 3-11-2016'!D1350,B$1,'ICSA 3-11-2016'!A1350,C$1,D$1,'ICSA 3-11-2016'!F1350,E$1,'ICSA 3-11-2016'!A1350,F$1))</f>
        <v>0</v>
      </c>
    </row>
    <row r="1351" spans="1:1" x14ac:dyDescent="0.25">
      <c r="A1351" s="13" t="b">
        <f>IF(NOT(ISBLANK('ICSA 3-11-2016'!D1351)),CONCATENATE(A$1,'ICSA 3-11-2016'!D1351,B$1,'ICSA 3-11-2016'!A1351,C$1,D$1,'ICSA 3-11-2016'!F1351,E$1,'ICSA 3-11-2016'!A1351,F$1))</f>
        <v>0</v>
      </c>
    </row>
    <row r="1352" spans="1:1" x14ac:dyDescent="0.25">
      <c r="A1352" s="13" t="b">
        <f>IF(NOT(ISBLANK('ICSA 3-11-2016'!D1352)),CONCATENATE(A$1,'ICSA 3-11-2016'!D1352,B$1,'ICSA 3-11-2016'!A1352,C$1,D$1,'ICSA 3-11-2016'!F1352,E$1,'ICSA 3-11-2016'!A1352,F$1))</f>
        <v>0</v>
      </c>
    </row>
    <row r="1353" spans="1:1" x14ac:dyDescent="0.25">
      <c r="A1353" s="13" t="b">
        <f>IF(NOT(ISBLANK('ICSA 3-11-2016'!D1353)),CONCATENATE(A$1,'ICSA 3-11-2016'!D1353,B$1,'ICSA 3-11-2016'!A1353,C$1,D$1,'ICSA 3-11-2016'!F1353,E$1,'ICSA 3-11-2016'!A1353,F$1))</f>
        <v>0</v>
      </c>
    </row>
    <row r="1354" spans="1:1" x14ac:dyDescent="0.25">
      <c r="A1354" s="13" t="b">
        <f>IF(NOT(ISBLANK('ICSA 3-11-2016'!D1354)),CONCATENATE(A$1,'ICSA 3-11-2016'!D1354,B$1,'ICSA 3-11-2016'!A1354,C$1,D$1,'ICSA 3-11-2016'!F1354,E$1,'ICSA 3-11-2016'!A1354,F$1))</f>
        <v>0</v>
      </c>
    </row>
    <row r="1355" spans="1:1" x14ac:dyDescent="0.25">
      <c r="A1355" s="13" t="b">
        <f>IF(NOT(ISBLANK('ICSA 3-11-2016'!D1355)),CONCATENATE(A$1,'ICSA 3-11-2016'!D1355,B$1,'ICSA 3-11-2016'!A1355,C$1,D$1,'ICSA 3-11-2016'!F1355,E$1,'ICSA 3-11-2016'!A1355,F$1))</f>
        <v>0</v>
      </c>
    </row>
    <row r="1356" spans="1:1" x14ac:dyDescent="0.25">
      <c r="A1356" s="13" t="b">
        <f>IF(NOT(ISBLANK('ICSA 3-11-2016'!D1356)),CONCATENATE(A$1,'ICSA 3-11-2016'!D1356,B$1,'ICSA 3-11-2016'!A1356,C$1,D$1,'ICSA 3-11-2016'!F1356,E$1,'ICSA 3-11-2016'!A1356,F$1))</f>
        <v>0</v>
      </c>
    </row>
    <row r="1357" spans="1:1" x14ac:dyDescent="0.25">
      <c r="A1357" s="13" t="b">
        <f>IF(NOT(ISBLANK('ICSA 3-11-2016'!D1357)),CONCATENATE(A$1,'ICSA 3-11-2016'!D1357,B$1,'ICSA 3-11-2016'!A1357,C$1,D$1,'ICSA 3-11-2016'!F1357,E$1,'ICSA 3-11-2016'!A1357,F$1))</f>
        <v>0</v>
      </c>
    </row>
    <row r="1358" spans="1:1" x14ac:dyDescent="0.25">
      <c r="A1358" s="13" t="b">
        <f>IF(NOT(ISBLANK('ICSA 3-11-2016'!D1358)),CONCATENATE(A$1,'ICSA 3-11-2016'!D1358,B$1,'ICSA 3-11-2016'!A1358,C$1,D$1,'ICSA 3-11-2016'!F1358,E$1,'ICSA 3-11-2016'!A1358,F$1))</f>
        <v>0</v>
      </c>
    </row>
    <row r="1359" spans="1:1" x14ac:dyDescent="0.25">
      <c r="A1359" s="13" t="b">
        <f>IF(NOT(ISBLANK('ICSA 3-11-2016'!D1359)),CONCATENATE(A$1,'ICSA 3-11-2016'!D1359,B$1,'ICSA 3-11-2016'!A1359,C$1,D$1,'ICSA 3-11-2016'!F1359,E$1,'ICSA 3-11-2016'!A1359,F$1))</f>
        <v>0</v>
      </c>
    </row>
    <row r="1360" spans="1:1" x14ac:dyDescent="0.25">
      <c r="A1360" s="13" t="b">
        <f>IF(NOT(ISBLANK('ICSA 3-11-2016'!D1360)),CONCATENATE(A$1,'ICSA 3-11-2016'!D1360,B$1,'ICSA 3-11-2016'!A1360,C$1,D$1,'ICSA 3-11-2016'!F1360,E$1,'ICSA 3-11-2016'!A1360,F$1))</f>
        <v>0</v>
      </c>
    </row>
    <row r="1361" spans="1:1" x14ac:dyDescent="0.25">
      <c r="A1361" s="13" t="b">
        <f>IF(NOT(ISBLANK('ICSA 3-11-2016'!D1361)),CONCATENATE(A$1,'ICSA 3-11-2016'!D1361,B$1,'ICSA 3-11-2016'!A1361,C$1,D$1,'ICSA 3-11-2016'!F1361,E$1,'ICSA 3-11-2016'!A1361,F$1))</f>
        <v>0</v>
      </c>
    </row>
    <row r="1362" spans="1:1" x14ac:dyDescent="0.25">
      <c r="A1362" s="13" t="b">
        <f>IF(NOT(ISBLANK('ICSA 3-11-2016'!D1362)),CONCATENATE(A$1,'ICSA 3-11-2016'!D1362,B$1,'ICSA 3-11-2016'!A1362,C$1,D$1,'ICSA 3-11-2016'!F1362,E$1,'ICSA 3-11-2016'!A1362,F$1))</f>
        <v>0</v>
      </c>
    </row>
    <row r="1363" spans="1:1" x14ac:dyDescent="0.25">
      <c r="A1363" s="13" t="b">
        <f>IF(NOT(ISBLANK('ICSA 3-11-2016'!D1363)),CONCATENATE(A$1,'ICSA 3-11-2016'!D1363,B$1,'ICSA 3-11-2016'!A1363,C$1,D$1,'ICSA 3-11-2016'!F1363,E$1,'ICSA 3-11-2016'!A1363,F$1))</f>
        <v>0</v>
      </c>
    </row>
    <row r="1364" spans="1:1" x14ac:dyDescent="0.25">
      <c r="A1364" s="13" t="b">
        <f>IF(NOT(ISBLANK('ICSA 3-11-2016'!D1364)),CONCATENATE(A$1,'ICSA 3-11-2016'!D1364,B$1,'ICSA 3-11-2016'!A1364,C$1,D$1,'ICSA 3-11-2016'!F1364,E$1,'ICSA 3-11-2016'!A1364,F$1))</f>
        <v>0</v>
      </c>
    </row>
    <row r="1365" spans="1:1" x14ac:dyDescent="0.25">
      <c r="A1365" s="13" t="b">
        <f>IF(NOT(ISBLANK('ICSA 3-11-2016'!D1365)),CONCATENATE(A$1,'ICSA 3-11-2016'!D1365,B$1,'ICSA 3-11-2016'!A1365,C$1,D$1,'ICSA 3-11-2016'!F1365,E$1,'ICSA 3-11-2016'!A1365,F$1))</f>
        <v>0</v>
      </c>
    </row>
    <row r="1366" spans="1:1" x14ac:dyDescent="0.25">
      <c r="A1366" s="13" t="b">
        <f>IF(NOT(ISBLANK('ICSA 3-11-2016'!D1366)),CONCATENATE(A$1,'ICSA 3-11-2016'!D1366,B$1,'ICSA 3-11-2016'!A1366,C$1,D$1,'ICSA 3-11-2016'!F1366,E$1,'ICSA 3-11-2016'!A1366,F$1))</f>
        <v>0</v>
      </c>
    </row>
    <row r="1367" spans="1:1" x14ac:dyDescent="0.25">
      <c r="A1367" s="13" t="b">
        <f>IF(NOT(ISBLANK('ICSA 3-11-2016'!D1367)),CONCATENATE(A$1,'ICSA 3-11-2016'!D1367,B$1,'ICSA 3-11-2016'!A1367,C$1,D$1,'ICSA 3-11-2016'!F1367,E$1,'ICSA 3-11-2016'!A1367,F$1))</f>
        <v>0</v>
      </c>
    </row>
    <row r="1368" spans="1:1" x14ac:dyDescent="0.25">
      <c r="A1368" s="13" t="b">
        <f>IF(NOT(ISBLANK('ICSA 3-11-2016'!D1368)),CONCATENATE(A$1,'ICSA 3-11-2016'!D1368,B$1,'ICSA 3-11-2016'!A1368,C$1,D$1,'ICSA 3-11-2016'!F1368,E$1,'ICSA 3-11-2016'!A1368,F$1))</f>
        <v>0</v>
      </c>
    </row>
    <row r="1369" spans="1:1" x14ac:dyDescent="0.25">
      <c r="A1369" s="13" t="b">
        <f>IF(NOT(ISBLANK('ICSA 3-11-2016'!D1369)),CONCATENATE(A$1,'ICSA 3-11-2016'!D1369,B$1,'ICSA 3-11-2016'!A1369,C$1,D$1,'ICSA 3-11-2016'!F1369,E$1,'ICSA 3-11-2016'!A1369,F$1))</f>
        <v>0</v>
      </c>
    </row>
    <row r="1370" spans="1:1" x14ac:dyDescent="0.25">
      <c r="A1370" s="13" t="b">
        <f>IF(NOT(ISBLANK('ICSA 3-11-2016'!D1370)),CONCATENATE(A$1,'ICSA 3-11-2016'!D1370,B$1,'ICSA 3-11-2016'!A1370,C$1,D$1,'ICSA 3-11-2016'!F1370,E$1,'ICSA 3-11-2016'!A1370,F$1))</f>
        <v>0</v>
      </c>
    </row>
    <row r="1371" spans="1:1" x14ac:dyDescent="0.25">
      <c r="A1371" s="13" t="b">
        <f>IF(NOT(ISBLANK('ICSA 3-11-2016'!D1371)),CONCATENATE(A$1,'ICSA 3-11-2016'!D1371,B$1,'ICSA 3-11-2016'!A1371,C$1,D$1,'ICSA 3-11-2016'!F1371,E$1,'ICSA 3-11-2016'!A1371,F$1))</f>
        <v>0</v>
      </c>
    </row>
    <row r="1372" spans="1:1" x14ac:dyDescent="0.25">
      <c r="A1372" s="13" t="b">
        <f>IF(NOT(ISBLANK('ICSA 3-11-2016'!D1372)),CONCATENATE(A$1,'ICSA 3-11-2016'!D1372,B$1,'ICSA 3-11-2016'!A1372,C$1,D$1,'ICSA 3-11-2016'!F1372,E$1,'ICSA 3-11-2016'!A1372,F$1))</f>
        <v>0</v>
      </c>
    </row>
    <row r="1373" spans="1:1" x14ac:dyDescent="0.25">
      <c r="A1373" s="13" t="b">
        <f>IF(NOT(ISBLANK('ICSA 3-11-2016'!D1373)),CONCATENATE(A$1,'ICSA 3-11-2016'!D1373,B$1,'ICSA 3-11-2016'!A1373,C$1,D$1,'ICSA 3-11-2016'!F1373,E$1,'ICSA 3-11-2016'!A1373,F$1))</f>
        <v>0</v>
      </c>
    </row>
    <row r="1374" spans="1:1" x14ac:dyDescent="0.25">
      <c r="A1374" s="13" t="b">
        <f>IF(NOT(ISBLANK('ICSA 3-11-2016'!D1374)),CONCATENATE(A$1,'ICSA 3-11-2016'!D1374,B$1,'ICSA 3-11-2016'!A1374,C$1,D$1,'ICSA 3-11-2016'!F1374,E$1,'ICSA 3-11-2016'!A1374,F$1))</f>
        <v>0</v>
      </c>
    </row>
    <row r="1375" spans="1:1" x14ac:dyDescent="0.25">
      <c r="A1375" s="13" t="b">
        <f>IF(NOT(ISBLANK('ICSA 3-11-2016'!D1375)),CONCATENATE(A$1,'ICSA 3-11-2016'!D1375,B$1,'ICSA 3-11-2016'!A1375,C$1,D$1,'ICSA 3-11-2016'!F1375,E$1,'ICSA 3-11-2016'!A1375,F$1))</f>
        <v>0</v>
      </c>
    </row>
    <row r="1376" spans="1:1" x14ac:dyDescent="0.25">
      <c r="A1376" s="13" t="b">
        <f>IF(NOT(ISBLANK('ICSA 3-11-2016'!D1376)),CONCATENATE(A$1,'ICSA 3-11-2016'!D1376,B$1,'ICSA 3-11-2016'!A1376,C$1,D$1,'ICSA 3-11-2016'!F1376,E$1,'ICSA 3-11-2016'!A1376,F$1))</f>
        <v>0</v>
      </c>
    </row>
    <row r="1377" spans="1:1" x14ac:dyDescent="0.25">
      <c r="A1377" s="13" t="b">
        <f>IF(NOT(ISBLANK('ICSA 3-11-2016'!D1377)),CONCATENATE(A$1,'ICSA 3-11-2016'!D1377,B$1,'ICSA 3-11-2016'!A1377,C$1,D$1,'ICSA 3-11-2016'!F1377,E$1,'ICSA 3-11-2016'!A1377,F$1))</f>
        <v>0</v>
      </c>
    </row>
    <row r="1378" spans="1:1" x14ac:dyDescent="0.25">
      <c r="A1378" s="13" t="b">
        <f>IF(NOT(ISBLANK('ICSA 3-11-2016'!D1378)),CONCATENATE(A$1,'ICSA 3-11-2016'!D1378,B$1,'ICSA 3-11-2016'!A1378,C$1,D$1,'ICSA 3-11-2016'!F1378,E$1,'ICSA 3-11-2016'!A1378,F$1))</f>
        <v>0</v>
      </c>
    </row>
    <row r="1379" spans="1:1" x14ac:dyDescent="0.25">
      <c r="A1379" s="13" t="b">
        <f>IF(NOT(ISBLANK('ICSA 3-11-2016'!D1379)),CONCATENATE(A$1,'ICSA 3-11-2016'!D1379,B$1,'ICSA 3-11-2016'!A1379,C$1,D$1,'ICSA 3-11-2016'!F1379,E$1,'ICSA 3-11-2016'!A1379,F$1))</f>
        <v>0</v>
      </c>
    </row>
    <row r="1380" spans="1:1" x14ac:dyDescent="0.25">
      <c r="A1380" s="13" t="b">
        <f>IF(NOT(ISBLANK('ICSA 3-11-2016'!D1380)),CONCATENATE(A$1,'ICSA 3-11-2016'!D1380,B$1,'ICSA 3-11-2016'!A1380,C$1,D$1,'ICSA 3-11-2016'!F1380,E$1,'ICSA 3-11-2016'!A1380,F$1))</f>
        <v>0</v>
      </c>
    </row>
    <row r="1381" spans="1:1" x14ac:dyDescent="0.25">
      <c r="A1381" s="13" t="b">
        <f>IF(NOT(ISBLANK('ICSA 3-11-2016'!D1381)),CONCATENATE(A$1,'ICSA 3-11-2016'!D1381,B$1,'ICSA 3-11-2016'!A1381,C$1,D$1,'ICSA 3-11-2016'!F1381,E$1,'ICSA 3-11-2016'!A1381,F$1))</f>
        <v>0</v>
      </c>
    </row>
    <row r="1382" spans="1:1" x14ac:dyDescent="0.25">
      <c r="A1382" s="13" t="b">
        <f>IF(NOT(ISBLANK('ICSA 3-11-2016'!D1382)),CONCATENATE(A$1,'ICSA 3-11-2016'!D1382,B$1,'ICSA 3-11-2016'!A1382,C$1,D$1,'ICSA 3-11-2016'!F1382,E$1,'ICSA 3-11-2016'!A1382,F$1))</f>
        <v>0</v>
      </c>
    </row>
    <row r="1383" spans="1:1" x14ac:dyDescent="0.25">
      <c r="A1383" s="13" t="b">
        <f>IF(NOT(ISBLANK('ICSA 3-11-2016'!D1383)),CONCATENATE(A$1,'ICSA 3-11-2016'!D1383,B$1,'ICSA 3-11-2016'!A1383,C$1,D$1,'ICSA 3-11-2016'!F1383,E$1,'ICSA 3-11-2016'!A1383,F$1))</f>
        <v>0</v>
      </c>
    </row>
    <row r="1384" spans="1:1" x14ac:dyDescent="0.25">
      <c r="A1384" s="13" t="b">
        <f>IF(NOT(ISBLANK('ICSA 3-11-2016'!D1384)),CONCATENATE(A$1,'ICSA 3-11-2016'!D1384,B$1,'ICSA 3-11-2016'!A1384,C$1,D$1,'ICSA 3-11-2016'!F1384,E$1,'ICSA 3-11-2016'!A1384,F$1))</f>
        <v>0</v>
      </c>
    </row>
    <row r="1385" spans="1:1" x14ac:dyDescent="0.25">
      <c r="A1385" s="13" t="b">
        <f>IF(NOT(ISBLANK('ICSA 3-11-2016'!D1385)),CONCATENATE(A$1,'ICSA 3-11-2016'!D1385,B$1,'ICSA 3-11-2016'!A1385,C$1,D$1,'ICSA 3-11-2016'!F1385,E$1,'ICSA 3-11-2016'!A1385,F$1))</f>
        <v>0</v>
      </c>
    </row>
    <row r="1386" spans="1:1" x14ac:dyDescent="0.25">
      <c r="A1386" s="13" t="b">
        <f>IF(NOT(ISBLANK('ICSA 3-11-2016'!D1386)),CONCATENATE(A$1,'ICSA 3-11-2016'!D1386,B$1,'ICSA 3-11-2016'!A1386,C$1,D$1,'ICSA 3-11-2016'!F1386,E$1,'ICSA 3-11-2016'!A1386,F$1))</f>
        <v>0</v>
      </c>
    </row>
    <row r="1387" spans="1:1" x14ac:dyDescent="0.25">
      <c r="A1387" s="13" t="b">
        <f>IF(NOT(ISBLANK('ICSA 3-11-2016'!D1387)),CONCATENATE(A$1,'ICSA 3-11-2016'!D1387,B$1,'ICSA 3-11-2016'!A1387,C$1,D$1,'ICSA 3-11-2016'!F1387,E$1,'ICSA 3-11-2016'!A1387,F$1))</f>
        <v>0</v>
      </c>
    </row>
    <row r="1388" spans="1:1" x14ac:dyDescent="0.25">
      <c r="A1388" s="13" t="b">
        <f>IF(NOT(ISBLANK('ICSA 3-11-2016'!D1388)),CONCATENATE(A$1,'ICSA 3-11-2016'!D1388,B$1,'ICSA 3-11-2016'!A1388,C$1,D$1,'ICSA 3-11-2016'!F1388,E$1,'ICSA 3-11-2016'!A1388,F$1))</f>
        <v>0</v>
      </c>
    </row>
    <row r="1389" spans="1:1" x14ac:dyDescent="0.25">
      <c r="A1389" s="13" t="b">
        <f>IF(NOT(ISBLANK('ICSA 3-11-2016'!D1389)),CONCATENATE(A$1,'ICSA 3-11-2016'!D1389,B$1,'ICSA 3-11-2016'!A1389,C$1,D$1,'ICSA 3-11-2016'!F1389,E$1,'ICSA 3-11-2016'!A1389,F$1))</f>
        <v>0</v>
      </c>
    </row>
    <row r="1390" spans="1:1" x14ac:dyDescent="0.25">
      <c r="A1390" s="13" t="b">
        <f>IF(NOT(ISBLANK('ICSA 3-11-2016'!D1390)),CONCATENATE(A$1,'ICSA 3-11-2016'!D1390,B$1,'ICSA 3-11-2016'!A1390,C$1,D$1,'ICSA 3-11-2016'!F1390,E$1,'ICSA 3-11-2016'!A1390,F$1))</f>
        <v>0</v>
      </c>
    </row>
    <row r="1391" spans="1:1" x14ac:dyDescent="0.25">
      <c r="A1391" s="13" t="b">
        <f>IF(NOT(ISBLANK('ICSA 3-11-2016'!D1391)),CONCATENATE(A$1,'ICSA 3-11-2016'!D1391,B$1,'ICSA 3-11-2016'!A1391,C$1,D$1,'ICSA 3-11-2016'!F1391,E$1,'ICSA 3-11-2016'!A1391,F$1))</f>
        <v>0</v>
      </c>
    </row>
    <row r="1392" spans="1:1" x14ac:dyDescent="0.25">
      <c r="A1392" s="13" t="b">
        <f>IF(NOT(ISBLANK('ICSA 3-11-2016'!D1392)),CONCATENATE(A$1,'ICSA 3-11-2016'!D1392,B$1,'ICSA 3-11-2016'!A1392,C$1,D$1,'ICSA 3-11-2016'!F1392,E$1,'ICSA 3-11-2016'!A1392,F$1))</f>
        <v>0</v>
      </c>
    </row>
    <row r="1393" spans="1:1" x14ac:dyDescent="0.25">
      <c r="A1393" s="13" t="b">
        <f>IF(NOT(ISBLANK('ICSA 3-11-2016'!D1393)),CONCATENATE(A$1,'ICSA 3-11-2016'!D1393,B$1,'ICSA 3-11-2016'!A1393,C$1,D$1,'ICSA 3-11-2016'!F1393,E$1,'ICSA 3-11-2016'!A1393,F$1))</f>
        <v>0</v>
      </c>
    </row>
    <row r="1394" spans="1:1" x14ac:dyDescent="0.25">
      <c r="A1394" s="13" t="b">
        <f>IF(NOT(ISBLANK('ICSA 3-11-2016'!D1394)),CONCATENATE(A$1,'ICSA 3-11-2016'!D1394,B$1,'ICSA 3-11-2016'!A1394,C$1,D$1,'ICSA 3-11-2016'!F1394,E$1,'ICSA 3-11-2016'!A1394,F$1))</f>
        <v>0</v>
      </c>
    </row>
    <row r="1395" spans="1:1" x14ac:dyDescent="0.25">
      <c r="A1395" s="13" t="b">
        <f>IF(NOT(ISBLANK('ICSA 3-11-2016'!D1395)),CONCATENATE(A$1,'ICSA 3-11-2016'!D1395,B$1,'ICSA 3-11-2016'!A1395,C$1,D$1,'ICSA 3-11-2016'!F1395,E$1,'ICSA 3-11-2016'!A1395,F$1))</f>
        <v>0</v>
      </c>
    </row>
    <row r="1396" spans="1:1" x14ac:dyDescent="0.25">
      <c r="A1396" s="13" t="b">
        <f>IF(NOT(ISBLANK('ICSA 3-11-2016'!D1396)),CONCATENATE(A$1,'ICSA 3-11-2016'!D1396,B$1,'ICSA 3-11-2016'!A1396,C$1,D$1,'ICSA 3-11-2016'!F1396,E$1,'ICSA 3-11-2016'!A1396,F$1))</f>
        <v>0</v>
      </c>
    </row>
    <row r="1397" spans="1:1" x14ac:dyDescent="0.25">
      <c r="A1397" s="13" t="b">
        <f>IF(NOT(ISBLANK('ICSA 3-11-2016'!D1397)),CONCATENATE(A$1,'ICSA 3-11-2016'!D1397,B$1,'ICSA 3-11-2016'!A1397,C$1,D$1,'ICSA 3-11-2016'!F1397,E$1,'ICSA 3-11-2016'!A1397,F$1))</f>
        <v>0</v>
      </c>
    </row>
    <row r="1398" spans="1:1" x14ac:dyDescent="0.25">
      <c r="A1398" s="13" t="b">
        <f>IF(NOT(ISBLANK('ICSA 3-11-2016'!D1398)),CONCATENATE(A$1,'ICSA 3-11-2016'!D1398,B$1,'ICSA 3-11-2016'!A1398,C$1,D$1,'ICSA 3-11-2016'!F1398,E$1,'ICSA 3-11-2016'!A1398,F$1))</f>
        <v>0</v>
      </c>
    </row>
    <row r="1399" spans="1:1" x14ac:dyDescent="0.25">
      <c r="A1399" s="13" t="b">
        <f>IF(NOT(ISBLANK('ICSA 3-11-2016'!D1399)),CONCATENATE(A$1,'ICSA 3-11-2016'!D1399,B$1,'ICSA 3-11-2016'!A1399,C$1,D$1,'ICSA 3-11-2016'!F1399,E$1,'ICSA 3-11-2016'!A1399,F$1))</f>
        <v>0</v>
      </c>
    </row>
    <row r="1400" spans="1:1" x14ac:dyDescent="0.25">
      <c r="A1400" s="13" t="b">
        <f>IF(NOT(ISBLANK('ICSA 3-11-2016'!D1400)),CONCATENATE(A$1,'ICSA 3-11-2016'!D1400,B$1,'ICSA 3-11-2016'!A1400,C$1,D$1,'ICSA 3-11-2016'!F1400,E$1,'ICSA 3-11-2016'!A1400,F$1))</f>
        <v>0</v>
      </c>
    </row>
    <row r="1401" spans="1:1" x14ac:dyDescent="0.25">
      <c r="A1401" s="13" t="b">
        <f>IF(NOT(ISBLANK('ICSA 3-11-2016'!D1401)),CONCATENATE(A$1,'ICSA 3-11-2016'!D1401,B$1,'ICSA 3-11-2016'!A1401,C$1,D$1,'ICSA 3-11-2016'!F1401,E$1,'ICSA 3-11-2016'!A1401,F$1))</f>
        <v>0</v>
      </c>
    </row>
    <row r="1402" spans="1:1" x14ac:dyDescent="0.25">
      <c r="A1402" s="13" t="b">
        <f>IF(NOT(ISBLANK('ICSA 3-11-2016'!D1402)),CONCATENATE(A$1,'ICSA 3-11-2016'!D1402,B$1,'ICSA 3-11-2016'!A1402,C$1,D$1,'ICSA 3-11-2016'!F1402,E$1,'ICSA 3-11-2016'!A1402,F$1))</f>
        <v>0</v>
      </c>
    </row>
    <row r="1403" spans="1:1" x14ac:dyDescent="0.25">
      <c r="A1403" s="13" t="b">
        <f>IF(NOT(ISBLANK('ICSA 3-11-2016'!D1403)),CONCATENATE(A$1,'ICSA 3-11-2016'!D1403,B$1,'ICSA 3-11-2016'!A1403,C$1,D$1,'ICSA 3-11-2016'!F1403,E$1,'ICSA 3-11-2016'!A1403,F$1))</f>
        <v>0</v>
      </c>
    </row>
    <row r="1404" spans="1:1" x14ac:dyDescent="0.25">
      <c r="A1404" s="13" t="b">
        <f>IF(NOT(ISBLANK('ICSA 3-11-2016'!D1404)),CONCATENATE(A$1,'ICSA 3-11-2016'!D1404,B$1,'ICSA 3-11-2016'!A1404,C$1,D$1,'ICSA 3-11-2016'!F1404,E$1,'ICSA 3-11-2016'!A1404,F$1))</f>
        <v>0</v>
      </c>
    </row>
    <row r="1405" spans="1:1" x14ac:dyDescent="0.25">
      <c r="A1405" s="13" t="b">
        <f>IF(NOT(ISBLANK('ICSA 3-11-2016'!D1405)),CONCATENATE(A$1,'ICSA 3-11-2016'!D1405,B$1,'ICSA 3-11-2016'!A1405,C$1,D$1,'ICSA 3-11-2016'!F1405,E$1,'ICSA 3-11-2016'!A1405,F$1))</f>
        <v>0</v>
      </c>
    </row>
    <row r="1406" spans="1:1" x14ac:dyDescent="0.25">
      <c r="A1406" s="13" t="b">
        <f>IF(NOT(ISBLANK('ICSA 3-11-2016'!D1406)),CONCATENATE(A$1,'ICSA 3-11-2016'!D1406,B$1,'ICSA 3-11-2016'!A1406,C$1,D$1,'ICSA 3-11-2016'!F1406,E$1,'ICSA 3-11-2016'!A1406,F$1))</f>
        <v>0</v>
      </c>
    </row>
    <row r="1407" spans="1:1" x14ac:dyDescent="0.25">
      <c r="A1407" s="13" t="b">
        <f>IF(NOT(ISBLANK('ICSA 3-11-2016'!D1407)),CONCATENATE(A$1,'ICSA 3-11-2016'!D1407,B$1,'ICSA 3-11-2016'!A1407,C$1,D$1,'ICSA 3-11-2016'!F1407,E$1,'ICSA 3-11-2016'!A1407,F$1))</f>
        <v>0</v>
      </c>
    </row>
    <row r="1408" spans="1:1" x14ac:dyDescent="0.25">
      <c r="A1408" s="13" t="b">
        <f>IF(NOT(ISBLANK('ICSA 3-11-2016'!D1408)),CONCATENATE(A$1,'ICSA 3-11-2016'!D1408,B$1,'ICSA 3-11-2016'!A1408,C$1,D$1,'ICSA 3-11-2016'!F1408,E$1,'ICSA 3-11-2016'!A1408,F$1))</f>
        <v>0</v>
      </c>
    </row>
    <row r="1409" spans="1:1" x14ac:dyDescent="0.25">
      <c r="A1409" s="13" t="b">
        <f>IF(NOT(ISBLANK('ICSA 3-11-2016'!D1409)),CONCATENATE(A$1,'ICSA 3-11-2016'!D1409,B$1,'ICSA 3-11-2016'!A1409,C$1,D$1,'ICSA 3-11-2016'!F1409,E$1,'ICSA 3-11-2016'!A1409,F$1))</f>
        <v>0</v>
      </c>
    </row>
    <row r="1410" spans="1:1" x14ac:dyDescent="0.25">
      <c r="A1410" s="13" t="b">
        <f>IF(NOT(ISBLANK('ICSA 3-11-2016'!D1410)),CONCATENATE(A$1,'ICSA 3-11-2016'!D1410,B$1,'ICSA 3-11-2016'!A1410,C$1,D$1,'ICSA 3-11-2016'!F1410,E$1,'ICSA 3-11-2016'!A1410,F$1))</f>
        <v>0</v>
      </c>
    </row>
    <row r="1411" spans="1:1" x14ac:dyDescent="0.25">
      <c r="A1411" s="13" t="b">
        <f>IF(NOT(ISBLANK('ICSA 3-11-2016'!D1411)),CONCATENATE(A$1,'ICSA 3-11-2016'!D1411,B$1,'ICSA 3-11-2016'!A1411,C$1,D$1,'ICSA 3-11-2016'!F1411,E$1,'ICSA 3-11-2016'!A1411,F$1))</f>
        <v>0</v>
      </c>
    </row>
    <row r="1412" spans="1:1" x14ac:dyDescent="0.25">
      <c r="A1412" s="13" t="b">
        <f>IF(NOT(ISBLANK('ICSA 3-11-2016'!D1412)),CONCATENATE(A$1,'ICSA 3-11-2016'!D1412,B$1,'ICSA 3-11-2016'!A1412,C$1,D$1,'ICSA 3-11-2016'!F1412,E$1,'ICSA 3-11-2016'!A1412,F$1))</f>
        <v>0</v>
      </c>
    </row>
    <row r="1413" spans="1:1" x14ac:dyDescent="0.25">
      <c r="A1413" s="13" t="b">
        <f>IF(NOT(ISBLANK('ICSA 3-11-2016'!D1413)),CONCATENATE(A$1,'ICSA 3-11-2016'!D1413,B$1,'ICSA 3-11-2016'!A1413,C$1,D$1,'ICSA 3-11-2016'!F1413,E$1,'ICSA 3-11-2016'!A1413,F$1))</f>
        <v>0</v>
      </c>
    </row>
    <row r="1414" spans="1:1" x14ac:dyDescent="0.25">
      <c r="A1414" s="13" t="b">
        <f>IF(NOT(ISBLANK('ICSA 3-11-2016'!D1414)),CONCATENATE(A$1,'ICSA 3-11-2016'!D1414,B$1,'ICSA 3-11-2016'!A1414,C$1,D$1,'ICSA 3-11-2016'!F1414,E$1,'ICSA 3-11-2016'!A1414,F$1))</f>
        <v>0</v>
      </c>
    </row>
    <row r="1415" spans="1:1" x14ac:dyDescent="0.25">
      <c r="A1415" s="13" t="b">
        <f>IF(NOT(ISBLANK('ICSA 3-11-2016'!D1415)),CONCATENATE(A$1,'ICSA 3-11-2016'!D1415,B$1,'ICSA 3-11-2016'!A1415,C$1,D$1,'ICSA 3-11-2016'!F1415,E$1,'ICSA 3-11-2016'!A1415,F$1))</f>
        <v>0</v>
      </c>
    </row>
    <row r="1416" spans="1:1" x14ac:dyDescent="0.25">
      <c r="A1416" s="13" t="b">
        <f>IF(NOT(ISBLANK('ICSA 3-11-2016'!D1416)),CONCATENATE(A$1,'ICSA 3-11-2016'!D1416,B$1,'ICSA 3-11-2016'!A1416,C$1,D$1,'ICSA 3-11-2016'!F1416,E$1,'ICSA 3-11-2016'!A1416,F$1))</f>
        <v>0</v>
      </c>
    </row>
    <row r="1417" spans="1:1" x14ac:dyDescent="0.25">
      <c r="A1417" s="13" t="b">
        <f>IF(NOT(ISBLANK('ICSA 3-11-2016'!D1417)),CONCATENATE(A$1,'ICSA 3-11-2016'!D1417,B$1,'ICSA 3-11-2016'!A1417,C$1,D$1,'ICSA 3-11-2016'!F1417,E$1,'ICSA 3-11-2016'!A1417,F$1))</f>
        <v>0</v>
      </c>
    </row>
    <row r="1418" spans="1:1" x14ac:dyDescent="0.25">
      <c r="A1418" s="13" t="b">
        <f>IF(NOT(ISBLANK('ICSA 3-11-2016'!D1418)),CONCATENATE(A$1,'ICSA 3-11-2016'!D1418,B$1,'ICSA 3-11-2016'!A1418,C$1,D$1,'ICSA 3-11-2016'!F1418,E$1,'ICSA 3-11-2016'!A1418,F$1))</f>
        <v>0</v>
      </c>
    </row>
    <row r="1419" spans="1:1" x14ac:dyDescent="0.25">
      <c r="A1419" s="13" t="b">
        <f>IF(NOT(ISBLANK('ICSA 3-11-2016'!D1419)),CONCATENATE(A$1,'ICSA 3-11-2016'!D1419,B$1,'ICSA 3-11-2016'!A1419,C$1,D$1,'ICSA 3-11-2016'!F1419,E$1,'ICSA 3-11-2016'!A1419,F$1))</f>
        <v>0</v>
      </c>
    </row>
    <row r="1420" spans="1:1" x14ac:dyDescent="0.25">
      <c r="A1420" s="13" t="b">
        <f>IF(NOT(ISBLANK('ICSA 3-11-2016'!D1420)),CONCATENATE(A$1,'ICSA 3-11-2016'!D1420,B$1,'ICSA 3-11-2016'!A1420,C$1,D$1,'ICSA 3-11-2016'!F1420,E$1,'ICSA 3-11-2016'!A1420,F$1))</f>
        <v>0</v>
      </c>
    </row>
    <row r="1421" spans="1:1" x14ac:dyDescent="0.25">
      <c r="A1421" s="13" t="b">
        <f>IF(NOT(ISBLANK('ICSA 3-11-2016'!D1421)),CONCATENATE(A$1,'ICSA 3-11-2016'!D1421,B$1,'ICSA 3-11-2016'!A1421,C$1,D$1,'ICSA 3-11-2016'!F1421,E$1,'ICSA 3-11-2016'!A1421,F$1))</f>
        <v>0</v>
      </c>
    </row>
    <row r="1422" spans="1:1" x14ac:dyDescent="0.25">
      <c r="A1422" s="13" t="str">
        <f>IF(NOT(ISBLANK('ICSA 3-11-2016'!D1422)),CONCATENATE(A$1,'ICSA 3-11-2016'!D1422,B$1,'ICSA 3-11-2016'!A1422,C$1,D$1,'ICSA 3-11-2016'!F1422,E$1,'ICSA 3-11-2016'!A1422,F$1))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'2420'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'2420' and cp.product_version_id = pv.product_version_id and pv.product_id = p.product_id and p.vendor_id = vend.vendor_id)as subquery where cp.certified_product_id = subquery.certified_product_id;</v>
      </c>
    </row>
    <row r="1423" spans="1:1" x14ac:dyDescent="0.25">
      <c r="A1423" s="13" t="b">
        <f>IF(NOT(ISBLANK('ICSA 3-11-2016'!D1423)),CONCATENATE(A$1,'ICSA 3-11-2016'!D1423,B$1,'ICSA 3-11-2016'!A1423,C$1,D$1,'ICSA 3-11-2016'!F1423,E$1,'ICSA 3-11-2016'!A1423,F$1))</f>
        <v>0</v>
      </c>
    </row>
    <row r="1424" spans="1:1" x14ac:dyDescent="0.25">
      <c r="A1424" s="13" t="str">
        <f>IF(NOT(ISBLANK('ICSA 3-11-2016'!D1424)),CONCATENATE(A$1,'ICSA 3-11-2016'!D1424,B$1,'ICSA 3-11-2016'!A1424,C$1,D$1,'ICSA 3-11-2016'!F1424,E$1,'ICSA 3-11-2016'!A1424,F$1))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'2422'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'2422' and cp.product_version_id = pv.product_version_id and pv.product_id = p.product_id and p.vendor_id = vend.vendor_id)as subquery where cp.certified_product_id = subquery.certified_product_id;</v>
      </c>
    </row>
    <row r="1425" spans="1:1" x14ac:dyDescent="0.25">
      <c r="A1425" s="13" t="b">
        <f>IF(NOT(ISBLANK('ICSA 3-11-2016'!D1425)),CONCATENATE(A$1,'ICSA 3-11-2016'!D1425,B$1,'ICSA 3-11-2016'!A1425,C$1,D$1,'ICSA 3-11-2016'!F1425,E$1,'ICSA 3-11-2016'!A1425,F$1))</f>
        <v>0</v>
      </c>
    </row>
    <row r="1426" spans="1:1" x14ac:dyDescent="0.25">
      <c r="A1426" s="13" t="b">
        <f>IF(NOT(ISBLANK('ICSA 3-11-2016'!D1426)),CONCATENATE(A$1,'ICSA 3-11-2016'!D1426,B$1,'ICSA 3-11-2016'!A1426,C$1,D$1,'ICSA 3-11-2016'!F1426,E$1,'ICSA 3-11-2016'!A1426,F$1))</f>
        <v>0</v>
      </c>
    </row>
    <row r="1427" spans="1:1" x14ac:dyDescent="0.25">
      <c r="A1427" s="13" t="str">
        <f>IF(NOT(ISBLANK('ICSA 3-11-2016'!D1427)),CONCATENATE(A$1,'ICSA 3-11-2016'!D1427,B$1,'ICSA 3-11-2016'!A1427,C$1,D$1,'ICSA 3-11-2016'!F1427,E$1,'ICSA 3-11-2016'!A1427,F$1))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'2425' and cb."name" = 'ICSA Labs';update openchpl.certified_product as cp set transparency_attestation_url = 'http://versasuite.com/versasuite-meaningful-use-certification/ 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'2425' and cp.product_version_id = pv.product_version_id and pv.product_id = p.product_id and p.vendor_id = vend.vendor_id)as subquery where cp.certified_product_id = subquery.certified_product_id;</v>
      </c>
    </row>
    <row r="1428" spans="1:1" x14ac:dyDescent="0.25">
      <c r="A1428" s="13" t="b">
        <f>IF(NOT(ISBLANK('ICSA 3-11-2016'!D1428)),CONCATENATE(A$1,'ICSA 3-11-2016'!D1428,B$1,'ICSA 3-11-2016'!A1428,C$1,D$1,'ICSA 3-11-2016'!F1428,E$1,'ICSA 3-11-2016'!A1428,F$1))</f>
        <v>0</v>
      </c>
    </row>
    <row r="1429" spans="1:1" x14ac:dyDescent="0.25">
      <c r="A1429" s="13" t="b">
        <f>IF(NOT(ISBLANK('ICSA 3-11-2016'!D1429)),CONCATENATE(A$1,'ICSA 3-11-2016'!D1429,B$1,'ICSA 3-11-2016'!A1429,C$1,D$1,'ICSA 3-11-2016'!F1429,E$1,'ICSA 3-11-2016'!A1429,F$1))</f>
        <v>0</v>
      </c>
    </row>
    <row r="1430" spans="1:1" x14ac:dyDescent="0.25">
      <c r="A1430" s="13" t="b">
        <f>IF(NOT(ISBLANK('ICSA 3-11-2016'!D1430)),CONCATENATE(A$1,'ICSA 3-11-2016'!D1430,B$1,'ICSA 3-11-2016'!A1430,C$1,D$1,'ICSA 3-11-2016'!F1430,E$1,'ICSA 3-11-2016'!A1430,F$1))</f>
        <v>0</v>
      </c>
    </row>
    <row r="1431" spans="1:1" x14ac:dyDescent="0.25">
      <c r="A1431" s="13" t="b">
        <f>IF(NOT(ISBLANK('ICSA 3-11-2016'!D1431)),CONCATENATE(A$1,'ICSA 3-11-2016'!D1431,B$1,'ICSA 3-11-2016'!A1431,C$1,D$1,'ICSA 3-11-2016'!F1431,E$1,'ICSA 3-11-2016'!A1431,F$1))</f>
        <v>0</v>
      </c>
    </row>
    <row r="1432" spans="1:1" x14ac:dyDescent="0.25">
      <c r="A1432" s="13" t="b">
        <f>IF(NOT(ISBLANK('ICSA 3-11-2016'!D1432)),CONCATENATE(A$1,'ICSA 3-11-2016'!D1432,B$1,'ICSA 3-11-2016'!A1432,C$1,D$1,'ICSA 3-11-2016'!F1432,E$1,'ICSA 3-11-2016'!A1432,F$1))</f>
        <v>0</v>
      </c>
    </row>
    <row r="1433" spans="1:1" x14ac:dyDescent="0.25">
      <c r="A1433" s="13" t="b">
        <f>IF(NOT(ISBLANK('ICSA 3-11-2016'!D1433)),CONCATENATE(A$1,'ICSA 3-11-2016'!D1433,B$1,'ICSA 3-11-2016'!A1433,C$1,D$1,'ICSA 3-11-2016'!F1433,E$1,'ICSA 3-11-2016'!A1433,F$1))</f>
        <v>0</v>
      </c>
    </row>
    <row r="1434" spans="1:1" x14ac:dyDescent="0.25">
      <c r="A1434" s="13" t="b">
        <f>IF(NOT(ISBLANK('ICSA 3-11-2016'!D1434)),CONCATENATE(A$1,'ICSA 3-11-2016'!D1434,B$1,'ICSA 3-11-2016'!A1434,C$1,D$1,'ICSA 3-11-2016'!F1434,E$1,'ICSA 3-11-2016'!A1434,F$1))</f>
        <v>0</v>
      </c>
    </row>
    <row r="1435" spans="1:1" x14ac:dyDescent="0.25">
      <c r="A1435" s="13" t="b">
        <f>IF(NOT(ISBLANK('ICSA 3-11-2016'!D1435)),CONCATENATE(A$1,'ICSA 3-11-2016'!D1435,B$1,'ICSA 3-11-2016'!A1435,C$1,D$1,'ICSA 3-11-2016'!F1435,E$1,'ICSA 3-11-2016'!A1435,F$1))</f>
        <v>0</v>
      </c>
    </row>
    <row r="1436" spans="1:1" x14ac:dyDescent="0.25">
      <c r="A1436" s="13" t="b">
        <f>IF(NOT(ISBLANK('ICSA 3-11-2016'!D1436)),CONCATENATE(A$1,'ICSA 3-11-2016'!D1436,B$1,'ICSA 3-11-2016'!A1436,C$1,D$1,'ICSA 3-11-2016'!F1436,E$1,'ICSA 3-11-2016'!A1436,F$1))</f>
        <v>0</v>
      </c>
    </row>
    <row r="1437" spans="1:1" x14ac:dyDescent="0.25">
      <c r="A1437" s="13" t="b">
        <f>IF(NOT(ISBLANK('ICSA 3-11-2016'!D1437)),CONCATENATE(A$1,'ICSA 3-11-2016'!D1437,B$1,'ICSA 3-11-2016'!A1437,C$1,D$1,'ICSA 3-11-2016'!F1437,E$1,'ICSA 3-11-2016'!A1437,F$1))</f>
        <v>0</v>
      </c>
    </row>
    <row r="1438" spans="1:1" x14ac:dyDescent="0.25">
      <c r="A1438" s="13" t="b">
        <f>IF(NOT(ISBLANK('ICSA 3-11-2016'!D1438)),CONCATENATE(A$1,'ICSA 3-11-2016'!D1438,B$1,'ICSA 3-11-2016'!A1438,C$1,D$1,'ICSA 3-11-2016'!F1438,E$1,'ICSA 3-11-2016'!A1438,F$1))</f>
        <v>0</v>
      </c>
    </row>
    <row r="1439" spans="1:1" x14ac:dyDescent="0.25">
      <c r="A1439" s="13" t="b">
        <f>IF(NOT(ISBLANK('ICSA 3-11-2016'!D1439)),CONCATENATE(A$1,'ICSA 3-11-2016'!D1439,B$1,'ICSA 3-11-2016'!A1439,C$1,D$1,'ICSA 3-11-2016'!F1439,E$1,'ICSA 3-11-2016'!A1439,F$1))</f>
        <v>0</v>
      </c>
    </row>
    <row r="1440" spans="1:1" x14ac:dyDescent="0.25">
      <c r="A1440" s="13" t="b">
        <f>IF(NOT(ISBLANK('ICSA 3-11-2016'!D1440)),CONCATENATE(A$1,'ICSA 3-11-2016'!D1440,B$1,'ICSA 3-11-2016'!A1440,C$1,D$1,'ICSA 3-11-2016'!F1440,E$1,'ICSA 3-11-2016'!A1440,F$1))</f>
        <v>0</v>
      </c>
    </row>
    <row r="1441" spans="1:1" x14ac:dyDescent="0.25">
      <c r="A1441" s="13" t="b">
        <f>IF(NOT(ISBLANK('ICSA 3-11-2016'!D1441)),CONCATENATE(A$1,'ICSA 3-11-2016'!D1441,B$1,'ICSA 3-11-2016'!A1441,C$1,D$1,'ICSA 3-11-2016'!F1441,E$1,'ICSA 3-11-2016'!A1441,F$1))</f>
        <v>0</v>
      </c>
    </row>
    <row r="1442" spans="1:1" x14ac:dyDescent="0.25">
      <c r="A1442" s="13" t="b">
        <f>IF(NOT(ISBLANK('ICSA 3-11-2016'!D1442)),CONCATENATE(A$1,'ICSA 3-11-2016'!D1442,B$1,'ICSA 3-11-2016'!A1442,C$1,D$1,'ICSA 3-11-2016'!F1442,E$1,'ICSA 3-11-2016'!A1442,F$1))</f>
        <v>0</v>
      </c>
    </row>
    <row r="1443" spans="1:1" x14ac:dyDescent="0.25">
      <c r="A1443" s="13" t="b">
        <f>IF(NOT(ISBLANK('ICSA 3-11-2016'!D1443)),CONCATENATE(A$1,'ICSA 3-11-2016'!D1443,B$1,'ICSA 3-11-2016'!A1443,C$1,D$1,'ICSA 3-11-2016'!F1443,E$1,'ICSA 3-11-2016'!A1443,F$1))</f>
        <v>0</v>
      </c>
    </row>
    <row r="1444" spans="1:1" x14ac:dyDescent="0.25">
      <c r="A1444" s="13" t="b">
        <f>IF(NOT(ISBLANK('ICSA 3-11-2016'!D1444)),CONCATENATE(A$1,'ICSA 3-11-2016'!D1444,B$1,'ICSA 3-11-2016'!A1444,C$1,D$1,'ICSA 3-11-2016'!F1444,E$1,'ICSA 3-11-2016'!A1444,F$1))</f>
        <v>0</v>
      </c>
    </row>
    <row r="1445" spans="1:1" x14ac:dyDescent="0.25">
      <c r="A1445" s="13" t="b">
        <f>IF(NOT(ISBLANK('ICSA 3-11-2016'!D1445)),CONCATENATE(A$1,'ICSA 3-11-2016'!D1445,B$1,'ICSA 3-11-2016'!A1445,C$1,D$1,'ICSA 3-11-2016'!F1445,E$1,'ICSA 3-11-2016'!A1445,F$1))</f>
        <v>0</v>
      </c>
    </row>
    <row r="1446" spans="1:1" x14ac:dyDescent="0.25">
      <c r="A1446" s="13" t="b">
        <f>IF(NOT(ISBLANK('ICSA 3-11-2016'!D1446)),CONCATENATE(A$1,'ICSA 3-11-2016'!D1446,B$1,'ICSA 3-11-2016'!A1446,C$1,D$1,'ICSA 3-11-2016'!F1446,E$1,'ICSA 3-11-2016'!A1446,F$1))</f>
        <v>0</v>
      </c>
    </row>
    <row r="1447" spans="1:1" x14ac:dyDescent="0.25">
      <c r="A1447" s="13" t="b">
        <f>IF(NOT(ISBLANK('ICSA 3-11-2016'!D1447)),CONCATENATE(A$1,'ICSA 3-11-2016'!D1447,B$1,'ICSA 3-11-2016'!A1447,C$1,D$1,'ICSA 3-11-2016'!F1447,E$1,'ICSA 3-11-2016'!A1447,F$1))</f>
        <v>0</v>
      </c>
    </row>
    <row r="1448" spans="1:1" x14ac:dyDescent="0.25">
      <c r="A1448" s="13" t="b">
        <f>IF(NOT(ISBLANK('ICSA 3-11-2016'!D1448)),CONCATENATE(A$1,'ICSA 3-11-2016'!D1448,B$1,'ICSA 3-11-2016'!A1448,C$1,D$1,'ICSA 3-11-2016'!F1448,E$1,'ICSA 3-11-2016'!A1448,F$1))</f>
        <v>0</v>
      </c>
    </row>
    <row r="1449" spans="1:1" x14ac:dyDescent="0.25">
      <c r="A1449" s="13" t="b">
        <f>IF(NOT(ISBLANK('ICSA 3-11-2016'!D1449)),CONCATENATE(A$1,'ICSA 3-11-2016'!D1449,B$1,'ICSA 3-11-2016'!A1449,C$1,D$1,'ICSA 3-11-2016'!F1449,E$1,'ICSA 3-11-2016'!A1449,F$1))</f>
        <v>0</v>
      </c>
    </row>
    <row r="1450" spans="1:1" x14ac:dyDescent="0.25">
      <c r="A1450" s="13" t="b">
        <f>IF(NOT(ISBLANK('ICSA 3-11-2016'!D1450)),CONCATENATE(A$1,'ICSA 3-11-2016'!D1450,B$1,'ICSA 3-11-2016'!A1450,C$1,D$1,'ICSA 3-11-2016'!F1450,E$1,'ICSA 3-11-2016'!A1450,F$1))</f>
        <v>0</v>
      </c>
    </row>
    <row r="1451" spans="1:1" x14ac:dyDescent="0.25">
      <c r="A1451" s="13" t="b">
        <f>IF(NOT(ISBLANK('ICSA 3-11-2016'!D1451)),CONCATENATE(A$1,'ICSA 3-11-2016'!D1451,B$1,'ICSA 3-11-2016'!A1451,C$1,D$1,'ICSA 3-11-2016'!F1451,E$1,'ICSA 3-11-2016'!A1451,F$1))</f>
        <v>0</v>
      </c>
    </row>
    <row r="1452" spans="1:1" x14ac:dyDescent="0.25">
      <c r="A1452" s="13" t="b">
        <f>IF(NOT(ISBLANK('ICSA 3-11-2016'!D1452)),CONCATENATE(A$1,'ICSA 3-11-2016'!D1452,B$1,'ICSA 3-11-2016'!A1452,C$1,D$1,'ICSA 3-11-2016'!F1452,E$1,'ICSA 3-11-2016'!A1452,F$1))</f>
        <v>0</v>
      </c>
    </row>
    <row r="1453" spans="1:1" x14ac:dyDescent="0.25">
      <c r="A1453" s="13" t="b">
        <f>IF(NOT(ISBLANK('ICSA 3-11-2016'!D1453)),CONCATENATE(A$1,'ICSA 3-11-2016'!D1453,B$1,'ICSA 3-11-2016'!A1453,C$1,D$1,'ICSA 3-11-2016'!F1453,E$1,'ICSA 3-11-2016'!A1453,F$1))</f>
        <v>0</v>
      </c>
    </row>
    <row r="1454" spans="1:1" x14ac:dyDescent="0.25">
      <c r="A1454" s="13" t="b">
        <f>IF(NOT(ISBLANK('ICSA 3-11-2016'!D1454)),CONCATENATE(A$1,'ICSA 3-11-2016'!D1454,B$1,'ICSA 3-11-2016'!A1454,C$1,D$1,'ICSA 3-11-2016'!F1454,E$1,'ICSA 3-11-2016'!A1454,F$1))</f>
        <v>0</v>
      </c>
    </row>
    <row r="1455" spans="1:1" x14ac:dyDescent="0.25">
      <c r="A1455" s="13" t="b">
        <f>IF(NOT(ISBLANK('ICSA 3-11-2016'!D1455)),CONCATENATE(A$1,'ICSA 3-11-2016'!D1455,B$1,'ICSA 3-11-2016'!A1455,C$1,D$1,'ICSA 3-11-2016'!F1455,E$1,'ICSA 3-11-2016'!A1455,F$1))</f>
        <v>0</v>
      </c>
    </row>
    <row r="1456" spans="1:1" x14ac:dyDescent="0.25">
      <c r="A1456" s="13" t="b">
        <f>IF(NOT(ISBLANK('ICSA 3-11-2016'!D1456)),CONCATENATE(A$1,'ICSA 3-11-2016'!D1456,B$1,'ICSA 3-11-2016'!A1456,C$1,D$1,'ICSA 3-11-2016'!F1456,E$1,'ICSA 3-11-2016'!A1456,F$1))</f>
        <v>0</v>
      </c>
    </row>
    <row r="1457" spans="1:1" x14ac:dyDescent="0.25">
      <c r="A1457" s="13" t="b">
        <f>IF(NOT(ISBLANK('ICSA 3-11-2016'!D1457)),CONCATENATE(A$1,'ICSA 3-11-2016'!D1457,B$1,'ICSA 3-11-2016'!A1457,C$1,D$1,'ICSA 3-11-2016'!F1457,E$1,'ICSA 3-11-2016'!A1457,F$1))</f>
        <v>0</v>
      </c>
    </row>
    <row r="1458" spans="1:1" x14ac:dyDescent="0.25">
      <c r="A1458" s="13" t="b">
        <f>IF(NOT(ISBLANK('ICSA 3-11-2016'!D1458)),CONCATENATE(A$1,'ICSA 3-11-2016'!D1458,B$1,'ICSA 3-11-2016'!A1458,C$1,D$1,'ICSA 3-11-2016'!F1458,E$1,'ICSA 3-11-2016'!A1458,F$1))</f>
        <v>0</v>
      </c>
    </row>
    <row r="1459" spans="1:1" x14ac:dyDescent="0.25">
      <c r="A1459" s="13" t="b">
        <f>IF(NOT(ISBLANK('ICSA 3-11-2016'!D1459)),CONCATENATE(A$1,'ICSA 3-11-2016'!D1459,B$1,'ICSA 3-11-2016'!A1459,C$1,D$1,'ICSA 3-11-2016'!F1459,E$1,'ICSA 3-11-2016'!A1459,F$1))</f>
        <v>0</v>
      </c>
    </row>
    <row r="1460" spans="1:1" x14ac:dyDescent="0.25">
      <c r="A1460" s="13" t="b">
        <f>IF(NOT(ISBLANK('ICSA 3-11-2016'!D1460)),CONCATENATE(A$1,'ICSA 3-11-2016'!D1460,B$1,'ICSA 3-11-2016'!A1460,C$1,D$1,'ICSA 3-11-2016'!F1460,E$1,'ICSA 3-11-2016'!A1460,F$1))</f>
        <v>0</v>
      </c>
    </row>
    <row r="1461" spans="1:1" x14ac:dyDescent="0.25">
      <c r="A1461" s="13" t="b">
        <f>IF(NOT(ISBLANK('ICSA 3-11-2016'!D1461)),CONCATENATE(A$1,'ICSA 3-11-2016'!D1461,B$1,'ICSA 3-11-2016'!A1461,C$1,D$1,'ICSA 3-11-2016'!F1461,E$1,'ICSA 3-11-2016'!A1461,F$1))</f>
        <v>0</v>
      </c>
    </row>
    <row r="1462" spans="1:1" x14ac:dyDescent="0.25">
      <c r="A1462" s="13" t="b">
        <f>IF(NOT(ISBLANK('ICSA 3-11-2016'!D1462)),CONCATENATE(A$1,'ICSA 3-11-2016'!D1462,B$1,'ICSA 3-11-2016'!A1462,C$1,D$1,'ICSA 3-11-2016'!F1462,E$1,'ICSA 3-11-2016'!A1462,F$1))</f>
        <v>0</v>
      </c>
    </row>
    <row r="1463" spans="1:1" x14ac:dyDescent="0.25">
      <c r="A1463" s="13" t="b">
        <f>IF(NOT(ISBLANK('ICSA 3-11-2016'!D1463)),CONCATENATE(A$1,'ICSA 3-11-2016'!D1463,B$1,'ICSA 3-11-2016'!A1463,C$1,D$1,'ICSA 3-11-2016'!F1463,E$1,'ICSA 3-11-2016'!A1463,F$1))</f>
        <v>0</v>
      </c>
    </row>
    <row r="1464" spans="1:1" x14ac:dyDescent="0.25">
      <c r="A1464" s="13" t="b">
        <f>IF(NOT(ISBLANK('ICSA 3-11-2016'!D1464)),CONCATENATE(A$1,'ICSA 3-11-2016'!D1464,B$1,'ICSA 3-11-2016'!A1464,C$1,D$1,'ICSA 3-11-2016'!F1464,E$1,'ICSA 3-11-2016'!A1464,F$1))</f>
        <v>0</v>
      </c>
    </row>
    <row r="1465" spans="1:1" x14ac:dyDescent="0.25">
      <c r="A1465" s="13" t="b">
        <f>IF(NOT(ISBLANK('ICSA 3-11-2016'!D1465)),CONCATENATE(A$1,'ICSA 3-11-2016'!D1465,B$1,'ICSA 3-11-2016'!A1465,C$1,D$1,'ICSA 3-11-2016'!F1465,E$1,'ICSA 3-11-2016'!A1465,F$1))</f>
        <v>0</v>
      </c>
    </row>
    <row r="1466" spans="1:1" x14ac:dyDescent="0.25">
      <c r="A1466" s="13" t="b">
        <f>IF(NOT(ISBLANK('ICSA 3-11-2016'!D1466)),CONCATENATE(A$1,'ICSA 3-11-2016'!D1466,B$1,'ICSA 3-11-2016'!A1466,C$1,D$1,'ICSA 3-11-2016'!F1466,E$1,'ICSA 3-11-2016'!A1466,F$1))</f>
        <v>0</v>
      </c>
    </row>
    <row r="1467" spans="1:1" x14ac:dyDescent="0.25">
      <c r="A1467" s="13" t="b">
        <f>IF(NOT(ISBLANK('ICSA 3-11-2016'!D1467)),CONCATENATE(A$1,'ICSA 3-11-2016'!D1467,B$1,'ICSA 3-11-2016'!A1467,C$1,D$1,'ICSA 3-11-2016'!F1467,E$1,'ICSA 3-11-2016'!A1467,F$1))</f>
        <v>0</v>
      </c>
    </row>
    <row r="1468" spans="1:1" x14ac:dyDescent="0.25">
      <c r="A1468" s="13" t="b">
        <f>IF(NOT(ISBLANK('ICSA 3-11-2016'!D1468)),CONCATENATE(A$1,'ICSA 3-11-2016'!D1468,B$1,'ICSA 3-11-2016'!A1468,C$1,D$1,'ICSA 3-11-2016'!F1468,E$1,'ICSA 3-11-2016'!A1468,F$1))</f>
        <v>0</v>
      </c>
    </row>
    <row r="1469" spans="1:1" x14ac:dyDescent="0.25">
      <c r="A1469" s="13" t="b">
        <f>IF(NOT(ISBLANK('ICSA 3-11-2016'!D1469)),CONCATENATE(A$1,'ICSA 3-11-2016'!D1469,B$1,'ICSA 3-11-2016'!A1469,C$1,D$1,'ICSA 3-11-2016'!F1469,E$1,'ICSA 3-11-2016'!A1469,F$1))</f>
        <v>0</v>
      </c>
    </row>
    <row r="1470" spans="1:1" x14ac:dyDescent="0.25">
      <c r="A1470" s="13" t="b">
        <f>IF(NOT(ISBLANK('ICSA 3-11-2016'!D1470)),CONCATENATE(A$1,'ICSA 3-11-2016'!D1470,B$1,'ICSA 3-11-2016'!A1470,C$1,D$1,'ICSA 3-11-2016'!F1470,E$1,'ICSA 3-11-2016'!A1470,F$1))</f>
        <v>0</v>
      </c>
    </row>
    <row r="1471" spans="1:1" x14ac:dyDescent="0.25">
      <c r="A1471" s="13" t="b">
        <f>IF(NOT(ISBLANK('ICSA 3-11-2016'!D1471)),CONCATENATE(A$1,'ICSA 3-11-2016'!D1471,B$1,'ICSA 3-11-2016'!A1471,C$1,D$1,'ICSA 3-11-2016'!F1471,E$1,'ICSA 3-11-2016'!A1471,F$1))</f>
        <v>0</v>
      </c>
    </row>
    <row r="1472" spans="1:1" x14ac:dyDescent="0.25">
      <c r="A1472" s="13" t="b">
        <f>IF(NOT(ISBLANK('ICSA 3-11-2016'!D1472)),CONCATENATE(A$1,'ICSA 3-11-2016'!D1472,B$1,'ICSA 3-11-2016'!A1472,C$1,D$1,'ICSA 3-11-2016'!F1472,E$1,'ICSA 3-11-2016'!A1472,F$1))</f>
        <v>0</v>
      </c>
    </row>
    <row r="1473" spans="1:1" x14ac:dyDescent="0.25">
      <c r="A1473" s="13" t="b">
        <f>IF(NOT(ISBLANK('ICSA 3-11-2016'!D1473)),CONCATENATE(A$1,'ICSA 3-11-2016'!D1473,B$1,'ICSA 3-11-2016'!A1473,C$1,D$1,'ICSA 3-11-2016'!F1473,E$1,'ICSA 3-11-2016'!A1473,F$1))</f>
        <v>0</v>
      </c>
    </row>
    <row r="1474" spans="1:1" x14ac:dyDescent="0.25">
      <c r="A1474" s="13" t="b">
        <f>IF(NOT(ISBLANK('ICSA 3-11-2016'!D1474)),CONCATENATE(A$1,'ICSA 3-11-2016'!D1474,B$1,'ICSA 3-11-2016'!A1474,C$1,D$1,'ICSA 3-11-2016'!F1474,E$1,'ICSA 3-11-2016'!A1474,F$1))</f>
        <v>0</v>
      </c>
    </row>
    <row r="1475" spans="1:1" x14ac:dyDescent="0.25">
      <c r="A1475" s="13" t="b">
        <f>IF(NOT(ISBLANK('ICSA 3-11-2016'!D1475)),CONCATENATE(A$1,'ICSA 3-11-2016'!D1475,B$1,'ICSA 3-11-2016'!A1475,C$1,D$1,'ICSA 3-11-2016'!F1475,E$1,'ICSA 3-11-2016'!A1475,F$1))</f>
        <v>0</v>
      </c>
    </row>
    <row r="1476" spans="1:1" x14ac:dyDescent="0.25">
      <c r="A1476" s="13" t="b">
        <f>IF(NOT(ISBLANK('ICSA 3-11-2016'!D1476)),CONCATENATE(A$1,'ICSA 3-11-2016'!D1476,B$1,'ICSA 3-11-2016'!A1476,C$1,D$1,'ICSA 3-11-2016'!F1476,E$1,'ICSA 3-11-2016'!A1476,F$1))</f>
        <v>0</v>
      </c>
    </row>
    <row r="1477" spans="1:1" x14ac:dyDescent="0.25">
      <c r="A1477" s="13" t="b">
        <f>IF(NOT(ISBLANK('ICSA 3-11-2016'!D1477)),CONCATENATE(A$1,'ICSA 3-11-2016'!D1477,B$1,'ICSA 3-11-2016'!A1477,C$1,D$1,'ICSA 3-11-2016'!F1477,E$1,'ICSA 3-11-2016'!A1477,F$1))</f>
        <v>0</v>
      </c>
    </row>
    <row r="1478" spans="1:1" x14ac:dyDescent="0.25">
      <c r="A1478" s="13" t="b">
        <f>IF(NOT(ISBLANK('ICSA 3-11-2016'!D1478)),CONCATENATE(A$1,'ICSA 3-11-2016'!D1478,B$1,'ICSA 3-11-2016'!A1478,C$1,D$1,'ICSA 3-11-2016'!F1478,E$1,'ICSA 3-11-2016'!A1478,F$1))</f>
        <v>0</v>
      </c>
    </row>
    <row r="1479" spans="1:1" x14ac:dyDescent="0.25">
      <c r="A1479" s="13" t="b">
        <f>IF(NOT(ISBLANK('ICSA 3-11-2016'!D1479)),CONCATENATE(A$1,'ICSA 3-11-2016'!D1479,B$1,'ICSA 3-11-2016'!A1479,C$1,D$1,'ICSA 3-11-2016'!F1479,E$1,'ICSA 3-11-2016'!A1479,F$1))</f>
        <v>0</v>
      </c>
    </row>
    <row r="1480" spans="1:1" x14ac:dyDescent="0.25">
      <c r="A1480" s="13" t="b">
        <f>IF(NOT(ISBLANK('ICSA 3-11-2016'!D1480)),CONCATENATE(A$1,'ICSA 3-11-2016'!D1480,B$1,'ICSA 3-11-2016'!A1480,C$1,D$1,'ICSA 3-11-2016'!F1480,E$1,'ICSA 3-11-2016'!A1480,F$1))</f>
        <v>0</v>
      </c>
    </row>
    <row r="1481" spans="1:1" x14ac:dyDescent="0.25">
      <c r="A1481" s="13" t="b">
        <f>IF(NOT(ISBLANK('ICSA 3-11-2016'!D1481)),CONCATENATE(A$1,'ICSA 3-11-2016'!D1481,B$1,'ICSA 3-11-2016'!A1481,C$1,D$1,'ICSA 3-11-2016'!F1481,E$1,'ICSA 3-11-2016'!A1481,F$1))</f>
        <v>0</v>
      </c>
    </row>
    <row r="1482" spans="1:1" x14ac:dyDescent="0.25">
      <c r="A1482" s="13" t="b">
        <f>IF(NOT(ISBLANK('ICSA 3-11-2016'!D1482)),CONCATENATE(A$1,'ICSA 3-11-2016'!D1482,B$1,'ICSA 3-11-2016'!A1482,C$1,D$1,'ICSA 3-11-2016'!F1482,E$1,'ICSA 3-11-2016'!A1482,F$1))</f>
        <v>0</v>
      </c>
    </row>
    <row r="1483" spans="1:1" x14ac:dyDescent="0.25">
      <c r="A1483" s="13" t="b">
        <f>IF(NOT(ISBLANK('ICSA 3-11-2016'!D1483)),CONCATENATE(A$1,'ICSA 3-11-2016'!D1483,B$1,'ICSA 3-11-2016'!A1483,C$1,D$1,'ICSA 3-11-2016'!F1483,E$1,'ICSA 3-11-2016'!A1483,F$1))</f>
        <v>0</v>
      </c>
    </row>
    <row r="1484" spans="1:1" x14ac:dyDescent="0.25">
      <c r="A1484" s="13" t="b">
        <f>IF(NOT(ISBLANK('ICSA 3-11-2016'!D1484)),CONCATENATE(A$1,'ICSA 3-11-2016'!D1484,B$1,'ICSA 3-11-2016'!A1484,C$1,D$1,'ICSA 3-11-2016'!F1484,E$1,'ICSA 3-11-2016'!A1484,F$1))</f>
        <v>0</v>
      </c>
    </row>
    <row r="1485" spans="1:1" x14ac:dyDescent="0.25">
      <c r="A1485" s="13" t="b">
        <f>IF(NOT(ISBLANK('ICSA 3-11-2016'!D1485)),CONCATENATE(A$1,'ICSA 3-11-2016'!D1485,B$1,'ICSA 3-11-2016'!A1485,C$1,D$1,'ICSA 3-11-2016'!F1485,E$1,'ICSA 3-11-2016'!A1485,F$1))</f>
        <v>0</v>
      </c>
    </row>
    <row r="1486" spans="1:1" x14ac:dyDescent="0.25">
      <c r="A1486" s="13" t="b">
        <f>IF(NOT(ISBLANK('ICSA 3-11-2016'!D1486)),CONCATENATE(A$1,'ICSA 3-11-2016'!D1486,B$1,'ICSA 3-11-2016'!A1486,C$1,D$1,'ICSA 3-11-2016'!F1486,E$1,'ICSA 3-11-2016'!A1486,F$1))</f>
        <v>0</v>
      </c>
    </row>
    <row r="1487" spans="1:1" x14ac:dyDescent="0.25">
      <c r="A1487" s="13" t="b">
        <f>IF(NOT(ISBLANK('ICSA 3-11-2016'!D1487)),CONCATENATE(A$1,'ICSA 3-11-2016'!D1487,B$1,'ICSA 3-11-2016'!A1487,C$1,D$1,'ICSA 3-11-2016'!F1487,E$1,'ICSA 3-11-2016'!A1487,F$1))</f>
        <v>0</v>
      </c>
    </row>
    <row r="1488" spans="1:1" x14ac:dyDescent="0.25">
      <c r="A1488" s="13" t="b">
        <f>IF(NOT(ISBLANK('ICSA 3-11-2016'!D1488)),CONCATENATE(A$1,'ICSA 3-11-2016'!D1488,B$1,'ICSA 3-11-2016'!A1488,C$1,D$1,'ICSA 3-11-2016'!F1488,E$1,'ICSA 3-11-2016'!A1488,F$1))</f>
        <v>0</v>
      </c>
    </row>
    <row r="1489" spans="1:1" x14ac:dyDescent="0.25">
      <c r="A1489" s="13" t="b">
        <f>IF(NOT(ISBLANK('ICSA 3-11-2016'!D1489)),CONCATENATE(A$1,'ICSA 3-11-2016'!D1489,B$1,'ICSA 3-11-2016'!A1489,C$1,D$1,'ICSA 3-11-2016'!F1489,E$1,'ICSA 3-11-2016'!A1489,F$1))</f>
        <v>0</v>
      </c>
    </row>
    <row r="1490" spans="1:1" x14ac:dyDescent="0.25">
      <c r="A1490" s="13" t="b">
        <f>IF(NOT(ISBLANK('ICSA 3-11-2016'!D1490)),CONCATENATE(A$1,'ICSA 3-11-2016'!D1490,B$1,'ICSA 3-11-2016'!A1490,C$1,D$1,'ICSA 3-11-2016'!F1490,E$1,'ICSA 3-11-2016'!A1490,F$1))</f>
        <v>0</v>
      </c>
    </row>
    <row r="1491" spans="1:1" x14ac:dyDescent="0.25">
      <c r="A1491" s="13" t="b">
        <f>IF(NOT(ISBLANK('ICSA 3-11-2016'!D1491)),CONCATENATE(A$1,'ICSA 3-11-2016'!D1491,B$1,'ICSA 3-11-2016'!A1491,C$1,D$1,'ICSA 3-11-2016'!F1491,E$1,'ICSA 3-11-2016'!A1491,F$1))</f>
        <v>0</v>
      </c>
    </row>
    <row r="1492" spans="1:1" x14ac:dyDescent="0.25">
      <c r="A1492" s="13" t="b">
        <f>IF(NOT(ISBLANK('ICSA 3-11-2016'!D1492)),CONCATENATE(A$1,'ICSA 3-11-2016'!D1492,B$1,'ICSA 3-11-2016'!A1492,C$1,D$1,'ICSA 3-11-2016'!F1492,E$1,'ICSA 3-11-2016'!A1492,F$1))</f>
        <v>0</v>
      </c>
    </row>
    <row r="1493" spans="1:1" x14ac:dyDescent="0.25">
      <c r="A1493" s="13" t="b">
        <f>IF(NOT(ISBLANK('ICSA 3-11-2016'!D1493)),CONCATENATE(A$1,'ICSA 3-11-2016'!D1493,B$1,'ICSA 3-11-2016'!A1493,C$1,D$1,'ICSA 3-11-2016'!F1493,E$1,'ICSA 3-11-2016'!A1493,F$1))</f>
        <v>0</v>
      </c>
    </row>
    <row r="1494" spans="1:1" x14ac:dyDescent="0.25">
      <c r="A1494" s="13" t="b">
        <f>IF(NOT(ISBLANK('ICSA 3-11-2016'!D1494)),CONCATENATE(A$1,'ICSA 3-11-2016'!D1494,B$1,'ICSA 3-11-2016'!A1494,C$1,D$1,'ICSA 3-11-2016'!F1494,E$1,'ICSA 3-11-2016'!A1494,F$1))</f>
        <v>0</v>
      </c>
    </row>
    <row r="1495" spans="1:1" x14ac:dyDescent="0.25">
      <c r="A1495" s="13" t="b">
        <f>IF(NOT(ISBLANK('ICSA 3-11-2016'!D1495)),CONCATENATE(A$1,'ICSA 3-11-2016'!D1495,B$1,'ICSA 3-11-2016'!A1495,C$1,D$1,'ICSA 3-11-2016'!F1495,E$1,'ICSA 3-11-2016'!A1495,F$1))</f>
        <v>0</v>
      </c>
    </row>
    <row r="1496" spans="1:1" x14ac:dyDescent="0.25">
      <c r="A1496" s="13" t="b">
        <f>IF(NOT(ISBLANK('ICSA 3-11-2016'!D1496)),CONCATENATE(A$1,'ICSA 3-11-2016'!D1496,B$1,'ICSA 3-11-2016'!A1496,C$1,D$1,'ICSA 3-11-2016'!F1496,E$1,'ICSA 3-11-2016'!A1496,F$1))</f>
        <v>0</v>
      </c>
    </row>
    <row r="1497" spans="1:1" x14ac:dyDescent="0.25">
      <c r="A1497" s="13" t="b">
        <f>IF(NOT(ISBLANK('ICSA 3-11-2016'!D1497)),CONCATENATE(A$1,'ICSA 3-11-2016'!D1497,B$1,'ICSA 3-11-2016'!A1497,C$1,D$1,'ICSA 3-11-2016'!F1497,E$1,'ICSA 3-11-2016'!A1497,F$1))</f>
        <v>0</v>
      </c>
    </row>
    <row r="1498" spans="1:1" x14ac:dyDescent="0.25">
      <c r="A1498" s="13" t="b">
        <f>IF(NOT(ISBLANK('ICSA 3-11-2016'!D1498)),CONCATENATE(A$1,'ICSA 3-11-2016'!D1498,B$1,'ICSA 3-11-2016'!A1498,C$1,D$1,'ICSA 3-11-2016'!F1498,E$1,'ICSA 3-11-2016'!A1498,F$1))</f>
        <v>0</v>
      </c>
    </row>
    <row r="1499" spans="1:1" x14ac:dyDescent="0.25">
      <c r="A1499" s="13" t="b">
        <f>IF(NOT(ISBLANK('ICSA 3-11-2016'!D1499)),CONCATENATE(A$1,'ICSA 3-11-2016'!D1499,B$1,'ICSA 3-11-2016'!A1499,C$1,D$1,'ICSA 3-11-2016'!F1499,E$1,'ICSA 3-11-2016'!A1499,F$1))</f>
        <v>0</v>
      </c>
    </row>
    <row r="1500" spans="1:1" x14ac:dyDescent="0.25">
      <c r="A1500" s="13" t="b">
        <f>IF(NOT(ISBLANK('ICSA 3-11-2016'!D1500)),CONCATENATE(A$1,'ICSA 3-11-2016'!D1500,B$1,'ICSA 3-11-2016'!A1500,C$1,D$1,'ICSA 3-11-2016'!F1500,E$1,'ICSA 3-11-2016'!A1500,F$1))</f>
        <v>0</v>
      </c>
    </row>
    <row r="1501" spans="1:1" x14ac:dyDescent="0.25">
      <c r="A1501" s="13" t="b">
        <f>IF(NOT(ISBLANK('ICSA 3-11-2016'!D1501)),CONCATENATE(A$1,'ICSA 3-11-2016'!D1501,B$1,'ICSA 3-11-2016'!A1501,C$1,D$1,'ICSA 3-11-2016'!F1501,E$1,'ICSA 3-11-2016'!A1501,F$1))</f>
        <v>0</v>
      </c>
    </row>
    <row r="1502" spans="1:1" x14ac:dyDescent="0.25">
      <c r="A1502" s="13" t="b">
        <f>IF(NOT(ISBLANK('ICSA 3-11-2016'!D1502)),CONCATENATE(A$1,'ICSA 3-11-2016'!D1502,B$1,'ICSA 3-11-2016'!A1502,C$1,D$1,'ICSA 3-11-2016'!F1502,E$1,'ICSA 3-11-2016'!A1502,F$1))</f>
        <v>0</v>
      </c>
    </row>
    <row r="1503" spans="1:1" x14ac:dyDescent="0.25">
      <c r="A1503" s="13" t="b">
        <f>IF(NOT(ISBLANK('ICSA 3-11-2016'!D1503)),CONCATENATE(A$1,'ICSA 3-11-2016'!D1503,B$1,'ICSA 3-11-2016'!A1503,C$1,D$1,'ICSA 3-11-2016'!F1503,E$1,'ICSA 3-11-2016'!A1503,F$1))</f>
        <v>0</v>
      </c>
    </row>
    <row r="1504" spans="1:1" x14ac:dyDescent="0.25">
      <c r="A1504" s="13" t="b">
        <f>IF(NOT(ISBLANK('ICSA 3-11-2016'!D1504)),CONCATENATE(A$1,'ICSA 3-11-2016'!D1504,B$1,'ICSA 3-11-2016'!A1504,C$1,D$1,'ICSA 3-11-2016'!F1504,E$1,'ICSA 3-11-2016'!A1504,F$1))</f>
        <v>0</v>
      </c>
    </row>
    <row r="1505" spans="1:1" x14ac:dyDescent="0.25">
      <c r="A1505" s="13" t="b">
        <f>IF(NOT(ISBLANK('ICSA 3-11-2016'!D1505)),CONCATENATE(A$1,'ICSA 3-11-2016'!D1505,B$1,'ICSA 3-11-2016'!A1505,C$1,D$1,'ICSA 3-11-2016'!F1505,E$1,'ICSA 3-11-2016'!A1505,F$1))</f>
        <v>0</v>
      </c>
    </row>
    <row r="1506" spans="1:1" x14ac:dyDescent="0.25">
      <c r="A1506" s="13" t="b">
        <f>IF(NOT(ISBLANK('ICSA 3-11-2016'!D1506)),CONCATENATE(A$1,'ICSA 3-11-2016'!D1506,B$1,'ICSA 3-11-2016'!A1506,C$1,D$1,'ICSA 3-11-2016'!F1506,E$1,'ICSA 3-11-2016'!A1506,F$1))</f>
        <v>0</v>
      </c>
    </row>
    <row r="1507" spans="1:1" x14ac:dyDescent="0.25">
      <c r="A1507" s="13" t="b">
        <f>IF(NOT(ISBLANK('ICSA 3-11-2016'!D1507)),CONCATENATE(A$1,'ICSA 3-11-2016'!D1507,B$1,'ICSA 3-11-2016'!A1507,C$1,D$1,'ICSA 3-11-2016'!F1507,E$1,'ICSA 3-11-2016'!A1507,F$1))</f>
        <v>0</v>
      </c>
    </row>
    <row r="1508" spans="1:1" x14ac:dyDescent="0.25">
      <c r="A1508" s="13" t="b">
        <f>IF(NOT(ISBLANK('ICSA 3-11-2016'!D1508)),CONCATENATE(A$1,'ICSA 3-11-2016'!D1508,B$1,'ICSA 3-11-2016'!A1508,C$1,D$1,'ICSA 3-11-2016'!F1508,E$1,'ICSA 3-11-2016'!A1508,F$1))</f>
        <v>0</v>
      </c>
    </row>
    <row r="1509" spans="1:1" x14ac:dyDescent="0.25">
      <c r="A1509" s="13" t="b">
        <f>IF(NOT(ISBLANK('ICSA 3-11-2016'!D1509)),CONCATENATE(A$1,'ICSA 3-11-2016'!D1509,B$1,'ICSA 3-11-2016'!A1509,C$1,D$1,'ICSA 3-11-2016'!F1509,E$1,'ICSA 3-11-2016'!A1509,F$1))</f>
        <v>0</v>
      </c>
    </row>
    <row r="1510" spans="1:1" x14ac:dyDescent="0.25">
      <c r="A1510" s="13" t="b">
        <f>IF(NOT(ISBLANK('ICSA 3-11-2016'!D1510)),CONCATENATE(A$1,'ICSA 3-11-2016'!D1510,B$1,'ICSA 3-11-2016'!A1510,C$1,D$1,'ICSA 3-11-2016'!F1510,E$1,'ICSA 3-11-2016'!A1510,F$1))</f>
        <v>0</v>
      </c>
    </row>
    <row r="1511" spans="1:1" x14ac:dyDescent="0.25">
      <c r="A1511" s="13" t="b">
        <f>IF(NOT(ISBLANK('ICSA 3-11-2016'!D1511)),CONCATENATE(A$1,'ICSA 3-11-2016'!D1511,B$1,'ICSA 3-11-2016'!A1511,C$1,D$1,'ICSA 3-11-2016'!F1511,E$1,'ICSA 3-11-2016'!A1511,F$1))</f>
        <v>0</v>
      </c>
    </row>
    <row r="1512" spans="1:1" x14ac:dyDescent="0.25">
      <c r="A1512" s="13" t="b">
        <f>IF(NOT(ISBLANK('ICSA 3-11-2016'!D1512)),CONCATENATE(A$1,'ICSA 3-11-2016'!D1512,B$1,'ICSA 3-11-2016'!A1512,C$1,D$1,'ICSA 3-11-2016'!F1512,E$1,'ICSA 3-11-2016'!A1512,F$1))</f>
        <v>0</v>
      </c>
    </row>
    <row r="1513" spans="1:1" x14ac:dyDescent="0.25">
      <c r="A1513" s="13" t="b">
        <f>IF(NOT(ISBLANK('ICSA 3-11-2016'!D1513)),CONCATENATE(A$1,'ICSA 3-11-2016'!D1513,B$1,'ICSA 3-11-2016'!A1513,C$1,D$1,'ICSA 3-11-2016'!F1513,E$1,'ICSA 3-11-2016'!A1513,F$1))</f>
        <v>0</v>
      </c>
    </row>
    <row r="1514" spans="1:1" x14ac:dyDescent="0.25">
      <c r="A1514" s="13" t="b">
        <f>IF(NOT(ISBLANK('ICSA 3-11-2016'!D1514)),CONCATENATE(A$1,'ICSA 3-11-2016'!D1514,B$1,'ICSA 3-11-2016'!A1514,C$1,D$1,'ICSA 3-11-2016'!F1514,E$1,'ICSA 3-11-2016'!A1514,F$1))</f>
        <v>0</v>
      </c>
    </row>
    <row r="1515" spans="1:1" x14ac:dyDescent="0.25">
      <c r="A1515" s="13" t="b">
        <f>IF(NOT(ISBLANK('ICSA 3-11-2016'!D1515)),CONCATENATE(A$1,'ICSA 3-11-2016'!D1515,B$1,'ICSA 3-11-2016'!A1515,C$1,D$1,'ICSA 3-11-2016'!F1515,E$1,'ICSA 3-11-2016'!A1515,F$1))</f>
        <v>0</v>
      </c>
    </row>
    <row r="1516" spans="1:1" x14ac:dyDescent="0.25">
      <c r="A1516" s="13" t="b">
        <f>IF(NOT(ISBLANK('ICSA 3-11-2016'!D1516)),CONCATENATE(A$1,'ICSA 3-11-2016'!D1516,B$1,'ICSA 3-11-2016'!A1516,C$1,D$1,'ICSA 3-11-2016'!F1516,E$1,'ICSA 3-11-2016'!A1516,F$1))</f>
        <v>0</v>
      </c>
    </row>
    <row r="1517" spans="1:1" x14ac:dyDescent="0.25">
      <c r="A1517" s="13" t="b">
        <f>IF(NOT(ISBLANK('ICSA 3-11-2016'!D1517)),CONCATENATE(A$1,'ICSA 3-11-2016'!D1517,B$1,'ICSA 3-11-2016'!A1517,C$1,D$1,'ICSA 3-11-2016'!F1517,E$1,'ICSA 3-11-2016'!A1517,F$1))</f>
        <v>0</v>
      </c>
    </row>
    <row r="1518" spans="1:1" x14ac:dyDescent="0.25">
      <c r="A1518" s="13" t="b">
        <f>IF(NOT(ISBLANK('ICSA 3-11-2016'!D1518)),CONCATENATE(A$1,'ICSA 3-11-2016'!D1518,B$1,'ICSA 3-11-2016'!A1518,C$1,D$1,'ICSA 3-11-2016'!F1518,E$1,'ICSA 3-11-2016'!A1518,F$1))</f>
        <v>0</v>
      </c>
    </row>
    <row r="1519" spans="1:1" x14ac:dyDescent="0.25">
      <c r="A1519" s="13" t="b">
        <f>IF(NOT(ISBLANK('ICSA 3-11-2016'!D1519)),CONCATENATE(A$1,'ICSA 3-11-2016'!D1519,B$1,'ICSA 3-11-2016'!A1519,C$1,D$1,'ICSA 3-11-2016'!F1519,E$1,'ICSA 3-11-2016'!A1519,F$1))</f>
        <v>0</v>
      </c>
    </row>
    <row r="1520" spans="1:1" x14ac:dyDescent="0.25">
      <c r="A1520" s="13" t="b">
        <f>IF(NOT(ISBLANK('ICSA 3-11-2016'!D1520)),CONCATENATE(A$1,'ICSA 3-11-2016'!D1520,B$1,'ICSA 3-11-2016'!A1520,C$1,D$1,'ICSA 3-11-2016'!F1520,E$1,'ICSA 3-11-2016'!A1520,F$1))</f>
        <v>0</v>
      </c>
    </row>
    <row r="1521" spans="1:1" x14ac:dyDescent="0.25">
      <c r="A1521" s="13" t="b">
        <f>IF(NOT(ISBLANK('ICSA 3-11-2016'!D1521)),CONCATENATE(A$1,'ICSA 3-11-2016'!D1521,B$1,'ICSA 3-11-2016'!A1521,C$1,D$1,'ICSA 3-11-2016'!F1521,E$1,'ICSA 3-11-2016'!A1521,F$1))</f>
        <v>0</v>
      </c>
    </row>
    <row r="1522" spans="1:1" x14ac:dyDescent="0.25">
      <c r="A1522" s="13" t="b">
        <f>IF(NOT(ISBLANK('ICSA 3-11-2016'!D1522)),CONCATENATE(A$1,'ICSA 3-11-2016'!D1522,B$1,'ICSA 3-11-2016'!A1522,C$1,D$1,'ICSA 3-11-2016'!F1522,E$1,'ICSA 3-11-2016'!A1522,F$1))</f>
        <v>0</v>
      </c>
    </row>
    <row r="1523" spans="1:1" x14ac:dyDescent="0.25">
      <c r="A1523" s="13" t="b">
        <f>IF(NOT(ISBLANK('ICSA 3-11-2016'!D1523)),CONCATENATE(A$1,'ICSA 3-11-2016'!D1523,B$1,'ICSA 3-11-2016'!A1523,C$1,D$1,'ICSA 3-11-2016'!F1523,E$1,'ICSA 3-11-2016'!A1523,F$1))</f>
        <v>0</v>
      </c>
    </row>
    <row r="1524" spans="1:1" x14ac:dyDescent="0.25">
      <c r="A1524" s="13" t="b">
        <f>IF(NOT(ISBLANK('ICSA 3-11-2016'!D1524)),CONCATENATE(A$1,'ICSA 3-11-2016'!D1524,B$1,'ICSA 3-11-2016'!A1524,C$1,D$1,'ICSA 3-11-2016'!F1524,E$1,'ICSA 3-11-2016'!A1524,F$1))</f>
        <v>0</v>
      </c>
    </row>
    <row r="1525" spans="1:1" x14ac:dyDescent="0.25">
      <c r="A1525" s="13" t="b">
        <f>IF(NOT(ISBLANK('ICSA 3-11-2016'!D1525)),CONCATENATE(A$1,'ICSA 3-11-2016'!D1525,B$1,'ICSA 3-11-2016'!A1525,C$1,D$1,'ICSA 3-11-2016'!F1525,E$1,'ICSA 3-11-2016'!A1525,F$1))</f>
        <v>0</v>
      </c>
    </row>
    <row r="1526" spans="1:1" x14ac:dyDescent="0.25">
      <c r="A1526" s="13" t="b">
        <f>IF(NOT(ISBLANK('ICSA 3-11-2016'!D1526)),CONCATENATE(A$1,'ICSA 3-11-2016'!D1526,B$1,'ICSA 3-11-2016'!A1526,C$1,D$1,'ICSA 3-11-2016'!F1526,E$1,'ICSA 3-11-2016'!A1526,F$1))</f>
        <v>0</v>
      </c>
    </row>
    <row r="1527" spans="1:1" x14ac:dyDescent="0.25">
      <c r="A1527" s="13" t="b">
        <f>IF(NOT(ISBLANK('ICSA 3-11-2016'!D1527)),CONCATENATE(A$1,'ICSA 3-11-2016'!D1527,B$1,'ICSA 3-11-2016'!A1527,C$1,D$1,'ICSA 3-11-2016'!F1527,E$1,'ICSA 3-11-2016'!A1527,F$1))</f>
        <v>0</v>
      </c>
    </row>
    <row r="1528" spans="1:1" x14ac:dyDescent="0.25">
      <c r="A1528" s="13" t="b">
        <f>IF(NOT(ISBLANK('ICSA 3-11-2016'!D1528)),CONCATENATE(A$1,'ICSA 3-11-2016'!D1528,B$1,'ICSA 3-11-2016'!A1528,C$1,D$1,'ICSA 3-11-2016'!F1528,E$1,'ICSA 3-11-2016'!A1528,F$1))</f>
        <v>0</v>
      </c>
    </row>
    <row r="1529" spans="1:1" x14ac:dyDescent="0.25">
      <c r="A1529" s="13" t="b">
        <f>IF(NOT(ISBLANK('ICSA 3-11-2016'!D1529)),CONCATENATE(A$1,'ICSA 3-11-2016'!D1529,B$1,'ICSA 3-11-2016'!A1529,C$1,D$1,'ICSA 3-11-2016'!F1529,E$1,'ICSA 3-11-2016'!A1529,F$1))</f>
        <v>0</v>
      </c>
    </row>
    <row r="1530" spans="1:1" x14ac:dyDescent="0.25">
      <c r="A1530" s="13" t="b">
        <f>IF(NOT(ISBLANK('ICSA 3-11-2016'!D1530)),CONCATENATE(A$1,'ICSA 3-11-2016'!D1530,B$1,'ICSA 3-11-2016'!A1530,C$1,D$1,'ICSA 3-11-2016'!F1530,E$1,'ICSA 3-11-2016'!A1530,F$1))</f>
        <v>0</v>
      </c>
    </row>
    <row r="1531" spans="1:1" x14ac:dyDescent="0.25">
      <c r="A1531" s="13" t="b">
        <f>IF(NOT(ISBLANK('ICSA 3-11-2016'!D1531)),CONCATENATE(A$1,'ICSA 3-11-2016'!D1531,B$1,'ICSA 3-11-2016'!A1531,C$1,D$1,'ICSA 3-11-2016'!F1531,E$1,'ICSA 3-11-2016'!A1531,F$1))</f>
        <v>0</v>
      </c>
    </row>
    <row r="1532" spans="1:1" x14ac:dyDescent="0.25">
      <c r="A1532" s="13" t="b">
        <f>IF(NOT(ISBLANK('ICSA 3-11-2016'!D1532)),CONCATENATE(A$1,'ICSA 3-11-2016'!D1532,B$1,'ICSA 3-11-2016'!A1532,C$1,D$1,'ICSA 3-11-2016'!F1532,E$1,'ICSA 3-11-2016'!A1532,F$1))</f>
        <v>0</v>
      </c>
    </row>
    <row r="1533" spans="1:1" x14ac:dyDescent="0.25">
      <c r="A1533" s="13" t="b">
        <f>IF(NOT(ISBLANK('ICSA 3-11-2016'!D1533)),CONCATENATE(A$1,'ICSA 3-11-2016'!D1533,B$1,'ICSA 3-11-2016'!A1533,C$1,D$1,'ICSA 3-11-2016'!F1533,E$1,'ICSA 3-11-2016'!A1533,F$1))</f>
        <v>0</v>
      </c>
    </row>
    <row r="1534" spans="1:1" x14ac:dyDescent="0.25">
      <c r="A1534" s="13" t="b">
        <f>IF(NOT(ISBLANK('ICSA 3-11-2016'!D1534)),CONCATENATE(A$1,'ICSA 3-11-2016'!D1534,B$1,'ICSA 3-11-2016'!A1534,C$1,D$1,'ICSA 3-11-2016'!F1534,E$1,'ICSA 3-11-2016'!A1534,F$1))</f>
        <v>0</v>
      </c>
    </row>
    <row r="1535" spans="1:1" x14ac:dyDescent="0.25">
      <c r="A1535" s="13" t="b">
        <f>IF(NOT(ISBLANK('ICSA 3-11-2016'!D1535)),CONCATENATE(A$1,'ICSA 3-11-2016'!D1535,B$1,'ICSA 3-11-2016'!A1535,C$1,D$1,'ICSA 3-11-2016'!F1535,E$1,'ICSA 3-11-2016'!A1535,F$1))</f>
        <v>0</v>
      </c>
    </row>
    <row r="1536" spans="1:1" x14ac:dyDescent="0.25">
      <c r="A1536" s="13" t="b">
        <f>IF(NOT(ISBLANK('ICSA 3-11-2016'!D1536)),CONCATENATE(A$1,'ICSA 3-11-2016'!D1536,B$1,'ICSA 3-11-2016'!A1536,C$1,D$1,'ICSA 3-11-2016'!F1536,E$1,'ICSA 3-11-2016'!A1536,F$1))</f>
        <v>0</v>
      </c>
    </row>
    <row r="1537" spans="1:1" x14ac:dyDescent="0.25">
      <c r="A1537" s="13" t="b">
        <f>IF(NOT(ISBLANK('ICSA 3-11-2016'!D1537)),CONCATENATE(A$1,'ICSA 3-11-2016'!D1537,B$1,'ICSA 3-11-2016'!A1537,C$1,D$1,'ICSA 3-11-2016'!F1537,E$1,'ICSA 3-11-2016'!A1537,F$1))</f>
        <v>0</v>
      </c>
    </row>
    <row r="1538" spans="1:1" x14ac:dyDescent="0.25">
      <c r="A1538" s="13" t="b">
        <f>IF(NOT(ISBLANK('ICSA 3-11-2016'!D1538)),CONCATENATE(A$1,'ICSA 3-11-2016'!D1538,B$1,'ICSA 3-11-2016'!A1538,C$1,D$1,'ICSA 3-11-2016'!F1538,E$1,'ICSA 3-11-2016'!A1538,F$1))</f>
        <v>0</v>
      </c>
    </row>
    <row r="1539" spans="1:1" x14ac:dyDescent="0.25">
      <c r="A1539" s="13" t="b">
        <f>IF(NOT(ISBLANK('ICSA 3-11-2016'!D1539)),CONCATENATE(A$1,'ICSA 3-11-2016'!D1539,B$1,'ICSA 3-11-2016'!A1539,C$1,D$1,'ICSA 3-11-2016'!F1539,E$1,'ICSA 3-11-2016'!A1539,F$1))</f>
        <v>0</v>
      </c>
    </row>
    <row r="1540" spans="1:1" x14ac:dyDescent="0.25">
      <c r="A1540" s="13" t="str">
        <f>IF(NOT(ISBLANK('ICSA 3-11-2016'!D1540)),CONCATENATE(A$1,'ICSA 3-11-2016'!D1540,B$1,'ICSA 3-11-2016'!A1540,C$1,D$1,'ICSA 3-11-2016'!F1540,E$1,'ICSA 3-11-2016'!A1540,F$1))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'2538'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'2538' and cp.product_version_id = pv.product_version_id and pv.product_id = p.product_id and p.vendor_id = vend.vendor_id)as subquery where cp.certified_product_id = subquery.certified_product_id;</v>
      </c>
    </row>
    <row r="1541" spans="1:1" x14ac:dyDescent="0.25">
      <c r="A1541" s="13" t="b">
        <f>IF(NOT(ISBLANK('ICSA 3-11-2016'!D1541)),CONCATENATE(A$1,'ICSA 3-11-2016'!D1541,B$1,'ICSA 3-11-2016'!A1541,C$1,D$1,'ICSA 3-11-2016'!F1541,E$1,'ICSA 3-11-2016'!A1541,F$1))</f>
        <v>0</v>
      </c>
    </row>
    <row r="1542" spans="1:1" x14ac:dyDescent="0.25">
      <c r="A1542" s="13" t="b">
        <f>IF(NOT(ISBLANK('ICSA 3-11-2016'!D1542)),CONCATENATE(A$1,'ICSA 3-11-2016'!D1542,B$1,'ICSA 3-11-2016'!A1542,C$1,D$1,'ICSA 3-11-2016'!F1542,E$1,'ICSA 3-11-2016'!A1542,F$1))</f>
        <v>0</v>
      </c>
    </row>
    <row r="1543" spans="1:1" x14ac:dyDescent="0.25">
      <c r="A1543" s="13" t="b">
        <f>IF(NOT(ISBLANK('ICSA 3-11-2016'!D1543)),CONCATENATE(A$1,'ICSA 3-11-2016'!D1543,B$1,'ICSA 3-11-2016'!A1543,C$1,D$1,'ICSA 3-11-2016'!F1543,E$1,'ICSA 3-11-2016'!A1543,F$1))</f>
        <v>0</v>
      </c>
    </row>
    <row r="1544" spans="1:1" x14ac:dyDescent="0.25">
      <c r="A1544" s="13" t="b">
        <f>IF(NOT(ISBLANK('ICSA 3-11-2016'!D1544)),CONCATENATE(A$1,'ICSA 3-11-2016'!D1544,B$1,'ICSA 3-11-2016'!A1544,C$1,D$1,'ICSA 3-11-2016'!F1544,E$1,'ICSA 3-11-2016'!A1544,F$1))</f>
        <v>0</v>
      </c>
    </row>
    <row r="1545" spans="1:1" x14ac:dyDescent="0.25">
      <c r="A1545" s="13" t="b">
        <f>IF(NOT(ISBLANK('ICSA 3-11-2016'!D1545)),CONCATENATE(A$1,'ICSA 3-11-2016'!D1545,B$1,'ICSA 3-11-2016'!A1545,C$1,D$1,'ICSA 3-11-2016'!F1545,E$1,'ICSA 3-11-2016'!A1545,F$1))</f>
        <v>0</v>
      </c>
    </row>
    <row r="1546" spans="1:1" x14ac:dyDescent="0.25">
      <c r="A1546" s="13" t="b">
        <f>IF(NOT(ISBLANK('ICSA 3-11-2016'!D1546)),CONCATENATE(A$1,'ICSA 3-11-2016'!D1546,B$1,'ICSA 3-11-2016'!A1546,C$1,D$1,'ICSA 3-11-2016'!F1546,E$1,'ICSA 3-11-2016'!A1546,F$1))</f>
        <v>0</v>
      </c>
    </row>
    <row r="1547" spans="1:1" x14ac:dyDescent="0.25">
      <c r="A1547" s="13" t="b">
        <f>IF(NOT(ISBLANK('ICSA 3-11-2016'!D1547)),CONCATENATE(A$1,'ICSA 3-11-2016'!D1547,B$1,'ICSA 3-11-2016'!A1547,C$1,D$1,'ICSA 3-11-2016'!F1547,E$1,'ICSA 3-11-2016'!A1547,F$1))</f>
        <v>0</v>
      </c>
    </row>
    <row r="1548" spans="1:1" x14ac:dyDescent="0.25">
      <c r="A1548" s="13" t="b">
        <f>IF(NOT(ISBLANK('ICSA 3-11-2016'!D1548)),CONCATENATE(A$1,'ICSA 3-11-2016'!D1548,B$1,'ICSA 3-11-2016'!A1548,C$1,D$1,'ICSA 3-11-2016'!F1548,E$1,'ICSA 3-11-2016'!A1548,F$1))</f>
        <v>0</v>
      </c>
    </row>
    <row r="1549" spans="1:1" x14ac:dyDescent="0.25">
      <c r="A1549" s="13" t="b">
        <f>IF(NOT(ISBLANK('ICSA 3-11-2016'!D1549)),CONCATENATE(A$1,'ICSA 3-11-2016'!D1549,B$1,'ICSA 3-11-2016'!A1549,C$1,D$1,'ICSA 3-11-2016'!F1549,E$1,'ICSA 3-11-2016'!A1549,F$1))</f>
        <v>0</v>
      </c>
    </row>
    <row r="1550" spans="1:1" x14ac:dyDescent="0.25">
      <c r="A1550" s="13" t="str">
        <f>IF(NOT(ISBLANK('ICSA 3-11-2016'!D1550)),CONCATENATE(A$1,'ICSA 3-11-2016'!D1550,B$1,'ICSA 3-11-2016'!A1550,C$1,D$1,'ICSA 3-11-2016'!F1550,E$1,'ICSA 3-11-2016'!A1550,F$1))</f>
        <v>insert into openchpl.acb_vendor_map (vendor_id, certification_body_id, transparency_attestation, last_modified_user) select vend.vendor_id, cb.certification_body_id, 'Affirmative', -1 from openchpl.vendor as vend, openchpl.certification_body as cb where vend.vendor_code = '2548' and cb."name" = 'ICSA Labs';update openchpl.certified_product as cp set transparency_attestation_url = '' from (select certified_product_id from openchpl.certified_product as cp, openchpl.certification_body as cb, openchpl.vendor as vend, openchpl.product_version as pv, openchpl.product as p where cp.certification_body_id = cb.certification_body_id and cb."name" = 'ICSA Labs' and vend.vendor_code = '2548' and cp.product_version_id = pv.product_version_id and pv.product_id = p.product_id and p.vendor_id = vend.vendor_id)as subquery where cp.certified_product_id = subquery.certified_product_id;</v>
      </c>
    </row>
    <row r="1551" spans="1:1" x14ac:dyDescent="0.25">
      <c r="A1551" s="13" t="b">
        <f>IF(NOT(ISBLANK('ICSA 3-11-2016'!D1551)),CONCATENATE(A$1,'ICSA 3-11-2016'!D1551,B$1,'ICSA 3-11-2016'!A1551,C$1,D$1,'ICSA 3-11-2016'!F1551,E$1,'ICSA 3-11-2016'!A1551,F$1))</f>
        <v>0</v>
      </c>
    </row>
    <row r="1552" spans="1:1" x14ac:dyDescent="0.25">
      <c r="A1552" s="13" t="b">
        <f>IF(NOT(ISBLANK('ICSA 3-11-2016'!D1552)),CONCATENATE(A$1,'ICSA 3-11-2016'!D1552,B$1,'ICSA 3-11-2016'!A1552,C$1,D$1,'ICSA 3-11-2016'!F1552,E$1,'ICSA 3-11-2016'!A1552,F$1))</f>
        <v>0</v>
      </c>
    </row>
    <row r="1553" spans="1:1" x14ac:dyDescent="0.25">
      <c r="A1553" s="13" t="b">
        <f>IF(NOT(ISBLANK('ICSA 3-11-2016'!D1553)),CONCATENATE(A$1,'ICSA 3-11-2016'!D1553,B$1,'ICSA 3-11-2016'!A1553,C$1,D$1,'ICSA 3-11-2016'!F1553,E$1,'ICSA 3-11-2016'!A1553,F$1))</f>
        <v>0</v>
      </c>
    </row>
    <row r="1554" spans="1:1" x14ac:dyDescent="0.25">
      <c r="A1554" s="13" t="b">
        <f>IF(NOT(ISBLANK('ICSA 3-11-2016'!D1554)),CONCATENATE(A$1,'ICSA 3-11-2016'!D1554,B$1,'ICSA 3-11-2016'!A1554,C$1,D$1,'ICSA 3-11-2016'!F1554,E$1,'ICSA 3-11-2016'!A1554,F$1))</f>
        <v>0</v>
      </c>
    </row>
    <row r="1555" spans="1:1" x14ac:dyDescent="0.25">
      <c r="A1555" s="13" t="b">
        <f>IF(NOT(ISBLANK('ICSA 3-11-2016'!D1555)),CONCATENATE(A$1,'ICSA 3-11-2016'!D1555,B$1,'ICSA 3-11-2016'!A1555,C$1,D$1,'ICSA 3-11-2016'!F1555,E$1,'ICSA 3-11-2016'!A1555,F$1))</f>
        <v>0</v>
      </c>
    </row>
    <row r="1556" spans="1:1" x14ac:dyDescent="0.25">
      <c r="A1556" s="13" t="b">
        <f>IF(NOT(ISBLANK('ICSA 3-11-2016'!D1556)),CONCATENATE(A$1,'ICSA 3-11-2016'!D1556,B$1,'ICSA 3-11-2016'!A1556,C$1,D$1,'ICSA 3-11-2016'!F1556,E$1,'ICSA 3-11-2016'!A1556,F$1))</f>
        <v>0</v>
      </c>
    </row>
    <row r="1557" spans="1:1" x14ac:dyDescent="0.25">
      <c r="A1557" s="13" t="b">
        <f>IF(NOT(ISBLANK('ICSA 3-11-2016'!D1557)),CONCATENATE(A$1,'ICSA 3-11-2016'!D1557,B$1,'ICSA 3-11-2016'!A1557,C$1,D$1,'ICSA 3-11-2016'!F1557,E$1,'ICSA 3-11-2016'!A1557,F$1))</f>
        <v>0</v>
      </c>
    </row>
    <row r="1558" spans="1:1" x14ac:dyDescent="0.25">
      <c r="A1558" s="13" t="b">
        <f>IF(NOT(ISBLANK('ICSA 3-11-2016'!D1558)),CONCATENATE(A$1,'ICSA 3-11-2016'!D1558,B$1,'ICSA 3-11-2016'!A1558,C$1,D$1,'ICSA 3-11-2016'!F1558,E$1,'ICSA 3-11-2016'!A1558,F$1))</f>
        <v>0</v>
      </c>
    </row>
    <row r="1559" spans="1:1" x14ac:dyDescent="0.25">
      <c r="A1559" s="13" t="b">
        <f>IF(NOT(ISBLANK('ICSA 3-11-2016'!D1559)),CONCATENATE(A$1,'ICSA 3-11-2016'!D1559,B$1,'ICSA 3-11-2016'!A1559,C$1,D$1,'ICSA 3-11-2016'!F1559,E$1,'ICSA 3-11-2016'!A1559,F$1))</f>
        <v>0</v>
      </c>
    </row>
    <row r="1560" spans="1:1" x14ac:dyDescent="0.25">
      <c r="A1560" s="13" t="b">
        <f>IF(NOT(ISBLANK('ICSA 3-11-2016'!D1560)),CONCATENATE(A$1,'ICSA 3-11-2016'!D1560,B$1,'ICSA 3-11-2016'!A1560,C$1,D$1,'ICSA 3-11-2016'!F1560,E$1,'ICSA 3-11-2016'!A1560,F$1))</f>
        <v>0</v>
      </c>
    </row>
    <row r="1561" spans="1:1" x14ac:dyDescent="0.25">
      <c r="A1561" s="13" t="b">
        <f>IF(NOT(ISBLANK('ICSA 3-11-2016'!D1561)),CONCATENATE(A$1,'ICSA 3-11-2016'!D1561,B$1,'ICSA 3-11-2016'!A1561,C$1,D$1,'ICSA 3-11-2016'!F1561,E$1,'ICSA 3-11-2016'!A1561,F$1))</f>
        <v>0</v>
      </c>
    </row>
    <row r="1562" spans="1:1" x14ac:dyDescent="0.25">
      <c r="A1562" s="13" t="b">
        <f>IF(NOT(ISBLANK('ICSA 3-11-2016'!D1562)),CONCATENATE(A$1,'ICSA 3-11-2016'!D1562,B$1,'ICSA 3-11-2016'!A1562,C$1,D$1,'ICSA 3-11-2016'!F1562,E$1,'ICSA 3-11-2016'!A1562,F$1))</f>
        <v>0</v>
      </c>
    </row>
    <row r="1563" spans="1:1" x14ac:dyDescent="0.25">
      <c r="A1563" s="13" t="b">
        <f>IF(NOT(ISBLANK('ICSA 3-11-2016'!D1563)),CONCATENATE(A$1,'ICSA 3-11-2016'!D1563,B$1,'ICSA 3-11-2016'!A1563,C$1,D$1,'ICSA 3-11-2016'!F1563,E$1,'ICSA 3-11-2016'!A1563,F$1))</f>
        <v>0</v>
      </c>
    </row>
    <row r="1564" spans="1:1" x14ac:dyDescent="0.25">
      <c r="A1564" s="13" t="b">
        <f>IF(NOT(ISBLANK('ICSA 3-11-2016'!D1564)),CONCATENATE(A$1,'ICSA 3-11-2016'!D1564,B$1,'ICSA 3-11-2016'!A1564,C$1,D$1,'ICSA 3-11-2016'!F1564,E$1,'ICSA 3-11-2016'!A1564,F$1))</f>
        <v>0</v>
      </c>
    </row>
    <row r="1565" spans="1:1" x14ac:dyDescent="0.25">
      <c r="A1565" s="13" t="b">
        <f>IF(NOT(ISBLANK('ICSA 3-11-2016'!D1565)),CONCATENATE(A$1,'ICSA 3-11-2016'!D1565,B$1,'ICSA 3-11-2016'!A1565,C$1,D$1,'ICSA 3-11-2016'!F1565,E$1,'ICSA 3-11-2016'!A1565,F$1))</f>
        <v>0</v>
      </c>
    </row>
    <row r="1566" spans="1:1" x14ac:dyDescent="0.25">
      <c r="A1566" s="13" t="b">
        <f>IF(NOT(ISBLANK('ICSA 3-11-2016'!D1566)),CONCATENATE(A$1,'ICSA 3-11-2016'!D1566,B$1,'ICSA 3-11-2016'!A1566,C$1,D$1,'ICSA 3-11-2016'!F1566,E$1,'ICSA 3-11-2016'!A1566,F$1))</f>
        <v>0</v>
      </c>
    </row>
    <row r="1567" spans="1:1" x14ac:dyDescent="0.25">
      <c r="A1567" s="13" t="b">
        <f>IF(NOT(ISBLANK('ICSA 3-11-2016'!D1567)),CONCATENATE(A$1,'ICSA 3-11-2016'!D1567,B$1,'ICSA 3-11-2016'!A1567,C$1,D$1,'ICSA 3-11-2016'!F1567,E$1,'ICSA 3-11-2016'!A1567,F$1))</f>
        <v>0</v>
      </c>
    </row>
    <row r="1568" spans="1:1" x14ac:dyDescent="0.25">
      <c r="A1568" s="13" t="b">
        <f>IF(NOT(ISBLANK('ICSA 3-11-2016'!D1568)),CONCATENATE(A$1,'ICSA 3-11-2016'!D1568,B$1,'ICSA 3-11-2016'!A1568,C$1,D$1,'ICSA 3-11-2016'!F1568,E$1,'ICSA 3-11-2016'!A1568,F$1))</f>
        <v>0</v>
      </c>
    </row>
    <row r="1569" spans="1:1" x14ac:dyDescent="0.25">
      <c r="A1569" s="13" t="b">
        <f>IF(NOT(ISBLANK('ICSA 3-11-2016'!D1569)),CONCATENATE(A$1,'ICSA 3-11-2016'!D1569,B$1,'ICSA 3-11-2016'!A1569,C$1,D$1,'ICSA 3-11-2016'!F1569,E$1,'ICSA 3-11-2016'!A1569,F$1))</f>
        <v>0</v>
      </c>
    </row>
    <row r="1570" spans="1:1" x14ac:dyDescent="0.25">
      <c r="A1570" s="13" t="b">
        <f>IF(NOT(ISBLANK('ICSA 3-11-2016'!D1570)),CONCATENATE(A$1,'ICSA 3-11-2016'!D1570,B$1,'ICSA 3-11-2016'!A1570,C$1,D$1,'ICSA 3-11-2016'!F1570,E$1,'ICSA 3-11-2016'!A1570,F$1))</f>
        <v>0</v>
      </c>
    </row>
    <row r="1571" spans="1:1" x14ac:dyDescent="0.25">
      <c r="A1571" s="13" t="b">
        <f>IF(NOT(ISBLANK('ICSA 3-11-2016'!D1571)),CONCATENATE(A$1,'ICSA 3-11-2016'!D1571,B$1,'ICSA 3-11-2016'!A1571,C$1,D$1,'ICSA 3-11-2016'!F1571,E$1,'ICSA 3-11-2016'!A1571,F$1))</f>
        <v>0</v>
      </c>
    </row>
    <row r="1572" spans="1:1" x14ac:dyDescent="0.25">
      <c r="A1572" s="13" t="b">
        <f>IF(NOT(ISBLANK('ICSA 3-11-2016'!D1572)),CONCATENATE(A$1,'ICSA 3-11-2016'!D1572,B$1,'ICSA 3-11-2016'!A1572,C$1,D$1,'ICSA 3-11-2016'!F1572,E$1,'ICSA 3-11-2016'!A1572,F$1))</f>
        <v>0</v>
      </c>
    </row>
    <row r="1573" spans="1:1" x14ac:dyDescent="0.25">
      <c r="A1573" s="13" t="b">
        <f>IF(NOT(ISBLANK('ICSA 3-11-2016'!D1573)),CONCATENATE(A$1,'ICSA 3-11-2016'!D1573,B$1,'ICSA 3-11-2016'!A1573,C$1,D$1,'ICSA 3-11-2016'!F1573,E$1,'ICSA 3-11-2016'!A1573,F$1))</f>
        <v>0</v>
      </c>
    </row>
    <row r="1574" spans="1:1" x14ac:dyDescent="0.25">
      <c r="A1574" s="13" t="b">
        <f>IF(NOT(ISBLANK('ICSA 3-11-2016'!D1574)),CONCATENATE(A$1,'ICSA 3-11-2016'!D1574,B$1,'ICSA 3-11-2016'!A1574,C$1,D$1,'ICSA 3-11-2016'!F1574,E$1,'ICSA 3-11-2016'!A1574,F$1))</f>
        <v>0</v>
      </c>
    </row>
    <row r="1575" spans="1:1" x14ac:dyDescent="0.25">
      <c r="A1575" s="13" t="b">
        <f>IF(NOT(ISBLANK('ICSA 3-11-2016'!D1575)),CONCATENATE(A$1,'ICSA 3-11-2016'!D1575,B$1,'ICSA 3-11-2016'!A1575,C$1,D$1,'ICSA 3-11-2016'!F1575,E$1,'ICSA 3-11-2016'!A1575,F$1))</f>
        <v>0</v>
      </c>
    </row>
    <row r="1576" spans="1:1" x14ac:dyDescent="0.25">
      <c r="A1576" s="13" t="b">
        <f>IF(NOT(ISBLANK('ICSA 3-11-2016'!D1576)),CONCATENATE(A$1,'ICSA 3-11-2016'!D1576,B$1,'ICSA 3-11-2016'!A1576,C$1,D$1,'ICSA 3-11-2016'!F1576,E$1,'ICSA 3-11-2016'!A1576,F$1))</f>
        <v>0</v>
      </c>
    </row>
    <row r="1577" spans="1:1" x14ac:dyDescent="0.25">
      <c r="A1577" s="13" t="b">
        <f>IF(NOT(ISBLANK('ICSA 3-11-2016'!D1577)),CONCATENATE(A$1,'ICSA 3-11-2016'!D1577,B$1,'ICSA 3-11-2016'!A1577,C$1,D$1,'ICSA 3-11-2016'!F1577,E$1,'ICSA 3-11-2016'!A1577,F$1))</f>
        <v>0</v>
      </c>
    </row>
    <row r="1578" spans="1:1" x14ac:dyDescent="0.25">
      <c r="A1578" s="13" t="b">
        <f>IF(NOT(ISBLANK('ICSA 3-11-2016'!D1578)),CONCATENATE(A$1,'ICSA 3-11-2016'!D1578,B$1,'ICSA 3-11-2016'!A1578,C$1,D$1,'ICSA 3-11-2016'!F1578,E$1,'ICSA 3-11-2016'!A1578,F$1))</f>
        <v>0</v>
      </c>
    </row>
    <row r="1579" spans="1:1" x14ac:dyDescent="0.25">
      <c r="A1579" s="13" t="b">
        <f>IF(NOT(ISBLANK('ICSA 3-11-2016'!D1579)),CONCATENATE(A$1,'ICSA 3-11-2016'!D1579,B$1,'ICSA 3-11-2016'!A1579,C$1,D$1,'ICSA 3-11-2016'!F1579,E$1,'ICSA 3-11-2016'!A1579,F$1))</f>
        <v>0</v>
      </c>
    </row>
    <row r="1580" spans="1:1" x14ac:dyDescent="0.25">
      <c r="A1580" s="13" t="b">
        <f>IF(NOT(ISBLANK('ICSA 3-11-2016'!D1580)),CONCATENATE(A$1,'ICSA 3-11-2016'!D1580,B$1,'ICSA 3-11-2016'!A1580,C$1,D$1,'ICSA 3-11-2016'!F1580,E$1,'ICSA 3-11-2016'!A1580,F$1))</f>
        <v>0</v>
      </c>
    </row>
    <row r="1581" spans="1:1" x14ac:dyDescent="0.25">
      <c r="A1581" s="13" t="b">
        <f>IF(NOT(ISBLANK('ICSA 3-11-2016'!D1581)),CONCATENATE(A$1,'ICSA 3-11-2016'!D1581,B$1,'ICSA 3-11-2016'!A1581,C$1,D$1,'ICSA 3-11-2016'!F1581,E$1,'ICSA 3-11-2016'!A1581,F$1))</f>
        <v>0</v>
      </c>
    </row>
    <row r="1582" spans="1:1" x14ac:dyDescent="0.25">
      <c r="A1582" s="13" t="b">
        <f>IF(NOT(ISBLANK('ICSA 3-11-2016'!D1582)),CONCATENATE(A$1,'ICSA 3-11-2016'!D1582,B$1,'ICSA 3-11-2016'!A1582,C$1,D$1,'ICSA 3-11-2016'!F1582,E$1,'ICSA 3-11-2016'!A1582,F$1))</f>
        <v>0</v>
      </c>
    </row>
    <row r="1583" spans="1:1" x14ac:dyDescent="0.25">
      <c r="A1583" s="13" t="b">
        <f>IF(NOT(ISBLANK('ICSA 3-11-2016'!D1583)),CONCATENATE(A$1,'ICSA 3-11-2016'!D1583,B$1,'ICSA 3-11-2016'!A1583,C$1,D$1,'ICSA 3-11-2016'!F1583,E$1,'ICSA 3-11-2016'!A1583,F$1))</f>
        <v>0</v>
      </c>
    </row>
    <row r="1584" spans="1:1" x14ac:dyDescent="0.25">
      <c r="A1584" s="13" t="b">
        <f>IF(NOT(ISBLANK('ICSA 3-11-2016'!D1584)),CONCATENATE(A$1,'ICSA 3-11-2016'!D1584,B$1,'ICSA 3-11-2016'!A1584,C$1,D$1,'ICSA 3-11-2016'!F1584,E$1,'ICSA 3-11-2016'!A1584,F$1))</f>
        <v>0</v>
      </c>
    </row>
    <row r="1585" spans="1:1" x14ac:dyDescent="0.25">
      <c r="A1585" s="13" t="b">
        <f>IF(NOT(ISBLANK('ICSA 3-11-2016'!D1585)),CONCATENATE(A$1,'ICSA 3-11-2016'!D1585,B$1,'ICSA 3-11-2016'!A1585,C$1,D$1,'ICSA 3-11-2016'!F1585,E$1,'ICSA 3-11-2016'!A1585,F$1))</f>
        <v>0</v>
      </c>
    </row>
    <row r="1586" spans="1:1" x14ac:dyDescent="0.25">
      <c r="A1586" s="13" t="b">
        <f>IF(NOT(ISBLANK('ICSA 3-11-2016'!D1586)),CONCATENATE(A$1,'ICSA 3-11-2016'!D1586,B$1,'ICSA 3-11-2016'!A1586,C$1,D$1,'ICSA 3-11-2016'!F1586,E$1,'ICSA 3-11-2016'!A1586,F$1))</f>
        <v>0</v>
      </c>
    </row>
    <row r="1587" spans="1:1" x14ac:dyDescent="0.25">
      <c r="A1587" s="13" t="b">
        <f>IF(NOT(ISBLANK('ICSA 3-11-2016'!D1587)),CONCATENATE(A$1,'ICSA 3-11-2016'!D1587,B$1,'ICSA 3-11-2016'!A1587,C$1,D$1,'ICSA 3-11-2016'!F1587,E$1,'ICSA 3-11-2016'!A1587,F$1))</f>
        <v>0</v>
      </c>
    </row>
    <row r="1588" spans="1:1" x14ac:dyDescent="0.25">
      <c r="A1588" s="13" t="b">
        <f>IF(NOT(ISBLANK('ICSA 3-11-2016'!D1588)),CONCATENATE(A$1,'ICSA 3-11-2016'!D1588,B$1,'ICSA 3-11-2016'!A1588,C$1,D$1,'ICSA 3-11-2016'!F1588,E$1,'ICSA 3-11-2016'!A1588,F$1))</f>
        <v>0</v>
      </c>
    </row>
    <row r="1589" spans="1:1" x14ac:dyDescent="0.25">
      <c r="A1589" s="13" t="b">
        <f>IF(NOT(ISBLANK('ICSA 3-11-2016'!D1589)),CONCATENATE(A$1,'ICSA 3-11-2016'!D1589,B$1,'ICSA 3-11-2016'!A1589,C$1,D$1,'ICSA 3-11-2016'!F1589,E$1,'ICSA 3-11-2016'!A1589,F$1))</f>
        <v>0</v>
      </c>
    </row>
    <row r="1590" spans="1:1" x14ac:dyDescent="0.25">
      <c r="A1590" s="13" t="b">
        <f>IF(NOT(ISBLANK('ICSA 3-11-2016'!D1590)),CONCATENATE(A$1,'ICSA 3-11-2016'!D1590,B$1,'ICSA 3-11-2016'!A1590,C$1,D$1,'ICSA 3-11-2016'!F1590,E$1,'ICSA 3-11-2016'!A1590,F$1))</f>
        <v>0</v>
      </c>
    </row>
    <row r="1591" spans="1:1" x14ac:dyDescent="0.25">
      <c r="A1591" s="13" t="b">
        <f>IF(NOT(ISBLANK('ICSA 3-11-2016'!D1591)),CONCATENATE(A$1,'ICSA 3-11-2016'!D1591,B$1,'ICSA 3-11-2016'!A1591,C$1,D$1,'ICSA 3-11-2016'!F1591,E$1,'ICSA 3-11-2016'!A1591,F$1))</f>
        <v>0</v>
      </c>
    </row>
    <row r="1592" spans="1:1" x14ac:dyDescent="0.25">
      <c r="A1592" s="13" t="b">
        <f>IF(NOT(ISBLANK('ICSA 3-11-2016'!D1592)),CONCATENATE(A$1,'ICSA 3-11-2016'!D1592,B$1,'ICSA 3-11-2016'!A1592,C$1,D$1,'ICSA 3-11-2016'!F1592,E$1,'ICSA 3-11-2016'!A1592,F$1))</f>
        <v>0</v>
      </c>
    </row>
    <row r="1593" spans="1:1" x14ac:dyDescent="0.25">
      <c r="A1593" s="13" t="b">
        <f>IF(NOT(ISBLANK('ICSA 3-11-2016'!D1593)),CONCATENATE(A$1,'ICSA 3-11-2016'!D1593,B$1,'ICSA 3-11-2016'!A1593,C$1,D$1,'ICSA 3-11-2016'!F1593,E$1,'ICSA 3-11-2016'!A1593,F$1))</f>
        <v>0</v>
      </c>
    </row>
    <row r="1594" spans="1:1" x14ac:dyDescent="0.25">
      <c r="A1594" s="13" t="b">
        <f>IF(NOT(ISBLANK('ICSA 3-11-2016'!D1594)),CONCATENATE(A$1,'ICSA 3-11-2016'!D1594,B$1,'ICSA 3-11-2016'!A1594,C$1,D$1,'ICSA 3-11-2016'!F1594,E$1,'ICSA 3-11-2016'!A1594,F$1))</f>
        <v>0</v>
      </c>
    </row>
    <row r="1595" spans="1:1" x14ac:dyDescent="0.25">
      <c r="A1595" s="13" t="b">
        <f>IF(NOT(ISBLANK('ICSA 3-11-2016'!D1595)),CONCATENATE(A$1,'ICSA 3-11-2016'!D1595,B$1,'ICSA 3-11-2016'!A1595,C$1,D$1,'ICSA 3-11-2016'!F1595,E$1,'ICSA 3-11-2016'!A1595,F$1))</f>
        <v>0</v>
      </c>
    </row>
    <row r="1596" spans="1:1" x14ac:dyDescent="0.25">
      <c r="A1596" s="13" t="b">
        <f>IF(NOT(ISBLANK('ICSA 3-11-2016'!D1596)),CONCATENATE(A$1,'ICSA 3-11-2016'!D1596,B$1,'ICSA 3-11-2016'!A1596,C$1,D$1,'ICSA 3-11-2016'!F1596,E$1,'ICSA 3-11-2016'!A1596,F$1))</f>
        <v>0</v>
      </c>
    </row>
    <row r="1597" spans="1:1" x14ac:dyDescent="0.25">
      <c r="A1597" s="13" t="b">
        <f>IF(NOT(ISBLANK('ICSA 3-11-2016'!D1597)),CONCATENATE(A$1,'ICSA 3-11-2016'!D1597,B$1,'ICSA 3-11-2016'!A1597,C$1,D$1,'ICSA 3-11-2016'!F1597,E$1,'ICSA 3-11-2016'!A1597,F$1))</f>
        <v>0</v>
      </c>
    </row>
    <row r="1598" spans="1:1" x14ac:dyDescent="0.25">
      <c r="A1598" s="13" t="b">
        <f>IF(NOT(ISBLANK('ICSA 3-11-2016'!D1598)),CONCATENATE(A$1,'ICSA 3-11-2016'!D1598,B$1,'ICSA 3-11-2016'!A1598,C$1,D$1,'ICSA 3-11-2016'!F1598,E$1,'ICSA 3-11-2016'!A1598,F$1))</f>
        <v>0</v>
      </c>
    </row>
    <row r="1599" spans="1:1" x14ac:dyDescent="0.25">
      <c r="A1599" s="13" t="b">
        <f>IF(NOT(ISBLANK('ICSA 3-11-2016'!D1599)),CONCATENATE(A$1,'ICSA 3-11-2016'!D1599,B$1,'ICSA 3-11-2016'!A1599,C$1,D$1,'ICSA 3-11-2016'!F1599,E$1,'ICSA 3-11-2016'!A1599,F$1))</f>
        <v>0</v>
      </c>
    </row>
    <row r="1600" spans="1:1" x14ac:dyDescent="0.25">
      <c r="A1600" s="13" t="b">
        <f>IF(NOT(ISBLANK('ICSA 3-11-2016'!D1600)),CONCATENATE(A$1,'ICSA 3-11-2016'!D1600,B$1,'ICSA 3-11-2016'!A1600,C$1,D$1,'ICSA 3-11-2016'!F1600,E$1,'ICSA 3-11-2016'!A1600,F$1))</f>
        <v>0</v>
      </c>
    </row>
    <row r="1601" spans="1:1" x14ac:dyDescent="0.25">
      <c r="A1601" s="13" t="b">
        <f>IF(NOT(ISBLANK('ICSA 3-11-2016'!D1601)),CONCATENATE(A$1,'ICSA 3-11-2016'!D1601,B$1,'ICSA 3-11-2016'!A1601,C$1,D$1,'ICSA 3-11-2016'!F1601,E$1,'ICSA 3-11-2016'!A1601,F$1))</f>
        <v>0</v>
      </c>
    </row>
    <row r="1602" spans="1:1" x14ac:dyDescent="0.25">
      <c r="A1602" s="13" t="b">
        <f>IF(NOT(ISBLANK('ICSA 3-11-2016'!D1602)),CONCATENATE(A$1,'ICSA 3-11-2016'!D1602,B$1,'ICSA 3-11-2016'!A1602,C$1,D$1,'ICSA 3-11-2016'!F1602,E$1,'ICSA 3-11-2016'!A1602,F$1))</f>
        <v>0</v>
      </c>
    </row>
    <row r="1603" spans="1:1" x14ac:dyDescent="0.25">
      <c r="A1603" s="13" t="b">
        <f>IF(NOT(ISBLANK('ICSA 3-11-2016'!D1603)),CONCATENATE(A$1,'ICSA 3-11-2016'!D1603,B$1,'ICSA 3-11-2016'!A1603,C$1,D$1,'ICSA 3-11-2016'!F1603,E$1,'ICSA 3-11-2016'!A1603,F$1))</f>
        <v>0</v>
      </c>
    </row>
    <row r="1604" spans="1:1" x14ac:dyDescent="0.25">
      <c r="A1604" s="13" t="b">
        <f>IF(NOT(ISBLANK('ICSA 3-11-2016'!D1604)),CONCATENATE(A$1,'ICSA 3-11-2016'!D1604,B$1,'ICSA 3-11-2016'!A1604,C$1,D$1,'ICSA 3-11-2016'!F1604,E$1,'ICSA 3-11-2016'!A1604,F$1))</f>
        <v>0</v>
      </c>
    </row>
    <row r="1605" spans="1:1" x14ac:dyDescent="0.25">
      <c r="A1605" s="13" t="b">
        <f>IF(NOT(ISBLANK('ICSA 3-11-2016'!D1605)),CONCATENATE(A$1,'ICSA 3-11-2016'!D1605,B$1,'ICSA 3-11-2016'!A1605,C$1,D$1,'ICSA 3-11-2016'!F1605,E$1,'ICSA 3-11-2016'!A1605,F$1))</f>
        <v>0</v>
      </c>
    </row>
    <row r="1606" spans="1:1" x14ac:dyDescent="0.25">
      <c r="A1606" s="13" t="b">
        <f>IF(NOT(ISBLANK('ICSA 3-11-2016'!D1606)),CONCATENATE(A$1,'ICSA 3-11-2016'!D1606,B$1,'ICSA 3-11-2016'!A1606,C$1,D$1,'ICSA 3-11-2016'!F1606,E$1,'ICSA 3-11-2016'!A1606,F$1))</f>
        <v>0</v>
      </c>
    </row>
    <row r="1607" spans="1:1" x14ac:dyDescent="0.25">
      <c r="A1607" s="13" t="b">
        <f>IF(NOT(ISBLANK('ICSA 3-11-2016'!D1607)),CONCATENATE(A$1,'ICSA 3-11-2016'!D1607,B$1,'ICSA 3-11-2016'!A1607,C$1,D$1,'ICSA 3-11-2016'!F1607,E$1,'ICSA 3-11-2016'!A1607,F$1))</f>
        <v>0</v>
      </c>
    </row>
    <row r="1608" spans="1:1" x14ac:dyDescent="0.25">
      <c r="A1608" s="13" t="b">
        <f>IF(NOT(ISBLANK('ICSA 3-11-2016'!D1608)),CONCATENATE(A$1,'ICSA 3-11-2016'!D1608,B$1,'ICSA 3-11-2016'!A1608,C$1,D$1,'ICSA 3-11-2016'!F1608,E$1,'ICSA 3-11-2016'!A1608,F$1))</f>
        <v>0</v>
      </c>
    </row>
    <row r="1609" spans="1:1" x14ac:dyDescent="0.25">
      <c r="A1609" s="13" t="b">
        <f>IF(NOT(ISBLANK('ICSA 3-11-2016'!D1609)),CONCATENATE(A$1,'ICSA 3-11-2016'!D1609,B$1,'ICSA 3-11-2016'!A1609,C$1,D$1,'ICSA 3-11-2016'!F1609,E$1,'ICSA 3-11-2016'!A1609,F$1))</f>
        <v>0</v>
      </c>
    </row>
    <row r="1610" spans="1:1" x14ac:dyDescent="0.25">
      <c r="A1610" s="13" t="b">
        <f>IF(NOT(ISBLANK('ICSA 3-11-2016'!D1610)),CONCATENATE(A$1,'ICSA 3-11-2016'!D1610,B$1,'ICSA 3-11-2016'!A1610,C$1,D$1,'ICSA 3-11-2016'!F1610,E$1,'ICSA 3-11-2016'!A1610,F$1))</f>
        <v>0</v>
      </c>
    </row>
    <row r="1611" spans="1:1" x14ac:dyDescent="0.25">
      <c r="A1611" s="13" t="b">
        <f>IF(NOT(ISBLANK('ICSA 3-11-2016'!D1611)),CONCATENATE(A$1,'ICSA 3-11-2016'!D1611,B$1,'ICSA 3-11-2016'!A1611,C$1,D$1,'ICSA 3-11-2016'!F1611,E$1,'ICSA 3-11-2016'!A1611,F$1))</f>
        <v>0</v>
      </c>
    </row>
    <row r="1612" spans="1:1" x14ac:dyDescent="0.25">
      <c r="A1612" s="13" t="b">
        <f>IF(NOT(ISBLANK('ICSA 3-11-2016'!D1612)),CONCATENATE(A$1,'ICSA 3-11-2016'!D1612,B$1,'ICSA 3-11-2016'!A1612,C$1,D$1,'ICSA 3-11-2016'!F1612,E$1,'ICSA 3-11-2016'!A1612,F$1))</f>
        <v>0</v>
      </c>
    </row>
    <row r="1613" spans="1:1" x14ac:dyDescent="0.25">
      <c r="A1613" s="13" t="b">
        <f>IF(NOT(ISBLANK('ICSA 3-11-2016'!D1613)),CONCATENATE(A$1,'ICSA 3-11-2016'!D1613,B$1,'ICSA 3-11-2016'!A1613,C$1,D$1,'ICSA 3-11-2016'!F1613,E$1,'ICSA 3-11-2016'!A1613,F$1))</f>
        <v>0</v>
      </c>
    </row>
    <row r="1614" spans="1:1" x14ac:dyDescent="0.25">
      <c r="A1614" s="13" t="b">
        <f>IF(NOT(ISBLANK('ICSA 3-11-2016'!D1614)),CONCATENATE(A$1,'ICSA 3-11-2016'!D1614,B$1,'ICSA 3-11-2016'!A1614,C$1,D$1,'ICSA 3-11-2016'!F1614,E$1,'ICSA 3-11-2016'!A1614,F$1))</f>
        <v>0</v>
      </c>
    </row>
    <row r="1615" spans="1:1" x14ac:dyDescent="0.25">
      <c r="A1615" s="13" t="b">
        <f>IF(NOT(ISBLANK('ICSA 3-11-2016'!D1615)),CONCATENATE(A$1,'ICSA 3-11-2016'!D1615,B$1,'ICSA 3-11-2016'!A1615,C$1,D$1,'ICSA 3-11-2016'!F1615,E$1,'ICSA 3-11-2016'!A1615,F$1))</f>
        <v>0</v>
      </c>
    </row>
    <row r="1616" spans="1:1" x14ac:dyDescent="0.25">
      <c r="A1616" s="13" t="b">
        <f>IF(NOT(ISBLANK('ICSA 3-11-2016'!D1616)),CONCATENATE(A$1,'ICSA 3-11-2016'!D1616,B$1,'ICSA 3-11-2016'!A1616,C$1,D$1,'ICSA 3-11-2016'!F1616,E$1,'ICSA 3-11-2016'!A1616,F$1))</f>
        <v>0</v>
      </c>
    </row>
    <row r="1617" spans="1:1" x14ac:dyDescent="0.25">
      <c r="A1617" s="13" t="b">
        <f>IF(NOT(ISBLANK('ICSA 3-11-2016'!D1617)),CONCATENATE(A$1,'ICSA 3-11-2016'!D1617,B$1,'ICSA 3-11-2016'!A1617,C$1,D$1,'ICSA 3-11-2016'!F1617,E$1,'ICSA 3-11-2016'!A1617,F$1))</f>
        <v>0</v>
      </c>
    </row>
    <row r="1618" spans="1:1" x14ac:dyDescent="0.25">
      <c r="A1618" s="13" t="b">
        <f>IF(NOT(ISBLANK('ICSA 3-11-2016'!D1618)),CONCATENATE(A$1,'ICSA 3-11-2016'!D1618,B$1,'ICSA 3-11-2016'!A1618,C$1,D$1,'ICSA 3-11-2016'!F1618,E$1,'ICSA 3-11-2016'!A1618,F$1))</f>
        <v>0</v>
      </c>
    </row>
    <row r="1619" spans="1:1" x14ac:dyDescent="0.25">
      <c r="A1619" s="13" t="b">
        <f>IF(NOT(ISBLANK('ICSA 3-11-2016'!D1619)),CONCATENATE(A$1,'ICSA 3-11-2016'!D1619,B$1,'ICSA 3-11-2016'!A1619,C$1,D$1,'ICSA 3-11-2016'!F1619,E$1,'ICSA 3-11-2016'!A1619,F$1))</f>
        <v>0</v>
      </c>
    </row>
    <row r="1620" spans="1:1" x14ac:dyDescent="0.25">
      <c r="A1620" s="13" t="b">
        <f>IF(NOT(ISBLANK('ICSA 3-11-2016'!D1620)),CONCATENATE(A$1,'ICSA 3-11-2016'!D1620,B$1,'ICSA 3-11-2016'!A1620,C$1,D$1,'ICSA 3-11-2016'!F1620,E$1,'ICSA 3-11-2016'!A1620,F$1))</f>
        <v>0</v>
      </c>
    </row>
    <row r="1621" spans="1:1" x14ac:dyDescent="0.25">
      <c r="A1621" s="13" t="b">
        <f>IF(NOT(ISBLANK('ICSA 3-11-2016'!D1621)),CONCATENATE(A$1,'ICSA 3-11-2016'!D1621,B$1,'ICSA 3-11-2016'!A1621,C$1,D$1,'ICSA 3-11-2016'!F1621,E$1,'ICSA 3-11-2016'!A1621,F$1))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Drummond 3-11-2016</vt:lpstr>
      <vt:lpstr>Infogard 3-11-2016</vt:lpstr>
      <vt:lpstr>ICSA 3-11-2016</vt:lpstr>
      <vt:lpstr>DrumSQL</vt:lpstr>
      <vt:lpstr>InfoSQL</vt:lpstr>
      <vt:lpstr>ICSASql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Palmer</dc:creator>
  <cp:lastModifiedBy>Andrew Larned</cp:lastModifiedBy>
  <dcterms:created xsi:type="dcterms:W3CDTF">2016-03-10T22:38:17Z</dcterms:created>
  <dcterms:modified xsi:type="dcterms:W3CDTF">2016-03-16T16:18:01Z</dcterms:modified>
</cp:coreProperties>
</file>