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hare\Dropbox\강의준비\2025\2025.07.특강\2025.07.17.AMOS\교안\교재템플릿\"/>
    </mc:Choice>
  </mc:AlternateContent>
  <xr:revisionPtr revIDLastSave="0" documentId="13_ncr:1_{DEC09A35-562F-408D-BBDE-2E1098220F47}" xr6:coauthVersionLast="47" xr6:coauthVersionMax="47" xr10:uidLastSave="{00000000-0000-0000-0000-000000000000}"/>
  <bookViews>
    <workbookView xWindow="5865" yWindow="45" windowWidth="17130" windowHeight="15375" activeTab="1" xr2:uid="{5E2210A8-0D1A-4529-8A55-AC1DE7788194}"/>
  </bookViews>
  <sheets>
    <sheet name="용어" sheetId="7" r:id="rId1"/>
    <sheet name="합성신뢰도" sheetId="3" r:id="rId2"/>
    <sheet name="집중타당도" sheetId="4" r:id="rId3"/>
    <sheet name="판별타당도" sheetId="5" r:id="rId4"/>
    <sheet name="경로분석" sheetId="6" r:id="rId5"/>
    <sheet name="매개효과" sheetId="1" r:id="rId6"/>
    <sheet name="조절효과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E5" i="5"/>
  <c r="D4" i="5"/>
  <c r="C3" i="5"/>
  <c r="E6" i="5"/>
  <c r="D5" i="5" l="1"/>
  <c r="D6" i="5"/>
  <c r="C6" i="5"/>
  <c r="C5" i="5"/>
  <c r="C4" i="5"/>
  <c r="F3" i="4"/>
  <c r="G3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I9" i="4" s="1"/>
  <c r="F8" i="4"/>
  <c r="G8" i="4" s="1"/>
  <c r="F7" i="4"/>
  <c r="G7" i="4" s="1"/>
  <c r="F6" i="4"/>
  <c r="G6" i="4" s="1"/>
  <c r="F5" i="4"/>
  <c r="G5" i="4" s="1"/>
  <c r="F4" i="4"/>
  <c r="G4" i="4" s="1"/>
  <c r="I6" i="3"/>
  <c r="J6" i="3" s="1"/>
  <c r="I7" i="3"/>
  <c r="I8" i="3"/>
  <c r="H14" i="3"/>
  <c r="I14" i="3" s="1"/>
  <c r="H13" i="3"/>
  <c r="I13" i="3" s="1"/>
  <c r="H12" i="3"/>
  <c r="I12" i="3" s="1"/>
  <c r="J12" i="3" s="1"/>
  <c r="H11" i="3"/>
  <c r="I11" i="3" s="1"/>
  <c r="H10" i="3"/>
  <c r="I10" i="3" s="1"/>
  <c r="H9" i="3"/>
  <c r="I9" i="3" s="1"/>
  <c r="J9" i="3" s="1"/>
  <c r="H8" i="3"/>
  <c r="H7" i="3"/>
  <c r="H6" i="3"/>
  <c r="H5" i="3"/>
  <c r="I5" i="3" s="1"/>
  <c r="H4" i="3"/>
  <c r="I4" i="3" s="1"/>
  <c r="H3" i="3"/>
  <c r="I3" i="3" s="1"/>
  <c r="J3" i="3" s="1"/>
  <c r="G12" i="3"/>
  <c r="K12" i="3" s="1"/>
  <c r="F12" i="3"/>
  <c r="F9" i="3"/>
  <c r="G9" i="3" s="1"/>
  <c r="K9" i="3" s="1"/>
  <c r="F6" i="3"/>
  <c r="G6" i="3" s="1"/>
  <c r="F3" i="3"/>
  <c r="G3" i="3" s="1"/>
  <c r="K3" i="3" s="1"/>
  <c r="K6" i="3" l="1"/>
  <c r="I3" i="4"/>
  <c r="I12" i="4"/>
  <c r="H3" i="4"/>
  <c r="J3" i="4" s="1"/>
  <c r="I6" i="4"/>
  <c r="H6" i="4"/>
  <c r="J6" i="4" s="1"/>
  <c r="H9" i="4"/>
  <c r="J9" i="4" s="1"/>
  <c r="H12" i="4"/>
  <c r="J12" i="4" s="1"/>
</calcChain>
</file>

<file path=xl/sharedStrings.xml><?xml version="1.0" encoding="utf-8"?>
<sst xmlns="http://schemas.openxmlformats.org/spreadsheetml/2006/main" count="244" uniqueCount="132">
  <si>
    <t>TE</t>
  </si>
  <si>
    <t>→</t>
  </si>
  <si>
    <t>PV</t>
  </si>
  <si>
    <t>IU</t>
  </si>
  <si>
    <t>PU</t>
  </si>
  <si>
    <t>경로</t>
  </si>
  <si>
    <t>매개효과</t>
  </si>
  <si>
    <t>95% 신뢰구간</t>
  </si>
  <si>
    <t>Estimates</t>
  </si>
  <si>
    <t>S.E.</t>
  </si>
  <si>
    <t>P-value</t>
  </si>
  <si>
    <t>하한</t>
  </si>
  <si>
    <t>상한</t>
  </si>
  <si>
    <t>구분</t>
  </si>
  <si>
    <t>비제약 모형</t>
  </si>
  <si>
    <t>(Unconstrained Model)</t>
  </si>
  <si>
    <t>측정 가중치 모형</t>
  </si>
  <si>
    <t>(Measurement Weights Model)</t>
  </si>
  <si>
    <t>χ² 차이</t>
  </si>
  <si>
    <t>χ² 차이의 p-value</t>
  </si>
  <si>
    <t>χ²</t>
    <phoneticPr fontId="3" type="noConversion"/>
  </si>
  <si>
    <t>제약모형 (구조 가중치 모형)</t>
  </si>
  <si>
    <t>(Structural Weights Model)</t>
  </si>
  <si>
    <t>Standardized
Estimate (𝜆)</t>
    <phoneticPr fontId="3" type="noConversion"/>
  </si>
  <si>
    <t>CR</t>
    <phoneticPr fontId="3" type="noConversion"/>
  </si>
  <si>
    <r>
      <rPr>
        <sz val="12"/>
        <color rgb="FF000000"/>
        <rFont val="Calibri"/>
        <family val="1"/>
        <charset val="161"/>
      </rPr>
      <t>χ</t>
    </r>
    <r>
      <rPr>
        <sz val="12"/>
        <color rgb="FF000000"/>
        <rFont val="Calibri"/>
        <family val="1"/>
      </rPr>
      <t>²</t>
    </r>
    <phoneticPr fontId="3" type="noConversion"/>
  </si>
  <si>
    <t>𝛴𝜆²</t>
    <phoneticPr fontId="3" type="noConversion"/>
  </si>
  <si>
    <t>𝛴𝜆</t>
    <phoneticPr fontId="3" type="noConversion"/>
  </si>
  <si>
    <t>(𝛴𝜆)²</t>
    <phoneticPr fontId="3" type="noConversion"/>
  </si>
  <si>
    <t>𝜆²</t>
    <phoneticPr fontId="3" type="noConversion"/>
  </si>
  <si>
    <t>1-𝜆²</t>
    <phoneticPr fontId="3" type="noConversion"/>
  </si>
  <si>
    <t>𝛴 𝑉𝑎𝑟⁡(𝜀)</t>
    <phoneticPr fontId="3" type="noConversion"/>
  </si>
  <si>
    <t>→</t>
    <phoneticPr fontId="3" type="noConversion"/>
  </si>
  <si>
    <t>←</t>
    <phoneticPr fontId="3" type="noConversion"/>
  </si>
  <si>
    <t>PU1</t>
    <phoneticPr fontId="3" type="noConversion"/>
  </si>
  <si>
    <t>PU</t>
    <phoneticPr fontId="3" type="noConversion"/>
  </si>
  <si>
    <t>PU2</t>
    <phoneticPr fontId="3" type="noConversion"/>
  </si>
  <si>
    <t>PU3</t>
    <phoneticPr fontId="3" type="noConversion"/>
  </si>
  <si>
    <t>TE</t>
    <phoneticPr fontId="3" type="noConversion"/>
  </si>
  <si>
    <t>TE1</t>
    <phoneticPr fontId="3" type="noConversion"/>
  </si>
  <si>
    <t>TE2</t>
  </si>
  <si>
    <t>TE3</t>
  </si>
  <si>
    <t>PV</t>
    <phoneticPr fontId="3" type="noConversion"/>
  </si>
  <si>
    <t>IU</t>
    <phoneticPr fontId="3" type="noConversion"/>
  </si>
  <si>
    <t>IU1</t>
    <phoneticPr fontId="3" type="noConversion"/>
  </si>
  <si>
    <t>IU2</t>
  </si>
  <si>
    <t>IU3</t>
  </si>
  <si>
    <t>PV1</t>
    <phoneticPr fontId="3" type="noConversion"/>
  </si>
  <si>
    <t>PV2</t>
  </si>
  <si>
    <t>PV3</t>
  </si>
  <si>
    <t>AVE</t>
    <phoneticPr fontId="3" type="noConversion"/>
  </si>
  <si>
    <t>Estimate</t>
    <phoneticPr fontId="3" type="noConversion"/>
  </si>
  <si>
    <t>↔</t>
    <phoneticPr fontId="3" type="noConversion"/>
  </si>
  <si>
    <t>가설경로</t>
  </si>
  <si>
    <t>Standardized</t>
  </si>
  <si>
    <t>Regression</t>
  </si>
  <si>
    <t>Estimate (B)</t>
  </si>
  <si>
    <t>C.R</t>
  </si>
  <si>
    <t>p-value</t>
  </si>
  <si>
    <t>결과</t>
  </si>
  <si>
    <t>***</t>
  </si>
  <si>
    <t>채택</t>
  </si>
  <si>
    <r>
      <t>estimate (</t>
    </r>
    <r>
      <rPr>
        <sz val="12"/>
        <color rgb="FFFFFFFF"/>
        <rFont val="Calibri"/>
        <family val="1"/>
        <charset val="161"/>
      </rPr>
      <t>β</t>
    </r>
    <r>
      <rPr>
        <sz val="12"/>
        <color rgb="FFFFFFFF"/>
        <rFont val="Rix고딕 M"/>
        <family val="1"/>
        <charset val="129"/>
      </rPr>
      <t>)</t>
    </r>
    <phoneticPr fontId="3" type="noConversion"/>
  </si>
  <si>
    <t>한글 명칭</t>
  </si>
  <si>
    <t>간단 설명</t>
  </si>
  <si>
    <t>Estimate (Unstd.)</t>
  </si>
  <si>
    <t>추정치 (비표준화 계수)</t>
  </si>
  <si>
    <t>S.E. (Standard Error)</t>
  </si>
  <si>
    <t>표준 오차</t>
  </si>
  <si>
    <t>C.R. (Critical Ratio)</t>
  </si>
  <si>
    <t>P (p-value)</t>
  </si>
  <si>
    <t>유의확률</t>
  </si>
  <si>
    <t>Squared Multiple Correlation (R²)</t>
  </si>
  <si>
    <t>설명력 (R²)</t>
  </si>
  <si>
    <t>종속변수가 모델로 설명되는 비율</t>
  </si>
  <si>
    <r>
      <t>표준화 계수 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>)</t>
    </r>
    <phoneticPr fontId="3" type="noConversion"/>
  </si>
  <si>
    <r>
      <t>Standardized Estimate 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>)</t>
    </r>
    <phoneticPr fontId="3" type="noConversion"/>
  </si>
  <si>
    <t>Estimate 불확실성; 작을수록 정밀</t>
    <phoneticPr fontId="3" type="noConversion"/>
  </si>
  <si>
    <t>독립변수 1 단위 변화시 종속변수가 얼마나 변하는지; 원 측정단위 그대로</t>
    <phoneticPr fontId="3" type="noConversion"/>
  </si>
  <si>
    <t>경로계수가 0이 아닐 확률적 근거 (작을수록 유의)</t>
    <phoneticPr fontId="3" type="noConversion"/>
  </si>
  <si>
    <t>Regression Weights</t>
    <phoneticPr fontId="3" type="noConversion"/>
  </si>
  <si>
    <t>NO</t>
    <phoneticPr fontId="3" type="noConversion"/>
  </si>
  <si>
    <t>Standardized Regression Weights</t>
    <phoneticPr fontId="3" type="noConversion"/>
  </si>
  <si>
    <t>독립변수가 1 표준편차 변화시 종속변수가 몇 SD 변하는지; 단위 제거
|β| ≈ 0.10: 작은 효과, ≈ 0.30: 중간, ≥ 0.50: 큰 효과 (연구 분야별 기준 참고)</t>
    <phoneticPr fontId="3" type="noConversion"/>
  </si>
  <si>
    <t>표준화 회귀계수</t>
    <phoneticPr fontId="3" type="noConversion"/>
  </si>
  <si>
    <t>(비표준화) 회귀계수</t>
    <phoneticPr fontId="3" type="noConversion"/>
  </si>
  <si>
    <t>임계 비율 (Z값)</t>
    <phoneticPr fontId="3" type="noConversion"/>
  </si>
  <si>
    <t>Estimate ÷ S.E. 표준정규분포(Z) 가정 :  회귀분석 t-value계산식과 동일</t>
    <phoneticPr fontId="3" type="noConversion"/>
  </si>
  <si>
    <t>표준오차</t>
    <phoneticPr fontId="3" type="noConversion"/>
  </si>
  <si>
    <t>임계비율(Z or t)</t>
    <phoneticPr fontId="3" type="noConversion"/>
  </si>
  <si>
    <t>유의확률</t>
    <phoneticPr fontId="3" type="noConversion"/>
  </si>
  <si>
    <t>표준화 경로계수</t>
    <phoneticPr fontId="3" type="noConversion"/>
  </si>
  <si>
    <t>비표준화</t>
    <phoneticPr fontId="3" type="noConversion"/>
  </si>
  <si>
    <t>영문 항목</t>
    <phoneticPr fontId="3" type="noConversion"/>
  </si>
  <si>
    <t>χ²/df (CMIN/DF)</t>
  </si>
  <si>
    <r>
      <t>RMR</t>
    </r>
    <r>
      <rPr>
        <sz val="11"/>
        <color theme="1"/>
        <rFont val="맑은 고딕"/>
        <family val="2"/>
        <charset val="129"/>
        <scheme val="minor"/>
      </rPr>
      <t xml:space="preserve"> (Root Mean Square Residual)</t>
    </r>
  </si>
  <si>
    <r>
      <t>GFI</t>
    </r>
    <r>
      <rPr>
        <sz val="11"/>
        <color theme="1"/>
        <rFont val="맑은 고딕"/>
        <family val="2"/>
        <charset val="129"/>
        <scheme val="minor"/>
      </rPr>
      <t xml:space="preserve"> (Goodness-of-Fit Index)</t>
    </r>
  </si>
  <si>
    <t>≥ .90</t>
  </si>
  <si>
    <r>
      <t>AGFI</t>
    </r>
    <r>
      <rPr>
        <sz val="11"/>
        <color theme="1"/>
        <rFont val="맑은 고딕"/>
        <family val="2"/>
        <charset val="129"/>
        <scheme val="minor"/>
      </rPr>
      <t xml:space="preserve"> (Adjusted GFI)</t>
    </r>
  </si>
  <si>
    <t>자유도 보정 GFI</t>
  </si>
  <si>
    <r>
      <t>PGFI</t>
    </r>
    <r>
      <rPr>
        <sz val="11"/>
        <color theme="1"/>
        <rFont val="맑은 고딕"/>
        <family val="2"/>
        <charset val="129"/>
        <scheme val="minor"/>
      </rPr>
      <t xml:space="preserve"> (Parsimony-adjusted GFI)</t>
    </r>
  </si>
  <si>
    <t>단순성 반영 GFI</t>
  </si>
  <si>
    <t>≥ .50</t>
  </si>
  <si>
    <r>
      <t>NFI</t>
    </r>
    <r>
      <rPr>
        <sz val="11"/>
        <color theme="1"/>
        <rFont val="맑은 고딕"/>
        <family val="2"/>
        <charset val="129"/>
        <scheme val="minor"/>
      </rPr>
      <t xml:space="preserve"> (Normed Fit Index)</t>
    </r>
  </si>
  <si>
    <r>
      <t>TLI</t>
    </r>
    <r>
      <rPr>
        <sz val="11"/>
        <color theme="1"/>
        <rFont val="맑은 고딕"/>
        <family val="2"/>
        <charset val="129"/>
        <scheme val="minor"/>
      </rPr>
      <t xml:space="preserve"> (Tucker-Lewis Index, NNFI)</t>
    </r>
  </si>
  <si>
    <t>≥ .90 (≥ .95 매우 우수)</t>
  </si>
  <si>
    <r>
      <t>CFI</t>
    </r>
    <r>
      <rPr>
        <sz val="11"/>
        <color theme="1"/>
        <rFont val="맑은 고딕"/>
        <family val="2"/>
        <charset val="129"/>
        <scheme val="minor"/>
      </rPr>
      <t xml:space="preserve"> (Comparative Fit Index)</t>
    </r>
  </si>
  <si>
    <t>표본크기 민감도 낮은 증분 지수</t>
  </si>
  <si>
    <r>
      <t>PNFI</t>
    </r>
    <r>
      <rPr>
        <sz val="11"/>
        <color theme="1"/>
        <rFont val="맑은 고딕"/>
        <family val="2"/>
        <charset val="129"/>
        <scheme val="minor"/>
      </rPr>
      <t xml:space="preserve"> (Parsimony NFI)</t>
    </r>
  </si>
  <si>
    <t>NFI에 단순성 가중</t>
  </si>
  <si>
    <r>
      <t>PCFI</t>
    </r>
    <r>
      <rPr>
        <sz val="11"/>
        <color theme="1"/>
        <rFont val="맑은 고딕"/>
        <family val="2"/>
        <charset val="129"/>
        <scheme val="minor"/>
      </rPr>
      <t xml:space="preserve"> (Parsimony CFI)</t>
    </r>
  </si>
  <si>
    <t>CFI에 단순성 가중</t>
  </si>
  <si>
    <r>
      <t>RMSEA</t>
    </r>
    <r>
      <rPr>
        <sz val="11"/>
        <color theme="1"/>
        <rFont val="맑은 고딕"/>
        <family val="2"/>
        <charset val="129"/>
        <scheme val="minor"/>
      </rPr>
      <t xml:space="preserve"> (Root Mean Square Error of Approx.)</t>
    </r>
    <phoneticPr fontId="3" type="noConversion"/>
  </si>
  <si>
    <t>카이제곱/자유도</t>
    <phoneticPr fontId="3" type="noConversion"/>
  </si>
  <si>
    <t>근사 오차 평균제곱근</t>
    <phoneticPr fontId="3" type="noConversion"/>
  </si>
  <si>
    <t>잔차 제곱근 평균</t>
    <phoneticPr fontId="3" type="noConversion"/>
  </si>
  <si>
    <t>적합 지수</t>
    <phoneticPr fontId="3" type="noConversion"/>
  </si>
  <si>
    <t>독립모형 대비 개선도</t>
    <phoneticPr fontId="3" type="noConversion"/>
  </si>
  <si>
    <t>비-노름 증분 지수·복잡도 보정</t>
    <phoneticPr fontId="3" type="noConversion"/>
  </si>
  <si>
    <t>≤ .05 우수, ≤ .08 수용, 모형 오차의 인구 수준 지표</t>
    <phoneticPr fontId="3" type="noConversion"/>
  </si>
  <si>
    <t>≤ .05 우수, ≤ .08 수용, 관측-추정 공분산 차이의 평균</t>
    <phoneticPr fontId="3" type="noConversion"/>
  </si>
  <si>
    <t>Model Fit</t>
    <phoneticPr fontId="3" type="noConversion"/>
  </si>
  <si>
    <t>모형 적합도</t>
    <phoneticPr fontId="3" type="noConversion"/>
  </si>
  <si>
    <t>1≤, ≤ 2 우수, ≤ 3 수용, 모형전반적합도, 모형-자료 불일치 정도를 표본크기 보정</t>
    <phoneticPr fontId="3" type="noConversion"/>
  </si>
  <si>
    <t>≥ .90, 모형설명력, 1에 가까울수록 모형-데이터 일치</t>
    <phoneticPr fontId="3" type="noConversion"/>
  </si>
  <si>
    <t>≥ .90, 증분적합지수</t>
    <phoneticPr fontId="3" type="noConversion"/>
  </si>
  <si>
    <t>≥ .50, 간명적합지수</t>
    <phoneticPr fontId="3" type="noConversion"/>
  </si>
  <si>
    <t>표준화된 적재량</t>
    <phoneticPr fontId="3" type="noConversion"/>
  </si>
  <si>
    <t>합성신뢰도</t>
    <phoneticPr fontId="3" type="noConversion"/>
  </si>
  <si>
    <t>측정오차분산</t>
    <phoneticPr fontId="3" type="noConversion"/>
  </si>
  <si>
    <t>평균분산추출</t>
    <phoneticPr fontId="3" type="noConversion"/>
  </si>
  <si>
    <t>상관계수제곱값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</si>
</sst>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5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Rix고딕 M"/>
      <family val="1"/>
      <charset val="129"/>
    </font>
    <font>
      <sz val="12"/>
      <color rgb="FFFFFFFF"/>
      <name val="Rix고딕 B"/>
      <family val="1"/>
      <charset val="129"/>
    </font>
    <font>
      <sz val="8"/>
      <name val="맑은 고딕"/>
      <family val="2"/>
      <charset val="129"/>
      <scheme val="minor"/>
    </font>
    <font>
      <sz val="10.5"/>
      <color rgb="FFFFFFFF"/>
      <name val="Rix고딕 B"/>
      <family val="1"/>
      <charset val="129"/>
    </font>
    <font>
      <sz val="12"/>
      <color theme="1"/>
      <name val="Rix고딕 M"/>
      <family val="1"/>
      <charset val="129"/>
    </font>
    <font>
      <sz val="12"/>
      <color rgb="FF000000"/>
      <name val="Calibri"/>
      <family val="1"/>
      <charset val="161"/>
    </font>
    <font>
      <sz val="12"/>
      <color rgb="FF000000"/>
      <name val="Calibri"/>
      <family val="1"/>
    </font>
    <font>
      <sz val="12"/>
      <color rgb="FFFFFFFF"/>
      <name val="Rix고딕 M"/>
      <family val="1"/>
      <charset val="129"/>
    </font>
    <font>
      <sz val="12"/>
      <color rgb="FFFFFFFF"/>
      <name val="Calibri"/>
      <family val="1"/>
      <charset val="16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rgb="FF0E69A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4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indent="1" readingOrder="1"/>
    </xf>
    <xf numFmtId="176" fontId="1" fillId="3" borderId="1" xfId="0" applyNumberFormat="1" applyFont="1" applyFill="1" applyBorder="1" applyAlignment="1">
      <alignment horizontal="right" vertical="center" wrapText="1" indent="1" readingOrder="1"/>
    </xf>
    <xf numFmtId="0" fontId="1" fillId="0" borderId="1" xfId="0" applyFont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176" fontId="1" fillId="0" borderId="1" xfId="0" applyNumberFormat="1" applyFont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 readingOrder="1"/>
    </xf>
    <xf numFmtId="176" fontId="5" fillId="0" borderId="1" xfId="0" applyNumberFormat="1" applyFont="1" applyBorder="1" applyAlignment="1">
      <alignment horizontal="right" vertical="center" indent="2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176" fontId="5" fillId="6" borderId="1" xfId="0" applyNumberFormat="1" applyFont="1" applyFill="1" applyBorder="1" applyAlignment="1">
      <alignment horizontal="right" vertical="center" indent="2"/>
    </xf>
    <xf numFmtId="0" fontId="1" fillId="3" borderId="1" xfId="0" applyFont="1" applyFill="1" applyBorder="1" applyAlignment="1">
      <alignment horizontal="center" vertical="center" wrapText="1" readingOrder="1"/>
    </xf>
    <xf numFmtId="0" fontId="8" fillId="4" borderId="5" xfId="0" applyFont="1" applyFill="1" applyBorder="1" applyAlignment="1">
      <alignment horizontal="center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indent="2" readingOrder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7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vertical="top"/>
    </xf>
    <xf numFmtId="0" fontId="10" fillId="0" borderId="5" xfId="0" applyFont="1" applyBorder="1" applyAlignment="1">
      <alignment horizontal="center" vertical="top"/>
    </xf>
    <xf numFmtId="0" fontId="0" fillId="0" borderId="7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176" fontId="5" fillId="0" borderId="5" xfId="0" applyNumberFormat="1" applyFont="1" applyBorder="1" applyAlignment="1">
      <alignment horizontal="right" vertical="center" indent="2"/>
    </xf>
    <xf numFmtId="176" fontId="5" fillId="0" borderId="7" xfId="0" applyNumberFormat="1" applyFont="1" applyBorder="1" applyAlignment="1">
      <alignment horizontal="right" vertical="center" indent="2"/>
    </xf>
    <xf numFmtId="176" fontId="5" fillId="0" borderId="6" xfId="0" applyNumberFormat="1" applyFont="1" applyBorder="1" applyAlignment="1">
      <alignment horizontal="right" vertical="center" indent="2"/>
    </xf>
    <xf numFmtId="176" fontId="5" fillId="6" borderId="5" xfId="0" applyNumberFormat="1" applyFont="1" applyFill="1" applyBorder="1" applyAlignment="1">
      <alignment horizontal="right" vertical="center" indent="2"/>
    </xf>
    <xf numFmtId="176" fontId="5" fillId="6" borderId="7" xfId="0" applyNumberFormat="1" applyFont="1" applyFill="1" applyBorder="1" applyAlignment="1">
      <alignment horizontal="right" vertical="center" indent="2"/>
    </xf>
    <xf numFmtId="176" fontId="5" fillId="6" borderId="6" xfId="0" applyNumberFormat="1" applyFont="1" applyFill="1" applyBorder="1" applyAlignment="1">
      <alignment horizontal="right" vertical="center" indent="2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176" fontId="1" fillId="0" borderId="1" xfId="0" applyNumberFormat="1" applyFont="1" applyBorder="1" applyAlignment="1">
      <alignment horizontal="center" vertical="center" wrapText="1" readingOrder="1"/>
    </xf>
    <xf numFmtId="176" fontId="1" fillId="5" borderId="1" xfId="0" applyNumberFormat="1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05A4-337D-4382-8DA9-74A91BF20A06}">
  <dimension ref="A1:E24"/>
  <sheetViews>
    <sheetView showGridLines="0" workbookViewId="0">
      <selection activeCell="B1" sqref="B1"/>
    </sheetView>
  </sheetViews>
  <sheetFormatPr defaultColWidth="8.75" defaultRowHeight="16.5" x14ac:dyDescent="0.3"/>
  <cols>
    <col min="1" max="1" width="4.25" style="32" bestFit="1" customWidth="1"/>
    <col min="2" max="2" width="39.125" style="32" customWidth="1"/>
    <col min="3" max="3" width="28.5" style="32" customWidth="1"/>
    <col min="4" max="4" width="67.25" style="32" customWidth="1"/>
    <col min="5" max="5" width="38.25" style="32" customWidth="1"/>
    <col min="6" max="16384" width="8.75" style="32"/>
  </cols>
  <sheetData>
    <row r="1" spans="1:5" x14ac:dyDescent="0.3">
      <c r="A1" s="31" t="s">
        <v>81</v>
      </c>
      <c r="B1" s="31" t="s">
        <v>93</v>
      </c>
      <c r="C1" s="31" t="s">
        <v>63</v>
      </c>
      <c r="D1" s="31" t="s">
        <v>64</v>
      </c>
    </row>
    <row r="2" spans="1:5" x14ac:dyDescent="0.3">
      <c r="A2" s="40">
        <v>1</v>
      </c>
      <c r="B2" s="30" t="s">
        <v>121</v>
      </c>
      <c r="C2" s="30" t="s">
        <v>122</v>
      </c>
      <c r="D2" s="39"/>
      <c r="E2" s="28"/>
    </row>
    <row r="3" spans="1:5" x14ac:dyDescent="0.3">
      <c r="A3" s="45"/>
      <c r="B3" s="30" t="s">
        <v>94</v>
      </c>
      <c r="C3" s="29" t="s">
        <v>113</v>
      </c>
      <c r="D3" s="46" t="s">
        <v>123</v>
      </c>
      <c r="E3" s="28"/>
    </row>
    <row r="4" spans="1:5" ht="33" x14ac:dyDescent="0.3">
      <c r="A4" s="41"/>
      <c r="B4" s="30" t="s">
        <v>112</v>
      </c>
      <c r="C4" s="29" t="s">
        <v>114</v>
      </c>
      <c r="D4" s="29" t="s">
        <v>119</v>
      </c>
      <c r="E4" s="28"/>
    </row>
    <row r="5" spans="1:5" x14ac:dyDescent="0.3">
      <c r="A5" s="41"/>
      <c r="B5" s="30" t="s">
        <v>95</v>
      </c>
      <c r="C5" s="29" t="s">
        <v>115</v>
      </c>
      <c r="D5" s="29" t="s">
        <v>120</v>
      </c>
      <c r="E5" s="28"/>
    </row>
    <row r="6" spans="1:5" x14ac:dyDescent="0.3">
      <c r="A6" s="41"/>
      <c r="B6" s="30" t="s">
        <v>96</v>
      </c>
      <c r="C6" s="29" t="s">
        <v>116</v>
      </c>
      <c r="D6" s="29" t="s">
        <v>124</v>
      </c>
      <c r="E6" s="28"/>
    </row>
    <row r="7" spans="1:5" x14ac:dyDescent="0.3">
      <c r="A7" s="41"/>
      <c r="B7" s="30" t="s">
        <v>98</v>
      </c>
      <c r="C7" s="29" t="s">
        <v>99</v>
      </c>
      <c r="D7" s="29" t="s">
        <v>97</v>
      </c>
      <c r="E7" s="28"/>
    </row>
    <row r="8" spans="1:5" x14ac:dyDescent="0.3">
      <c r="A8" s="41"/>
      <c r="B8" s="30" t="s">
        <v>100</v>
      </c>
      <c r="C8" s="29" t="s">
        <v>101</v>
      </c>
      <c r="D8" s="29" t="s">
        <v>102</v>
      </c>
      <c r="E8" s="28"/>
    </row>
    <row r="9" spans="1:5" x14ac:dyDescent="0.3">
      <c r="A9" s="41"/>
      <c r="B9" s="30" t="s">
        <v>103</v>
      </c>
      <c r="C9" s="29" t="s">
        <v>117</v>
      </c>
      <c r="D9" s="29" t="s">
        <v>125</v>
      </c>
      <c r="E9" s="28"/>
    </row>
    <row r="10" spans="1:5" x14ac:dyDescent="0.3">
      <c r="A10" s="41"/>
      <c r="B10" s="30" t="s">
        <v>104</v>
      </c>
      <c r="C10" s="29" t="s">
        <v>118</v>
      </c>
      <c r="D10" s="29" t="s">
        <v>105</v>
      </c>
      <c r="E10" s="28"/>
    </row>
    <row r="11" spans="1:5" x14ac:dyDescent="0.3">
      <c r="A11" s="41"/>
      <c r="B11" s="30" t="s">
        <v>106</v>
      </c>
      <c r="C11" s="29" t="s">
        <v>107</v>
      </c>
      <c r="D11" s="29" t="s">
        <v>105</v>
      </c>
      <c r="E11" s="28"/>
    </row>
    <row r="12" spans="1:5" x14ac:dyDescent="0.3">
      <c r="A12" s="41"/>
      <c r="B12" s="30" t="s">
        <v>108</v>
      </c>
      <c r="C12" s="29" t="s">
        <v>109</v>
      </c>
      <c r="D12" s="29" t="s">
        <v>126</v>
      </c>
      <c r="E12" s="28"/>
    </row>
    <row r="13" spans="1:5" x14ac:dyDescent="0.3">
      <c r="A13" s="42"/>
      <c r="B13" s="30" t="s">
        <v>110</v>
      </c>
      <c r="C13" s="29" t="s">
        <v>111</v>
      </c>
      <c r="D13" s="29" t="s">
        <v>102</v>
      </c>
      <c r="E13" s="28"/>
    </row>
    <row r="14" spans="1:5" x14ac:dyDescent="0.3">
      <c r="A14" s="40">
        <v>2</v>
      </c>
      <c r="B14" s="34" t="s">
        <v>80</v>
      </c>
      <c r="C14" s="34" t="s">
        <v>85</v>
      </c>
      <c r="D14" s="35"/>
    </row>
    <row r="15" spans="1:5" x14ac:dyDescent="0.3">
      <c r="A15" s="43"/>
      <c r="B15" s="35" t="s">
        <v>65</v>
      </c>
      <c r="C15" s="35" t="s">
        <v>66</v>
      </c>
      <c r="D15" s="35" t="s">
        <v>78</v>
      </c>
    </row>
    <row r="16" spans="1:5" x14ac:dyDescent="0.3">
      <c r="A16" s="43"/>
      <c r="B16" s="35" t="s">
        <v>67</v>
      </c>
      <c r="C16" s="35" t="s">
        <v>68</v>
      </c>
      <c r="D16" s="35" t="s">
        <v>77</v>
      </c>
    </row>
    <row r="17" spans="1:5" x14ac:dyDescent="0.3">
      <c r="A17" s="43"/>
      <c r="B17" s="35" t="s">
        <v>69</v>
      </c>
      <c r="C17" s="35" t="s">
        <v>86</v>
      </c>
      <c r="D17" s="35" t="s">
        <v>87</v>
      </c>
    </row>
    <row r="18" spans="1:5" x14ac:dyDescent="0.3">
      <c r="A18" s="44"/>
      <c r="B18" s="35" t="s">
        <v>70</v>
      </c>
      <c r="C18" s="35" t="s">
        <v>71</v>
      </c>
      <c r="D18" s="35" t="s">
        <v>79</v>
      </c>
    </row>
    <row r="19" spans="1:5" x14ac:dyDescent="0.3">
      <c r="A19" s="40">
        <v>3</v>
      </c>
      <c r="B19" s="34" t="s">
        <v>82</v>
      </c>
      <c r="C19" s="34" t="s">
        <v>84</v>
      </c>
      <c r="D19" s="35"/>
    </row>
    <row r="20" spans="1:5" ht="33" x14ac:dyDescent="0.3">
      <c r="A20" s="44"/>
      <c r="B20" s="35" t="s">
        <v>76</v>
      </c>
      <c r="C20" s="35" t="s">
        <v>75</v>
      </c>
      <c r="D20" s="36" t="s">
        <v>83</v>
      </c>
    </row>
    <row r="21" spans="1:5" x14ac:dyDescent="0.3">
      <c r="A21" s="33">
        <v>4</v>
      </c>
      <c r="B21" s="34" t="s">
        <v>72</v>
      </c>
      <c r="C21" s="34" t="s">
        <v>73</v>
      </c>
      <c r="D21" s="35" t="s">
        <v>74</v>
      </c>
    </row>
    <row r="24" spans="1:5" x14ac:dyDescent="0.3">
      <c r="B24" s="27"/>
      <c r="C24" s="27"/>
      <c r="E24" s="2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CDD5-64AA-4481-B6F2-B598B9DAE89D}">
  <dimension ref="B1:K14"/>
  <sheetViews>
    <sheetView showGridLines="0" tabSelected="1" workbookViewId="0"/>
  </sheetViews>
  <sheetFormatPr defaultColWidth="8.75" defaultRowHeight="15.75" x14ac:dyDescent="0.3"/>
  <cols>
    <col min="1" max="1" width="2.625" style="12" customWidth="1"/>
    <col min="2" max="2" width="5.875" style="14" customWidth="1"/>
    <col min="3" max="3" width="2.5" style="14" customWidth="1"/>
    <col min="4" max="4" width="5.875" style="14" customWidth="1"/>
    <col min="5" max="5" width="13.375" style="12" customWidth="1"/>
    <col min="6" max="11" width="12.125" style="12" customWidth="1"/>
    <col min="12" max="16384" width="8.75" style="12"/>
  </cols>
  <sheetData>
    <row r="1" spans="2:11" ht="16.5" x14ac:dyDescent="0.3">
      <c r="E1" s="37" t="s">
        <v>127</v>
      </c>
      <c r="F1" s="38"/>
      <c r="G1" s="38"/>
      <c r="H1" s="38"/>
      <c r="I1" s="38" t="s">
        <v>129</v>
      </c>
      <c r="J1" s="38"/>
      <c r="K1" s="38" t="s">
        <v>128</v>
      </c>
    </row>
    <row r="2" spans="2:11" ht="33.6" customHeight="1" x14ac:dyDescent="0.3">
      <c r="B2" s="53"/>
      <c r="C2" s="54"/>
      <c r="D2" s="55"/>
      <c r="E2" s="1" t="s">
        <v>23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24</v>
      </c>
    </row>
    <row r="3" spans="2:11" x14ac:dyDescent="0.3">
      <c r="B3" s="17" t="s">
        <v>34</v>
      </c>
      <c r="C3" s="18" t="s">
        <v>33</v>
      </c>
      <c r="D3" s="19" t="s">
        <v>35</v>
      </c>
      <c r="E3" s="16">
        <v>0.82</v>
      </c>
      <c r="F3" s="47">
        <f>SUM(E3:E5)</f>
        <v>2.4260000000000002</v>
      </c>
      <c r="G3" s="47">
        <f>POWER(F3,2)</f>
        <v>5.8854760000000006</v>
      </c>
      <c r="H3" s="16">
        <f>POWER(E3,2)</f>
        <v>0.67239999999999989</v>
      </c>
      <c r="I3" s="16">
        <f>1-H3</f>
        <v>0.32760000000000011</v>
      </c>
      <c r="J3" s="47">
        <f>SUM(I3:I5)</f>
        <v>1.0370140000000001</v>
      </c>
      <c r="K3" s="50">
        <f>G3/(G3+J3)</f>
        <v>0.85019638887163429</v>
      </c>
    </row>
    <row r="4" spans="2:11" x14ac:dyDescent="0.3">
      <c r="B4" s="17" t="s">
        <v>36</v>
      </c>
      <c r="C4" s="18" t="s">
        <v>33</v>
      </c>
      <c r="D4" s="19" t="s">
        <v>35</v>
      </c>
      <c r="E4" s="16">
        <v>0.82499999999999996</v>
      </c>
      <c r="F4" s="48"/>
      <c r="G4" s="48"/>
      <c r="H4" s="16">
        <f t="shared" ref="H4:H14" si="0">POWER(E4,2)</f>
        <v>0.68062499999999992</v>
      </c>
      <c r="I4" s="16">
        <f t="shared" ref="I4:I14" si="1">1-H4</f>
        <v>0.31937500000000008</v>
      </c>
      <c r="J4" s="48"/>
      <c r="K4" s="51"/>
    </row>
    <row r="5" spans="2:11" x14ac:dyDescent="0.3">
      <c r="B5" s="17" t="s">
        <v>37</v>
      </c>
      <c r="C5" s="18" t="s">
        <v>33</v>
      </c>
      <c r="D5" s="19" t="s">
        <v>35</v>
      </c>
      <c r="E5" s="16">
        <v>0.78100000000000003</v>
      </c>
      <c r="F5" s="49"/>
      <c r="G5" s="49"/>
      <c r="H5" s="16">
        <f t="shared" si="0"/>
        <v>0.60996100000000009</v>
      </c>
      <c r="I5" s="16">
        <f t="shared" si="1"/>
        <v>0.39003899999999991</v>
      </c>
      <c r="J5" s="49"/>
      <c r="K5" s="52"/>
    </row>
    <row r="6" spans="2:11" x14ac:dyDescent="0.3">
      <c r="B6" s="17" t="s">
        <v>39</v>
      </c>
      <c r="C6" s="18" t="s">
        <v>33</v>
      </c>
      <c r="D6" s="19" t="s">
        <v>38</v>
      </c>
      <c r="E6" s="16">
        <v>0.86</v>
      </c>
      <c r="F6" s="47">
        <f>SUM(E6:E8)</f>
        <v>2.5760000000000001</v>
      </c>
      <c r="G6" s="47">
        <f>POWER(F6,2)</f>
        <v>6.6357760000000008</v>
      </c>
      <c r="H6" s="16">
        <f t="shared" si="0"/>
        <v>0.73959999999999992</v>
      </c>
      <c r="I6" s="16">
        <f t="shared" si="1"/>
        <v>0.26040000000000008</v>
      </c>
      <c r="J6" s="47">
        <f>SUM(I6:I8)</f>
        <v>0.78454400000000013</v>
      </c>
      <c r="K6" s="50">
        <f>G6/(G6+J6)</f>
        <v>0.89427086702460268</v>
      </c>
    </row>
    <row r="7" spans="2:11" x14ac:dyDescent="0.3">
      <c r="B7" s="17" t="s">
        <v>40</v>
      </c>
      <c r="C7" s="18" t="s">
        <v>33</v>
      </c>
      <c r="D7" s="19" t="s">
        <v>38</v>
      </c>
      <c r="E7" s="16">
        <v>0.9</v>
      </c>
      <c r="F7" s="48"/>
      <c r="G7" s="48"/>
      <c r="H7" s="16">
        <f t="shared" si="0"/>
        <v>0.81</v>
      </c>
      <c r="I7" s="16">
        <f t="shared" si="1"/>
        <v>0.18999999999999995</v>
      </c>
      <c r="J7" s="48"/>
      <c r="K7" s="51"/>
    </row>
    <row r="8" spans="2:11" x14ac:dyDescent="0.3">
      <c r="B8" s="17" t="s">
        <v>41</v>
      </c>
      <c r="C8" s="18" t="s">
        <v>33</v>
      </c>
      <c r="D8" s="19" t="s">
        <v>38</v>
      </c>
      <c r="E8" s="16">
        <v>0.81599999999999995</v>
      </c>
      <c r="F8" s="49"/>
      <c r="G8" s="49"/>
      <c r="H8" s="16">
        <f t="shared" si="0"/>
        <v>0.66585599999999989</v>
      </c>
      <c r="I8" s="16">
        <f t="shared" si="1"/>
        <v>0.33414400000000011</v>
      </c>
      <c r="J8" s="49"/>
      <c r="K8" s="52"/>
    </row>
    <row r="9" spans="2:11" x14ac:dyDescent="0.3">
      <c r="B9" s="17" t="s">
        <v>47</v>
      </c>
      <c r="C9" s="18" t="s">
        <v>33</v>
      </c>
      <c r="D9" s="19" t="s">
        <v>42</v>
      </c>
      <c r="E9" s="16">
        <v>0.84399999999999997</v>
      </c>
      <c r="F9" s="47">
        <f>SUM(E9:E11)</f>
        <v>2.4959999999999996</v>
      </c>
      <c r="G9" s="47">
        <f>POWER(F9,2)</f>
        <v>6.2300159999999973</v>
      </c>
      <c r="H9" s="16">
        <f t="shared" si="0"/>
        <v>0.71233599999999997</v>
      </c>
      <c r="I9" s="16">
        <f t="shared" si="1"/>
        <v>0.28766400000000003</v>
      </c>
      <c r="J9" s="47">
        <f>SUM(I9:I11)</f>
        <v>0.92295000000000016</v>
      </c>
      <c r="K9" s="50">
        <f>G9/(G9+J9)</f>
        <v>0.87096960897060038</v>
      </c>
    </row>
    <row r="10" spans="2:11" x14ac:dyDescent="0.3">
      <c r="B10" s="17" t="s">
        <v>48</v>
      </c>
      <c r="C10" s="18" t="s">
        <v>33</v>
      </c>
      <c r="D10" s="19" t="s">
        <v>42</v>
      </c>
      <c r="E10" s="16">
        <v>0.83499999999999996</v>
      </c>
      <c r="F10" s="48"/>
      <c r="G10" s="48"/>
      <c r="H10" s="16">
        <f t="shared" si="0"/>
        <v>0.69722499999999998</v>
      </c>
      <c r="I10" s="16">
        <f t="shared" si="1"/>
        <v>0.30277500000000002</v>
      </c>
      <c r="J10" s="48"/>
      <c r="K10" s="51"/>
    </row>
    <row r="11" spans="2:11" x14ac:dyDescent="0.3">
      <c r="B11" s="17" t="s">
        <v>49</v>
      </c>
      <c r="C11" s="18" t="s">
        <v>33</v>
      </c>
      <c r="D11" s="19" t="s">
        <v>42</v>
      </c>
      <c r="E11" s="16">
        <v>0.81699999999999995</v>
      </c>
      <c r="F11" s="49"/>
      <c r="G11" s="49"/>
      <c r="H11" s="16">
        <f t="shared" si="0"/>
        <v>0.66748899999999989</v>
      </c>
      <c r="I11" s="16">
        <f t="shared" si="1"/>
        <v>0.33251100000000011</v>
      </c>
      <c r="J11" s="49"/>
      <c r="K11" s="52"/>
    </row>
    <row r="12" spans="2:11" x14ac:dyDescent="0.3">
      <c r="B12" s="17" t="s">
        <v>44</v>
      </c>
      <c r="C12" s="18" t="s">
        <v>33</v>
      </c>
      <c r="D12" s="19" t="s">
        <v>43</v>
      </c>
      <c r="E12" s="16">
        <v>0.90100000000000002</v>
      </c>
      <c r="F12" s="47">
        <f>SUM(E12:E14)</f>
        <v>2.6270000000000002</v>
      </c>
      <c r="G12" s="47">
        <f>POWER(F12,2)</f>
        <v>6.901129000000001</v>
      </c>
      <c r="H12" s="16">
        <f t="shared" si="0"/>
        <v>0.81180099999999999</v>
      </c>
      <c r="I12" s="16">
        <f t="shared" si="1"/>
        <v>0.18819900000000001</v>
      </c>
      <c r="J12" s="47">
        <f>SUM(I12:I14)</f>
        <v>0.69849900000000009</v>
      </c>
      <c r="K12" s="50">
        <f>G12/(G12+J12)</f>
        <v>0.90808773797875375</v>
      </c>
    </row>
    <row r="13" spans="2:11" x14ac:dyDescent="0.3">
      <c r="B13" s="17" t="s">
        <v>45</v>
      </c>
      <c r="C13" s="18" t="s">
        <v>33</v>
      </c>
      <c r="D13" s="19" t="s">
        <v>43</v>
      </c>
      <c r="E13" s="16">
        <v>0.872</v>
      </c>
      <c r="F13" s="48"/>
      <c r="G13" s="48"/>
      <c r="H13" s="16">
        <f t="shared" si="0"/>
        <v>0.76038399999999995</v>
      </c>
      <c r="I13" s="16">
        <f t="shared" si="1"/>
        <v>0.23961600000000005</v>
      </c>
      <c r="J13" s="48"/>
      <c r="K13" s="51"/>
    </row>
    <row r="14" spans="2:11" x14ac:dyDescent="0.3">
      <c r="B14" s="17" t="s">
        <v>46</v>
      </c>
      <c r="C14" s="18" t="s">
        <v>33</v>
      </c>
      <c r="D14" s="19" t="s">
        <v>43</v>
      </c>
      <c r="E14" s="16">
        <v>0.85399999999999998</v>
      </c>
      <c r="F14" s="49"/>
      <c r="G14" s="49"/>
      <c r="H14" s="16">
        <f t="shared" si="0"/>
        <v>0.72931599999999996</v>
      </c>
      <c r="I14" s="16">
        <f t="shared" si="1"/>
        <v>0.27068400000000004</v>
      </c>
      <c r="J14" s="49"/>
      <c r="K14" s="52"/>
    </row>
  </sheetData>
  <mergeCells count="17">
    <mergeCell ref="B2:D2"/>
    <mergeCell ref="F3:F5"/>
    <mergeCell ref="F6:F8"/>
    <mergeCell ref="G3:G5"/>
    <mergeCell ref="G6:G8"/>
    <mergeCell ref="F12:F14"/>
    <mergeCell ref="G12:G14"/>
    <mergeCell ref="J3:J5"/>
    <mergeCell ref="K3:K5"/>
    <mergeCell ref="J6:J8"/>
    <mergeCell ref="K6:K8"/>
    <mergeCell ref="J9:J11"/>
    <mergeCell ref="K9:K11"/>
    <mergeCell ref="J12:J14"/>
    <mergeCell ref="K12:K14"/>
    <mergeCell ref="F9:F11"/>
    <mergeCell ref="G9:G11"/>
  </mergeCells>
  <phoneticPr fontId="3" type="noConversion"/>
  <pageMargins left="0.7" right="0.7" top="0.75" bottom="0.75" header="0.3" footer="0.3"/>
  <ignoredErrors>
    <ignoredError sqref="F12 F9 F6 F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DFF2-C6C0-474B-900A-9569F01786D6}">
  <dimension ref="B1:K14"/>
  <sheetViews>
    <sheetView showGridLines="0" workbookViewId="0"/>
  </sheetViews>
  <sheetFormatPr defaultColWidth="8.75" defaultRowHeight="15.75" x14ac:dyDescent="0.3"/>
  <cols>
    <col min="1" max="1" width="2.625" style="12" customWidth="1"/>
    <col min="2" max="2" width="5.875" style="14" customWidth="1"/>
    <col min="3" max="3" width="2.5" style="14" customWidth="1"/>
    <col min="4" max="4" width="5.875" style="14" customWidth="1"/>
    <col min="5" max="5" width="13.375" style="12" customWidth="1"/>
    <col min="6" max="10" width="12.125" style="12" customWidth="1"/>
    <col min="11" max="16384" width="8.75" style="12"/>
  </cols>
  <sheetData>
    <row r="1" spans="2:11" ht="16.5" x14ac:dyDescent="0.3">
      <c r="E1" s="37" t="s">
        <v>127</v>
      </c>
      <c r="F1" s="38"/>
      <c r="G1" s="38" t="s">
        <v>129</v>
      </c>
      <c r="H1" s="38"/>
      <c r="I1" s="38"/>
      <c r="J1" s="38" t="s">
        <v>130</v>
      </c>
      <c r="K1" s="38"/>
    </row>
    <row r="2" spans="2:11" ht="33.6" customHeight="1" x14ac:dyDescent="0.3">
      <c r="B2" s="53"/>
      <c r="C2" s="54"/>
      <c r="D2" s="55"/>
      <c r="E2" s="1" t="s">
        <v>23</v>
      </c>
      <c r="F2" s="1" t="s">
        <v>29</v>
      </c>
      <c r="G2" s="1" t="s">
        <v>30</v>
      </c>
      <c r="H2" s="1" t="s">
        <v>26</v>
      </c>
      <c r="I2" s="1" t="s">
        <v>31</v>
      </c>
      <c r="J2" s="1" t="s">
        <v>50</v>
      </c>
    </row>
    <row r="3" spans="2:11" x14ac:dyDescent="0.3">
      <c r="B3" s="17" t="s">
        <v>34</v>
      </c>
      <c r="C3" s="18" t="s">
        <v>33</v>
      </c>
      <c r="D3" s="19" t="s">
        <v>35</v>
      </c>
      <c r="E3" s="16">
        <v>0.82</v>
      </c>
      <c r="F3" s="16">
        <f t="shared" ref="F3:F14" si="0">POWER(E3,2)</f>
        <v>0.67239999999999989</v>
      </c>
      <c r="G3" s="16">
        <f>1-F3</f>
        <v>0.32760000000000011</v>
      </c>
      <c r="H3" s="47">
        <f>SUM(F3:F5)</f>
        <v>1.9629859999999999</v>
      </c>
      <c r="I3" s="47">
        <f>SUM(G3:G5)</f>
        <v>1.0370140000000001</v>
      </c>
      <c r="J3" s="50">
        <f>H3/(H3+I3)</f>
        <v>0.65432866666666667</v>
      </c>
    </row>
    <row r="4" spans="2:11" x14ac:dyDescent="0.3">
      <c r="B4" s="17" t="s">
        <v>36</v>
      </c>
      <c r="C4" s="18" t="s">
        <v>33</v>
      </c>
      <c r="D4" s="19" t="s">
        <v>35</v>
      </c>
      <c r="E4" s="16">
        <v>0.82499999999999996</v>
      </c>
      <c r="F4" s="16">
        <f t="shared" si="0"/>
        <v>0.68062499999999992</v>
      </c>
      <c r="G4" s="16">
        <f t="shared" ref="G4:G14" si="1">1-F4</f>
        <v>0.31937500000000008</v>
      </c>
      <c r="H4" s="48"/>
      <c r="I4" s="48"/>
      <c r="J4" s="51"/>
    </row>
    <row r="5" spans="2:11" x14ac:dyDescent="0.3">
      <c r="B5" s="17" t="s">
        <v>37</v>
      </c>
      <c r="C5" s="18" t="s">
        <v>33</v>
      </c>
      <c r="D5" s="19" t="s">
        <v>35</v>
      </c>
      <c r="E5" s="16">
        <v>0.78100000000000003</v>
      </c>
      <c r="F5" s="16">
        <f t="shared" si="0"/>
        <v>0.60996100000000009</v>
      </c>
      <c r="G5" s="16">
        <f t="shared" si="1"/>
        <v>0.39003899999999991</v>
      </c>
      <c r="H5" s="49"/>
      <c r="I5" s="49"/>
      <c r="J5" s="52"/>
    </row>
    <row r="6" spans="2:11" x14ac:dyDescent="0.3">
      <c r="B6" s="17" t="s">
        <v>39</v>
      </c>
      <c r="C6" s="18" t="s">
        <v>33</v>
      </c>
      <c r="D6" s="19" t="s">
        <v>38</v>
      </c>
      <c r="E6" s="16">
        <v>0.86</v>
      </c>
      <c r="F6" s="16">
        <f t="shared" si="0"/>
        <v>0.73959999999999992</v>
      </c>
      <c r="G6" s="16">
        <f t="shared" si="1"/>
        <v>0.26040000000000008</v>
      </c>
      <c r="H6" s="47">
        <f>SUM(F6:F8)</f>
        <v>2.2154559999999996</v>
      </c>
      <c r="I6" s="47">
        <f>SUM(G6:G8)</f>
        <v>0.78454400000000013</v>
      </c>
      <c r="J6" s="50">
        <f>H6/(H6+I6)</f>
        <v>0.73848533333333322</v>
      </c>
    </row>
    <row r="7" spans="2:11" x14ac:dyDescent="0.3">
      <c r="B7" s="17" t="s">
        <v>40</v>
      </c>
      <c r="C7" s="18" t="s">
        <v>33</v>
      </c>
      <c r="D7" s="19" t="s">
        <v>38</v>
      </c>
      <c r="E7" s="16">
        <v>0.9</v>
      </c>
      <c r="F7" s="16">
        <f t="shared" si="0"/>
        <v>0.81</v>
      </c>
      <c r="G7" s="16">
        <f t="shared" si="1"/>
        <v>0.18999999999999995</v>
      </c>
      <c r="H7" s="48"/>
      <c r="I7" s="48"/>
      <c r="J7" s="51"/>
    </row>
    <row r="8" spans="2:11" x14ac:dyDescent="0.3">
      <c r="B8" s="17" t="s">
        <v>41</v>
      </c>
      <c r="C8" s="18" t="s">
        <v>33</v>
      </c>
      <c r="D8" s="19" t="s">
        <v>38</v>
      </c>
      <c r="E8" s="16">
        <v>0.81599999999999995</v>
      </c>
      <c r="F8" s="16">
        <f t="shared" si="0"/>
        <v>0.66585599999999989</v>
      </c>
      <c r="G8" s="16">
        <f t="shared" si="1"/>
        <v>0.33414400000000011</v>
      </c>
      <c r="H8" s="49"/>
      <c r="I8" s="49"/>
      <c r="J8" s="52"/>
    </row>
    <row r="9" spans="2:11" x14ac:dyDescent="0.3">
      <c r="B9" s="17" t="s">
        <v>47</v>
      </c>
      <c r="C9" s="18" t="s">
        <v>33</v>
      </c>
      <c r="D9" s="19" t="s">
        <v>42</v>
      </c>
      <c r="E9" s="16">
        <v>0.84399999999999997</v>
      </c>
      <c r="F9" s="16">
        <f t="shared" si="0"/>
        <v>0.71233599999999997</v>
      </c>
      <c r="G9" s="16">
        <f t="shared" si="1"/>
        <v>0.28766400000000003</v>
      </c>
      <c r="H9" s="47">
        <f>SUM(F9:F11)</f>
        <v>2.0770499999999998</v>
      </c>
      <c r="I9" s="47">
        <f>SUM(G9:G11)</f>
        <v>0.92295000000000016</v>
      </c>
      <c r="J9" s="50">
        <f>H9/(H9+I9)</f>
        <v>0.69234999999999991</v>
      </c>
    </row>
    <row r="10" spans="2:11" x14ac:dyDescent="0.3">
      <c r="B10" s="17" t="s">
        <v>48</v>
      </c>
      <c r="C10" s="18" t="s">
        <v>33</v>
      </c>
      <c r="D10" s="19" t="s">
        <v>42</v>
      </c>
      <c r="E10" s="16">
        <v>0.83499999999999996</v>
      </c>
      <c r="F10" s="16">
        <f t="shared" si="0"/>
        <v>0.69722499999999998</v>
      </c>
      <c r="G10" s="16">
        <f t="shared" si="1"/>
        <v>0.30277500000000002</v>
      </c>
      <c r="H10" s="48"/>
      <c r="I10" s="48"/>
      <c r="J10" s="51"/>
    </row>
    <row r="11" spans="2:11" x14ac:dyDescent="0.3">
      <c r="B11" s="17" t="s">
        <v>49</v>
      </c>
      <c r="C11" s="18" t="s">
        <v>33</v>
      </c>
      <c r="D11" s="19" t="s">
        <v>42</v>
      </c>
      <c r="E11" s="16">
        <v>0.81699999999999995</v>
      </c>
      <c r="F11" s="16">
        <f t="shared" si="0"/>
        <v>0.66748899999999989</v>
      </c>
      <c r="G11" s="16">
        <f t="shared" si="1"/>
        <v>0.33251100000000011</v>
      </c>
      <c r="H11" s="49"/>
      <c r="I11" s="49"/>
      <c r="J11" s="52"/>
    </row>
    <row r="12" spans="2:11" x14ac:dyDescent="0.3">
      <c r="B12" s="17" t="s">
        <v>44</v>
      </c>
      <c r="C12" s="18" t="s">
        <v>33</v>
      </c>
      <c r="D12" s="19" t="s">
        <v>43</v>
      </c>
      <c r="E12" s="16">
        <v>0.90100000000000002</v>
      </c>
      <c r="F12" s="16">
        <f t="shared" si="0"/>
        <v>0.81180099999999999</v>
      </c>
      <c r="G12" s="16">
        <f t="shared" si="1"/>
        <v>0.18819900000000001</v>
      </c>
      <c r="H12" s="47">
        <f>SUM(F12:F14)</f>
        <v>2.301501</v>
      </c>
      <c r="I12" s="47">
        <f>SUM(G12:G14)</f>
        <v>0.69849900000000009</v>
      </c>
      <c r="J12" s="50">
        <f>H12/(H12+I12)</f>
        <v>0.76716700000000004</v>
      </c>
    </row>
    <row r="13" spans="2:11" x14ac:dyDescent="0.3">
      <c r="B13" s="17" t="s">
        <v>45</v>
      </c>
      <c r="C13" s="18" t="s">
        <v>33</v>
      </c>
      <c r="D13" s="19" t="s">
        <v>43</v>
      </c>
      <c r="E13" s="16">
        <v>0.872</v>
      </c>
      <c r="F13" s="16">
        <f t="shared" si="0"/>
        <v>0.76038399999999995</v>
      </c>
      <c r="G13" s="16">
        <f t="shared" si="1"/>
        <v>0.23961600000000005</v>
      </c>
      <c r="H13" s="48"/>
      <c r="I13" s="48"/>
      <c r="J13" s="51"/>
    </row>
    <row r="14" spans="2:11" x14ac:dyDescent="0.3">
      <c r="B14" s="17" t="s">
        <v>46</v>
      </c>
      <c r="C14" s="18" t="s">
        <v>33</v>
      </c>
      <c r="D14" s="19" t="s">
        <v>43</v>
      </c>
      <c r="E14" s="16">
        <v>0.85399999999999998</v>
      </c>
      <c r="F14" s="16">
        <f t="shared" si="0"/>
        <v>0.72931599999999996</v>
      </c>
      <c r="G14" s="16">
        <f t="shared" si="1"/>
        <v>0.27068400000000004</v>
      </c>
      <c r="H14" s="49"/>
      <c r="I14" s="49"/>
      <c r="J14" s="52"/>
    </row>
  </sheetData>
  <mergeCells count="13">
    <mergeCell ref="B2:D2"/>
    <mergeCell ref="I3:I5"/>
    <mergeCell ref="J3:J5"/>
    <mergeCell ref="I6:I8"/>
    <mergeCell ref="J6:J8"/>
    <mergeCell ref="H3:H5"/>
    <mergeCell ref="H6:H8"/>
    <mergeCell ref="H9:H11"/>
    <mergeCell ref="H12:H14"/>
    <mergeCell ref="I9:I11"/>
    <mergeCell ref="J9:J11"/>
    <mergeCell ref="I12:I14"/>
    <mergeCell ref="J12:J1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6895-1FC5-41A5-A482-7F150A970978}">
  <dimension ref="B1:K14"/>
  <sheetViews>
    <sheetView showGridLines="0" workbookViewId="0"/>
  </sheetViews>
  <sheetFormatPr defaultColWidth="8.75" defaultRowHeight="16.5" x14ac:dyDescent="0.3"/>
  <cols>
    <col min="1" max="1" width="2.625" style="12" customWidth="1"/>
    <col min="2" max="2" width="12.75" style="14" customWidth="1"/>
    <col min="3" max="6" width="13.375" style="12" customWidth="1"/>
    <col min="7" max="7" width="8.75" style="12"/>
    <col min="8" max="8" width="3.75" bestFit="1" customWidth="1"/>
    <col min="9" max="9" width="5.375" bestFit="1" customWidth="1"/>
    <col min="10" max="10" width="3.5" style="12" bestFit="1" customWidth="1"/>
    <col min="11" max="11" width="11.375" style="12" customWidth="1"/>
    <col min="12" max="12" width="12.25" style="12" customWidth="1"/>
    <col min="13" max="16384" width="8.75" style="12"/>
  </cols>
  <sheetData>
    <row r="1" spans="2:11" x14ac:dyDescent="0.3">
      <c r="B1" s="37" t="s">
        <v>131</v>
      </c>
      <c r="C1" s="37" t="s">
        <v>130</v>
      </c>
    </row>
    <row r="2" spans="2:11" ht="33.6" customHeight="1" x14ac:dyDescent="0.3">
      <c r="B2" s="1"/>
      <c r="C2" s="1" t="s">
        <v>35</v>
      </c>
      <c r="D2" s="1" t="s">
        <v>38</v>
      </c>
      <c r="E2" s="1" t="s">
        <v>42</v>
      </c>
      <c r="F2" s="1" t="s">
        <v>43</v>
      </c>
    </row>
    <row r="3" spans="2:11" ht="33.6" customHeight="1" x14ac:dyDescent="0.3">
      <c r="B3" s="1" t="s">
        <v>35</v>
      </c>
      <c r="C3" s="23">
        <f>집중타당도!J3</f>
        <v>0.65432866666666667</v>
      </c>
      <c r="D3" s="16"/>
      <c r="E3" s="16"/>
      <c r="F3" s="16"/>
      <c r="H3" s="12"/>
      <c r="I3" s="12"/>
    </row>
    <row r="4" spans="2:11" ht="33.6" customHeight="1" x14ac:dyDescent="0.3">
      <c r="B4" s="1" t="s">
        <v>38</v>
      </c>
      <c r="C4" s="16">
        <f>POWER(E9,2)</f>
        <v>0.45024100000000006</v>
      </c>
      <c r="D4" s="23">
        <f>집중타당도!J6</f>
        <v>0.73848533333333322</v>
      </c>
      <c r="E4" s="16"/>
      <c r="F4" s="16"/>
      <c r="H4" s="12"/>
      <c r="I4" s="12"/>
    </row>
    <row r="5" spans="2:11" ht="33.6" customHeight="1" x14ac:dyDescent="0.3">
      <c r="B5" s="1" t="s">
        <v>42</v>
      </c>
      <c r="C5" s="16">
        <f>POWER(E10,2)</f>
        <v>0.60217600000000004</v>
      </c>
      <c r="D5" s="16">
        <f>POWER(E12,2)</f>
        <v>0.42250000000000004</v>
      </c>
      <c r="E5" s="23">
        <f>집중타당도!J9</f>
        <v>0.69234999999999991</v>
      </c>
      <c r="F5" s="16"/>
      <c r="H5" s="12"/>
      <c r="I5" s="12"/>
    </row>
    <row r="6" spans="2:11" ht="33.6" customHeight="1" x14ac:dyDescent="0.3">
      <c r="B6" s="1" t="s">
        <v>43</v>
      </c>
      <c r="C6" s="16">
        <f>POWER(E11,2)</f>
        <v>0.57608100000000007</v>
      </c>
      <c r="D6" s="16">
        <f>POWER(E13,2)</f>
        <v>0.38440000000000002</v>
      </c>
      <c r="E6" s="16">
        <f>POWER(E14,2)</f>
        <v>0.68227599999999988</v>
      </c>
      <c r="F6" s="23">
        <f>집중타당도!J12</f>
        <v>0.76716700000000004</v>
      </c>
      <c r="H6" s="12"/>
      <c r="I6" s="12"/>
    </row>
    <row r="7" spans="2:11" ht="15.75" x14ac:dyDescent="0.3">
      <c r="H7" s="12"/>
      <c r="I7" s="12"/>
    </row>
    <row r="8" spans="2:11" ht="15.75" x14ac:dyDescent="0.3">
      <c r="B8" s="20"/>
      <c r="C8" s="21"/>
      <c r="D8" s="22"/>
      <c r="E8" s="1" t="s">
        <v>51</v>
      </c>
      <c r="H8" s="12"/>
      <c r="I8" s="12"/>
    </row>
    <row r="9" spans="2:11" ht="15.75" x14ac:dyDescent="0.3">
      <c r="B9" s="20" t="s">
        <v>35</v>
      </c>
      <c r="C9" s="21" t="s">
        <v>52</v>
      </c>
      <c r="D9" s="22" t="s">
        <v>38</v>
      </c>
      <c r="E9" s="16">
        <v>-0.67100000000000004</v>
      </c>
      <c r="H9" s="12"/>
      <c r="I9" s="12"/>
    </row>
    <row r="10" spans="2:11" x14ac:dyDescent="0.3">
      <c r="B10" s="20" t="s">
        <v>35</v>
      </c>
      <c r="C10" s="21" t="s">
        <v>52</v>
      </c>
      <c r="D10" s="22" t="s">
        <v>42</v>
      </c>
      <c r="E10" s="16">
        <v>0.77600000000000002</v>
      </c>
      <c r="H10" s="12"/>
      <c r="J10"/>
      <c r="K10"/>
    </row>
    <row r="11" spans="2:11" x14ac:dyDescent="0.3">
      <c r="B11" s="20" t="s">
        <v>35</v>
      </c>
      <c r="C11" s="21" t="s">
        <v>52</v>
      </c>
      <c r="D11" s="22" t="s">
        <v>43</v>
      </c>
      <c r="E11" s="16">
        <v>0.75900000000000001</v>
      </c>
      <c r="J11"/>
      <c r="K11"/>
    </row>
    <row r="12" spans="2:11" ht="15.75" x14ac:dyDescent="0.3">
      <c r="B12" s="20" t="s">
        <v>38</v>
      </c>
      <c r="C12" s="21" t="s">
        <v>52</v>
      </c>
      <c r="D12" s="22" t="s">
        <v>42</v>
      </c>
      <c r="E12" s="16">
        <v>-0.65</v>
      </c>
      <c r="H12" s="12"/>
      <c r="I12" s="12"/>
    </row>
    <row r="13" spans="2:11" ht="15.75" x14ac:dyDescent="0.3">
      <c r="B13" s="20" t="s">
        <v>38</v>
      </c>
      <c r="C13" s="21" t="s">
        <v>52</v>
      </c>
      <c r="D13" s="22" t="s">
        <v>43</v>
      </c>
      <c r="E13" s="16">
        <v>-0.62</v>
      </c>
      <c r="H13" s="12"/>
      <c r="I13" s="12"/>
    </row>
    <row r="14" spans="2:11" ht="15.75" x14ac:dyDescent="0.3">
      <c r="B14" s="20" t="s">
        <v>42</v>
      </c>
      <c r="C14" s="21" t="s">
        <v>52</v>
      </c>
      <c r="D14" s="22" t="s">
        <v>43</v>
      </c>
      <c r="E14" s="16">
        <v>0.82599999999999996</v>
      </c>
      <c r="H14" s="12"/>
      <c r="I14" s="1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E6B1-9056-43CC-8095-B24637BE067D}">
  <dimension ref="B1:J6"/>
  <sheetViews>
    <sheetView showGridLines="0" workbookViewId="0"/>
  </sheetViews>
  <sheetFormatPr defaultRowHeight="16.5" x14ac:dyDescent="0.3"/>
  <cols>
    <col min="1" max="1" width="2.375" customWidth="1"/>
    <col min="2" max="2" width="6.75" customWidth="1"/>
    <col min="3" max="3" width="3" customWidth="1"/>
    <col min="4" max="4" width="6.75" customWidth="1"/>
    <col min="5" max="5" width="15.25" customWidth="1"/>
    <col min="6" max="6" width="13.875" customWidth="1"/>
    <col min="7" max="8" width="14.375" customWidth="1"/>
    <col min="9" max="9" width="10.375" customWidth="1"/>
    <col min="10" max="10" width="10" customWidth="1"/>
  </cols>
  <sheetData>
    <row r="1" spans="2:10" x14ac:dyDescent="0.3">
      <c r="E1" s="37" t="s">
        <v>91</v>
      </c>
      <c r="F1" s="38" t="s">
        <v>92</v>
      </c>
      <c r="G1" s="38" t="s">
        <v>88</v>
      </c>
      <c r="H1" s="38" t="s">
        <v>89</v>
      </c>
      <c r="I1" s="38" t="s">
        <v>90</v>
      </c>
    </row>
    <row r="2" spans="2:10" x14ac:dyDescent="0.3">
      <c r="B2" s="56" t="s">
        <v>53</v>
      </c>
      <c r="C2" s="56"/>
      <c r="D2" s="56"/>
      <c r="E2" s="25" t="s">
        <v>54</v>
      </c>
      <c r="F2" s="25" t="s">
        <v>55</v>
      </c>
      <c r="G2" s="56" t="s">
        <v>9</v>
      </c>
      <c r="H2" s="56" t="s">
        <v>57</v>
      </c>
      <c r="I2" s="56" t="s">
        <v>58</v>
      </c>
      <c r="J2" s="56" t="s">
        <v>59</v>
      </c>
    </row>
    <row r="3" spans="2:10" x14ac:dyDescent="0.3">
      <c r="B3" s="56"/>
      <c r="C3" s="56"/>
      <c r="D3" s="56"/>
      <c r="E3" s="15" t="s">
        <v>62</v>
      </c>
      <c r="F3" s="15" t="s">
        <v>56</v>
      </c>
      <c r="G3" s="56"/>
      <c r="H3" s="56"/>
      <c r="I3" s="56"/>
      <c r="J3" s="56"/>
    </row>
    <row r="4" spans="2:10" ht="20.45" customHeight="1" x14ac:dyDescent="0.3">
      <c r="B4" s="3" t="s">
        <v>4</v>
      </c>
      <c r="C4" s="4" t="s">
        <v>1</v>
      </c>
      <c r="D4" s="5" t="s">
        <v>2</v>
      </c>
      <c r="E4" s="26">
        <v>0.64900000000000002</v>
      </c>
      <c r="F4" s="26">
        <v>0.64900000000000002</v>
      </c>
      <c r="G4" s="26">
        <v>6.5000000000000002E-2</v>
      </c>
      <c r="H4" s="26">
        <v>9.9160000000000004</v>
      </c>
      <c r="I4" s="24" t="s">
        <v>60</v>
      </c>
      <c r="J4" s="2" t="s">
        <v>61</v>
      </c>
    </row>
    <row r="5" spans="2:10" ht="20.45" customHeight="1" x14ac:dyDescent="0.3">
      <c r="B5" s="3" t="s">
        <v>0</v>
      </c>
      <c r="C5" s="4" t="s">
        <v>1</v>
      </c>
      <c r="D5" s="5" t="s">
        <v>2</v>
      </c>
      <c r="E5" s="26">
        <v>-0.23899999999999999</v>
      </c>
      <c r="F5" s="26">
        <v>-0.23200000000000001</v>
      </c>
      <c r="G5" s="26">
        <v>5.6000000000000001E-2</v>
      </c>
      <c r="H5" s="26">
        <v>-4.1580000000000004</v>
      </c>
      <c r="I5" s="24" t="s">
        <v>60</v>
      </c>
      <c r="J5" s="2" t="s">
        <v>61</v>
      </c>
    </row>
    <row r="6" spans="2:10" ht="20.45" customHeight="1" x14ac:dyDescent="0.3">
      <c r="B6" s="3" t="s">
        <v>2</v>
      </c>
      <c r="C6" s="4" t="s">
        <v>1</v>
      </c>
      <c r="D6" s="5" t="s">
        <v>3</v>
      </c>
      <c r="E6" s="26">
        <v>0.85599999999999998</v>
      </c>
      <c r="F6" s="26">
        <v>1.042</v>
      </c>
      <c r="G6" s="26">
        <v>5.8999999999999997E-2</v>
      </c>
      <c r="H6" s="26">
        <v>17.788</v>
      </c>
      <c r="I6" s="24" t="s">
        <v>60</v>
      </c>
      <c r="J6" s="2" t="s">
        <v>61</v>
      </c>
    </row>
  </sheetData>
  <mergeCells count="5">
    <mergeCell ref="G2:G3"/>
    <mergeCell ref="H2:H3"/>
    <mergeCell ref="I2:I3"/>
    <mergeCell ref="J2:J3"/>
    <mergeCell ref="B2:D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0BB0-8714-478E-90C7-33323ACBC92A}">
  <dimension ref="B2:K5"/>
  <sheetViews>
    <sheetView showGridLines="0" workbookViewId="0"/>
  </sheetViews>
  <sheetFormatPr defaultRowHeight="16.5" x14ac:dyDescent="0.3"/>
  <cols>
    <col min="1" max="1" width="4.25" customWidth="1"/>
    <col min="2" max="2" width="5.625" customWidth="1"/>
    <col min="3" max="3" width="3.25" customWidth="1"/>
    <col min="4" max="4" width="5.625" customWidth="1"/>
    <col min="5" max="5" width="3.25" customWidth="1"/>
    <col min="6" max="6" width="5.625" customWidth="1"/>
    <col min="7" max="11" width="11.25" customWidth="1"/>
  </cols>
  <sheetData>
    <row r="2" spans="2:11" x14ac:dyDescent="0.3">
      <c r="B2" s="57" t="s">
        <v>5</v>
      </c>
      <c r="C2" s="57"/>
      <c r="D2" s="57"/>
      <c r="E2" s="57"/>
      <c r="F2" s="57"/>
      <c r="G2" s="57" t="s">
        <v>6</v>
      </c>
      <c r="H2" s="57"/>
      <c r="I2" s="57"/>
      <c r="J2" s="57" t="s">
        <v>7</v>
      </c>
      <c r="K2" s="57"/>
    </row>
    <row r="3" spans="2:11" x14ac:dyDescent="0.3">
      <c r="B3" s="57"/>
      <c r="C3" s="57"/>
      <c r="D3" s="57"/>
      <c r="E3" s="57"/>
      <c r="F3" s="57"/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</row>
    <row r="4" spans="2:11" x14ac:dyDescent="0.3">
      <c r="B4" s="3" t="s">
        <v>0</v>
      </c>
      <c r="C4" s="4" t="s">
        <v>32</v>
      </c>
      <c r="D4" s="4" t="s">
        <v>2</v>
      </c>
      <c r="E4" s="4" t="s">
        <v>1</v>
      </c>
      <c r="F4" s="5" t="s">
        <v>3</v>
      </c>
      <c r="G4" s="6">
        <v>0.24099999999999999</v>
      </c>
      <c r="H4" s="6">
        <v>7.1999999999999995E-2</v>
      </c>
      <c r="I4" s="7">
        <v>2E-3</v>
      </c>
      <c r="J4" s="6">
        <v>-0.38200000000000001</v>
      </c>
      <c r="K4" s="6">
        <v>-0.106</v>
      </c>
    </row>
    <row r="5" spans="2:11" x14ac:dyDescent="0.3">
      <c r="B5" s="3" t="s">
        <v>4</v>
      </c>
      <c r="C5" s="4" t="s">
        <v>1</v>
      </c>
      <c r="D5" s="4" t="s">
        <v>2</v>
      </c>
      <c r="E5" s="4" t="s">
        <v>1</v>
      </c>
      <c r="F5" s="5" t="s">
        <v>3</v>
      </c>
      <c r="G5" s="6">
        <v>0.67600000000000005</v>
      </c>
      <c r="H5" s="6">
        <v>8.7999999999999995E-2</v>
      </c>
      <c r="I5" s="7">
        <v>1E-3</v>
      </c>
      <c r="J5" s="6">
        <v>0.51400000000000001</v>
      </c>
      <c r="K5" s="6">
        <v>0.85799999999999998</v>
      </c>
    </row>
  </sheetData>
  <mergeCells count="3">
    <mergeCell ref="B2:F3"/>
    <mergeCell ref="G2:I2"/>
    <mergeCell ref="J2:K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0072-2F01-4D72-9637-DB08D9F8C0F3}">
  <dimension ref="B2:D12"/>
  <sheetViews>
    <sheetView showGridLines="0" workbookViewId="0"/>
  </sheetViews>
  <sheetFormatPr defaultRowHeight="16.5" x14ac:dyDescent="0.3"/>
  <cols>
    <col min="1" max="1" width="4.25" customWidth="1"/>
    <col min="2" max="2" width="22.625" customWidth="1"/>
    <col min="3" max="4" width="35" customWidth="1"/>
  </cols>
  <sheetData>
    <row r="2" spans="2:4" x14ac:dyDescent="0.3">
      <c r="B2" s="57" t="s">
        <v>13</v>
      </c>
      <c r="C2" s="9" t="s">
        <v>14</v>
      </c>
      <c r="D2" s="9" t="s">
        <v>16</v>
      </c>
    </row>
    <row r="3" spans="2:4" x14ac:dyDescent="0.3">
      <c r="B3" s="57"/>
      <c r="C3" s="10" t="s">
        <v>15</v>
      </c>
      <c r="D3" s="10" t="s">
        <v>17</v>
      </c>
    </row>
    <row r="4" spans="2:4" x14ac:dyDescent="0.3">
      <c r="B4" s="8" t="s">
        <v>20</v>
      </c>
      <c r="C4" s="11">
        <v>184.935</v>
      </c>
      <c r="D4" s="11">
        <v>192.255</v>
      </c>
    </row>
    <row r="5" spans="2:4" x14ac:dyDescent="0.3">
      <c r="B5" s="8" t="s">
        <v>18</v>
      </c>
      <c r="C5" s="58">
        <v>7.29</v>
      </c>
      <c r="D5" s="58"/>
    </row>
    <row r="6" spans="2:4" x14ac:dyDescent="0.3">
      <c r="B6" s="8" t="s">
        <v>19</v>
      </c>
      <c r="C6" s="59">
        <v>0.50600000000000001</v>
      </c>
      <c r="D6" s="59"/>
    </row>
    <row r="8" spans="2:4" x14ac:dyDescent="0.3">
      <c r="B8" s="57" t="s">
        <v>13</v>
      </c>
      <c r="C8" s="9" t="s">
        <v>14</v>
      </c>
      <c r="D8" s="9" t="s">
        <v>21</v>
      </c>
    </row>
    <row r="9" spans="2:4" x14ac:dyDescent="0.3">
      <c r="B9" s="57"/>
      <c r="C9" s="10" t="s">
        <v>15</v>
      </c>
      <c r="D9" s="10" t="s">
        <v>22</v>
      </c>
    </row>
    <row r="10" spans="2:4" x14ac:dyDescent="0.3">
      <c r="B10" s="13" t="s">
        <v>25</v>
      </c>
      <c r="C10" s="11">
        <v>203.55799999999999</v>
      </c>
      <c r="D10" s="11">
        <v>213.01900000000001</v>
      </c>
    </row>
    <row r="11" spans="2:4" x14ac:dyDescent="0.3">
      <c r="B11" s="8" t="s">
        <v>18</v>
      </c>
      <c r="C11" s="58">
        <v>9.4610000000000003</v>
      </c>
      <c r="D11" s="58"/>
    </row>
    <row r="12" spans="2:4" x14ac:dyDescent="0.3">
      <c r="B12" s="8" t="s">
        <v>19</v>
      </c>
      <c r="C12" s="59">
        <v>0.57899999999999996</v>
      </c>
      <c r="D12" s="59"/>
    </row>
  </sheetData>
  <mergeCells count="6">
    <mergeCell ref="B8:B9"/>
    <mergeCell ref="C11:D11"/>
    <mergeCell ref="C12:D12"/>
    <mergeCell ref="B2:B3"/>
    <mergeCell ref="C5:D5"/>
    <mergeCell ref="C6:D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용어</vt:lpstr>
      <vt:lpstr>합성신뢰도</vt:lpstr>
      <vt:lpstr>집중타당도</vt:lpstr>
      <vt:lpstr>판별타당도</vt:lpstr>
      <vt:lpstr>경로분석</vt:lpstr>
      <vt:lpstr>매개효과</vt:lpstr>
      <vt:lpstr>조절효과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종섭 이</dc:creator>
  <cp:lastModifiedBy>종섭 이</cp:lastModifiedBy>
  <dcterms:created xsi:type="dcterms:W3CDTF">2025-05-09T07:38:16Z</dcterms:created>
  <dcterms:modified xsi:type="dcterms:W3CDTF">2025-07-13T09:25:00Z</dcterms:modified>
</cp:coreProperties>
</file>