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3b08471db47a260/Documents/GitHub/omnik2mqttproxy/debug_payload/"/>
    </mc:Choice>
  </mc:AlternateContent>
  <xr:revisionPtr revIDLastSave="623" documentId="11_F25DC773A252ABDACC10487E895D68EE5BDE58EA" xr6:coauthVersionLast="47" xr6:coauthVersionMax="47" xr10:uidLastSave="{D6538265-6FA1-4C82-9F41-036819B43A8D}"/>
  <bookViews>
    <workbookView xWindow="22932" yWindow="-11496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4" i="1" s="1"/>
  <c r="C14" i="1" s="1"/>
  <c r="B15" i="1" s="1"/>
  <c r="C15" i="1" s="1"/>
  <c r="B16" i="1" s="1"/>
  <c r="C12" i="1"/>
  <c r="B13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P26" i="1"/>
  <c r="P30" i="1"/>
  <c r="P31" i="1" s="1"/>
  <c r="J27" i="1"/>
  <c r="J17" i="1"/>
  <c r="C16" i="1" l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</calcChain>
</file>

<file path=xl/sharedStrings.xml><?xml version="1.0" encoding="utf-8"?>
<sst xmlns="http://schemas.openxmlformats.org/spreadsheetml/2006/main" count="168" uniqueCount="135">
  <si>
    <t>68:7D:41:B0:5D:1F:19:24:5D:1F:19:24:81:02:01:4E:4C:44:4E:31:35:32:30:31:33:38:43:31:30:30:31:01:9D:07:7F:00:00:FF:FF:00:0F:00:B4:FF:FF:00:0B:FF:FF:FF:FF:09:20:FF:FF:FF:FF:13:8F:01:10:FF:FF:FF:FF:FF:FF:FF:FF:00:9B:00:01:7B:01:00:00:9A:97:00:01:00:00:00:00:FF:FF:00:00:00:00:00:00:00:00:00:00:4E:4C:31:2D:56:31:2E:30:2D:30:30:34:33:2D:34:00:00:00:00:00:56:31:2E:36:2D:30:30:31:38:00:00:00:00:00:00:00:00:00:00:00:0E:16:</t>
  </si>
  <si>
    <t xml:space="preserve">68 7D 41 B0 5D 1F 19 24 5D 1F 19 24 81 02 01 4E 4C 44 4E 31 35 32 30 31 33 38 43 31 30 30 31 01 2E 08 52 00 00 FF FF 00 10 00 B3 FF FF 00 0D FF FF FF FF 09 48 FF FF FF FF 13 8F 01 3A FF FF FF FF FF FF FF FF 00 2D 00 01 7A CD 00 00 9A 7D 00 01 00 00 00 00 FF FF 00 00 00 00 00 00 00 00 00 00 4E 4C 31 2D 56 31 2E 30 2D 30 30 34 33 2D 34 00 00 00 00 00 56 31 2E 36 2D 30 30 31 38 00 00 00 00 00 00 00 00 00 00 00 0A 16 </t>
  </si>
  <si>
    <t xml:space="preserve">68 7D 41 B0 5D 1F 19 24 5D 1F 19 24 81 02 01 4E 4C 44 4E 31 35 32 30 31 33 38 43 31 30 30 31 01 31 07 F2 00 00 FF FF 00 11 00 B3 FF FF 00 0D FF FF FF FF 09 30 FF FF FF FF 13 8D 01 34 FF FF FF FF FF FF FF FF 00 30 00 01 7A CE 00 00 9A 7D 00 01 00 00 00 00 FF FF 00 00 00 00 00 00 00 00 00 00 4E 4C 31 2D 56 31 2E 30 2D 30 30 34 33 2D 34 00 00 00 00 00 56 31 2E 36 2D 30 30 31 38 00 00 00 00 00 00 00 00 00 00 00 91 16 </t>
  </si>
  <si>
    <t>VPV2</t>
  </si>
  <si>
    <t>VPV3</t>
  </si>
  <si>
    <t>IPV2</t>
  </si>
  <si>
    <t>IPV3</t>
  </si>
  <si>
    <t>/100</t>
  </si>
  <si>
    <t>ID</t>
  </si>
  <si>
    <t>4E 4C 44 4E 31 35 32 30 31 33 38 43 31 30 30 31</t>
  </si>
  <si>
    <t>NLDN1520138C1001</t>
  </si>
  <si>
    <t xml:space="preserve">01 2E </t>
  </si>
  <si>
    <t xml:space="preserve">08 52 </t>
  </si>
  <si>
    <t>00 00</t>
  </si>
  <si>
    <t xml:space="preserve"> FF FF </t>
  </si>
  <si>
    <t>00 10</t>
  </si>
  <si>
    <t xml:space="preserve">00 B3 </t>
  </si>
  <si>
    <t xml:space="preserve"> FF FF</t>
  </si>
  <si>
    <t>/10</t>
  </si>
  <si>
    <t xml:space="preserve"> 00 2D </t>
  </si>
  <si>
    <t xml:space="preserve">00 01 </t>
  </si>
  <si>
    <t xml:space="preserve">00 00 00 00 </t>
  </si>
  <si>
    <t>FF FF 00 00 00 00 00 00 00 00 00 00</t>
  </si>
  <si>
    <t xml:space="preserve"> 4E 4C 31 2D 56 31 2E 30 2D 30 30 34 33 2D 34</t>
  </si>
  <si>
    <t>NL1-V1.0-0043-4</t>
  </si>
  <si>
    <t>V1.6-0018</t>
  </si>
  <si>
    <t xml:space="preserve"> 00 00 00 00 00 </t>
  </si>
  <si>
    <t xml:space="preserve">56 31 2E 36 2D 30 30 31 38 </t>
  </si>
  <si>
    <t xml:space="preserve">00 00 00 00 00 00 00 00 00 00 00 </t>
  </si>
  <si>
    <t>0A</t>
  </si>
  <si>
    <t xml:space="preserve">00 0D </t>
  </si>
  <si>
    <t>From</t>
  </si>
  <si>
    <t>To</t>
  </si>
  <si>
    <t>#</t>
  </si>
  <si>
    <t>Divider</t>
  </si>
  <si>
    <t>Message 1</t>
  </si>
  <si>
    <t>Message 2</t>
  </si>
  <si>
    <t>Message 3</t>
  </si>
  <si>
    <t>Temp (31)</t>
  </si>
  <si>
    <t>Etotal (71)</t>
  </si>
  <si>
    <t xml:space="preserve"> 01 3A </t>
  </si>
  <si>
    <t>68 7d 41 b0 5d 1f 19 24 5d 1f 19 24 81 02 01 4e 4c 44 4e 31 35 32 30 31 33 38 43 31 30 30 31 01 55 07 59 00 00 ff ff 00 06 00 b4 ff ff 00 04 ff ff ff ff 09 30 ff ff ff ff 13 8e 00 6b ff ff ff ff ff ff ff ff 00 34 00 01 7b 0c 00 00 9a a1 00 01 00 00 00 00 ff ff 00 00 00 00 00 00 00 00 00 00 4e 4c 31 2d 56 31 2e 30 2d 30 30 34 33 2d 34 00 00 00 00 00 56 31 2e 36 2d 30 30 31 38 00 00 00 00 00 00 00 00 00 00 00 a7 16'</t>
  </si>
  <si>
    <t>ETotal: 9703.6, EToday: 0.52, Power: 107, Temp: 34.1</t>
  </si>
  <si>
    <t>Message 4</t>
  </si>
  <si>
    <t xml:space="preserve"> 00 00 9A 7D </t>
  </si>
  <si>
    <t>00 01 7A CD</t>
  </si>
  <si>
    <t xml:space="preserve"> 4e 4c 44 4e 31 35 32 30 31 33 38 43 31 30 30 31</t>
  </si>
  <si>
    <t xml:space="preserve"> 01 55 </t>
  </si>
  <si>
    <t>Htotal (75)</t>
  </si>
  <si>
    <t>operating hours</t>
  </si>
  <si>
    <t xml:space="preserve">FF FF </t>
  </si>
  <si>
    <t>09 48</t>
  </si>
  <si>
    <t>13 8F</t>
  </si>
  <si>
    <t>IAC2</t>
  </si>
  <si>
    <t>IAC3</t>
  </si>
  <si>
    <t>IAC1 (45)</t>
  </si>
  <si>
    <t>VAC1 (51)</t>
  </si>
  <si>
    <t>VAC3</t>
  </si>
  <si>
    <t>VAC2</t>
  </si>
  <si>
    <t>FAC1 (57)</t>
  </si>
  <si>
    <t>PAC1 (59)</t>
  </si>
  <si>
    <t>FAC2</t>
  </si>
  <si>
    <t>PAC2</t>
  </si>
  <si>
    <t>FAC3</t>
  </si>
  <si>
    <t>PAC3</t>
  </si>
  <si>
    <t>IPV1 (39)</t>
  </si>
  <si>
    <t>VPV1 (33)</t>
  </si>
  <si>
    <t>Etoday (69)</t>
  </si>
  <si>
    <t>Voltage PVn</t>
  </si>
  <si>
    <t>Current PVn</t>
  </si>
  <si>
    <t>Voltage AC phase n</t>
  </si>
  <si>
    <t>Current AC phase n</t>
  </si>
  <si>
    <t>Frequency phase n</t>
  </si>
  <si>
    <t>Power phase n</t>
  </si>
  <si>
    <t>Energy today</t>
  </si>
  <si>
    <t>Energy total</t>
  </si>
  <si>
    <t>Invertor tempature</t>
  </si>
  <si>
    <t>07 59</t>
  </si>
  <si>
    <t xml:space="preserve"> 00 00 ff ff </t>
  </si>
  <si>
    <t xml:space="preserve">00 06 00 b4 ff ff </t>
  </si>
  <si>
    <t>00 04 ff ff ff ff</t>
  </si>
  <si>
    <t xml:space="preserve"> 09 30 ff ff ff ff 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</si>
  <si>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</si>
  <si>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</si>
  <si>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</si>
  <si>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</si>
  <si>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</si>
  <si>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</si>
  <si>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</si>
  <si>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</si>
  <si>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</si>
  <si>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</si>
  <si>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</si>
  <si>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</si>
  <si>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13 8e</t>
  </si>
  <si>
    <t xml:space="preserve"> 00 6b </t>
  </si>
  <si>
    <t>ff ff</t>
  </si>
  <si>
    <t>/1</t>
  </si>
  <si>
    <t>00 34</t>
  </si>
  <si>
    <t xml:space="preserve">00 01 7b 0c </t>
  </si>
  <si>
    <t xml:space="preserve">00 00 9a a1 </t>
  </si>
  <si>
    <t xml:space="preserve"> 00 00 00 00</t>
  </si>
  <si>
    <t xml:space="preserve"> ff ff 00 00 00 00 00 00 00 00 00 00 </t>
  </si>
  <si>
    <t xml:space="preserve">4e 4c 31 2d 56 31 2e 30 2d 30 30 34 33 2d 34 </t>
  </si>
  <si>
    <t xml:space="preserve">00 00 00 00 00 </t>
  </si>
  <si>
    <t xml:space="preserve">56 31 2e 36 2d 30 30 31 38 </t>
  </si>
  <si>
    <t>A7</t>
  </si>
  <si>
    <t>CRC?</t>
  </si>
  <si>
    <t>Closing?</t>
  </si>
  <si>
    <t>MWh</t>
  </si>
  <si>
    <t>kWh</t>
  </si>
  <si>
    <t>Serial</t>
  </si>
  <si>
    <t>Total</t>
  </si>
  <si>
    <t>Total invertor</t>
  </si>
  <si>
    <t>Verschil</t>
  </si>
  <si>
    <t>68 7d 41 b0 5d 1f 19 24 5d 1f 19 24 81 02 01 4e 4c 44 4e 31 35 32 30 31 33 38 43 31 30 30 31 01 61 07 31 00 00 ff ff 00 04 00 b3 ff ff 00 03 ff ff ff ff 09 28 ff ff ff ff 13 8a 00 4a ff ff ff ff ff ff ff ff 00 4b 00 01 7b 0e 00 00 9a a3 00 01 00 00 00 00 ff ff 00 00 00 00 00 00 00 00 00 00 4e 4c 31 2d 56 31 2e 30 2d 30 30 34 33 2d 34 00 00 00 00 00 56 31 2e 36 2d 30 30 31 38 00 00 00 00 00 00 00 00 00 00 00 75 16</t>
  </si>
  <si>
    <t>UDP message 1</t>
  </si>
  <si>
    <t>UDP message 2</t>
  </si>
  <si>
    <t>68 11 41 f0 5d 1f 19 24 5d 1f 19 24 44 41 54 41 20 53 45 4e 44 20 49 53 20 4f 4b 0d 0a d3 16</t>
  </si>
  <si>
    <t>DATA SEND IS OK</t>
  </si>
  <si>
    <t xml:space="preserve">0d 0a </t>
  </si>
  <si>
    <t xml:space="preserve">d3 </t>
  </si>
  <si>
    <t>\r\n</t>
  </si>
  <si>
    <t xml:space="preserve">44 41 54 41 20 53 45 4e 44 20 49 53 20 4f 4b </t>
  </si>
  <si>
    <t>Start</t>
  </si>
  <si>
    <t xml:space="preserve">7D 41 B0 </t>
  </si>
  <si>
    <t>5d 1f 19 24 5d 1f 19 24</t>
  </si>
  <si>
    <t xml:space="preserve">11 41 f0 </t>
  </si>
  <si>
    <t xml:space="preserve">5D 1F 19 24 5D 1F 19 24 </t>
  </si>
  <si>
    <t xml:space="preserve">81 02 01 </t>
  </si>
  <si>
    <t xml:space="preserve">5d 1f 19 24 5d 1f 19 24 </t>
  </si>
  <si>
    <t>81 02 01</t>
  </si>
  <si>
    <t>Magic (2x)</t>
  </si>
  <si>
    <t>2x (5d 1f 19 24)</t>
  </si>
  <si>
    <t>UDP Message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</si>
</sst>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7"/>
  <sheetViews>
    <sheetView tabSelected="1" workbookViewId="0">
      <selection activeCell="M11" sqref="M11"/>
    </sheetView>
  </sheetViews>
  <sheetFormatPr defaultRowHeight="14.5" x14ac:dyDescent="0.35"/>
  <cols>
    <col min="2" max="2" width="13.54296875" bestFit="1" customWidth="1"/>
    <col min="5" max="5" width="12" customWidth="1"/>
    <col min="7" max="7" width="17.7265625" bestFit="1" customWidth="1"/>
    <col min="9" max="9" width="42.26953125" customWidth="1"/>
    <col min="10" max="10" width="11.36328125" customWidth="1"/>
    <col min="11" max="11" width="41.81640625" customWidth="1"/>
    <col min="12" max="12" width="16.08984375" customWidth="1"/>
    <col min="13" max="13" width="54" customWidth="1"/>
  </cols>
  <sheetData>
    <row r="2" spans="2:16" x14ac:dyDescent="0.35">
      <c r="B2" t="s">
        <v>35</v>
      </c>
      <c r="C2" t="s">
        <v>1</v>
      </c>
    </row>
    <row r="3" spans="2:16" x14ac:dyDescent="0.35">
      <c r="B3" t="s">
        <v>36</v>
      </c>
      <c r="C3" t="s">
        <v>2</v>
      </c>
    </row>
    <row r="4" spans="2:16" x14ac:dyDescent="0.35">
      <c r="B4" t="s">
        <v>37</v>
      </c>
      <c r="C4" t="s">
        <v>0</v>
      </c>
    </row>
    <row r="5" spans="2:16" x14ac:dyDescent="0.35">
      <c r="B5" t="s">
        <v>43</v>
      </c>
      <c r="C5" t="s">
        <v>41</v>
      </c>
    </row>
    <row r="6" spans="2:16" x14ac:dyDescent="0.35">
      <c r="C6" t="s">
        <v>42</v>
      </c>
    </row>
    <row r="7" spans="2:16" x14ac:dyDescent="0.35">
      <c r="B7" t="s">
        <v>116</v>
      </c>
      <c r="C7" t="s">
        <v>115</v>
      </c>
    </row>
    <row r="8" spans="2:16" x14ac:dyDescent="0.35">
      <c r="B8" t="s">
        <v>117</v>
      </c>
      <c r="C8" t="s">
        <v>118</v>
      </c>
    </row>
    <row r="11" spans="2:16" x14ac:dyDescent="0.35">
      <c r="B11" s="4" t="s">
        <v>31</v>
      </c>
      <c r="C11" s="4" t="s">
        <v>32</v>
      </c>
      <c r="D11" s="4" t="s">
        <v>33</v>
      </c>
      <c r="E11" s="4" t="s">
        <v>8</v>
      </c>
      <c r="F11" s="4" t="s">
        <v>34</v>
      </c>
      <c r="H11" s="4"/>
      <c r="I11" s="5" t="s">
        <v>35</v>
      </c>
      <c r="J11" s="5"/>
      <c r="K11" s="5" t="s">
        <v>43</v>
      </c>
      <c r="M11" s="6" t="s">
        <v>134</v>
      </c>
    </row>
    <row r="12" spans="2:16" x14ac:dyDescent="0.35">
      <c r="B12" s="3">
        <v>0</v>
      </c>
      <c r="C12" s="3">
        <f>B12+D12</f>
        <v>1</v>
      </c>
      <c r="D12" s="3">
        <v>1</v>
      </c>
      <c r="E12" s="3" t="s">
        <v>124</v>
      </c>
      <c r="F12" s="4"/>
      <c r="H12" s="4"/>
      <c r="I12" s="2">
        <v>68</v>
      </c>
      <c r="J12" s="2"/>
      <c r="K12" s="2">
        <v>68</v>
      </c>
      <c r="L12" s="2"/>
      <c r="M12" s="2">
        <v>68</v>
      </c>
    </row>
    <row r="13" spans="2:16" x14ac:dyDescent="0.35">
      <c r="B13" s="3">
        <f>C12</f>
        <v>1</v>
      </c>
      <c r="C13" s="3">
        <f>B13+D13</f>
        <v>4</v>
      </c>
      <c r="D13" s="3">
        <v>3</v>
      </c>
      <c r="E13" s="4"/>
      <c r="F13" s="4"/>
      <c r="H13" s="4"/>
      <c r="I13" s="2" t="s">
        <v>125</v>
      </c>
      <c r="J13" s="5"/>
      <c r="K13" s="2" t="s">
        <v>125</v>
      </c>
      <c r="M13" t="s">
        <v>127</v>
      </c>
    </row>
    <row r="14" spans="2:16" x14ac:dyDescent="0.35">
      <c r="B14" s="3">
        <f>C13</f>
        <v>4</v>
      </c>
      <c r="C14" s="3">
        <f>B14+D14</f>
        <v>12</v>
      </c>
      <c r="D14" s="3">
        <v>8</v>
      </c>
      <c r="E14" s="3" t="s">
        <v>132</v>
      </c>
      <c r="G14" t="s">
        <v>133</v>
      </c>
      <c r="I14" t="s">
        <v>128</v>
      </c>
      <c r="K14" t="s">
        <v>130</v>
      </c>
      <c r="M14" t="s">
        <v>126</v>
      </c>
      <c r="O14">
        <v>2013</v>
      </c>
      <c r="P14">
        <v>1.81</v>
      </c>
    </row>
    <row r="15" spans="2:16" x14ac:dyDescent="0.35">
      <c r="B15" s="3">
        <f t="shared" ref="B15:B16" si="0">C14</f>
        <v>12</v>
      </c>
      <c r="C15" s="3">
        <f>B15+D15</f>
        <v>15</v>
      </c>
      <c r="D15" s="3">
        <v>3</v>
      </c>
      <c r="E15" s="3"/>
      <c r="I15" t="s">
        <v>129</v>
      </c>
      <c r="K15" t="s">
        <v>131</v>
      </c>
    </row>
    <row r="16" spans="2:16" x14ac:dyDescent="0.35">
      <c r="B16" s="3">
        <f t="shared" si="0"/>
        <v>15</v>
      </c>
      <c r="C16" s="3">
        <f>B16+D16</f>
        <v>31</v>
      </c>
      <c r="D16" s="3">
        <v>16</v>
      </c>
      <c r="E16" s="3" t="s">
        <v>111</v>
      </c>
      <c r="G16" t="s">
        <v>10</v>
      </c>
      <c r="I16" t="s">
        <v>9</v>
      </c>
      <c r="K16" t="s">
        <v>46</v>
      </c>
      <c r="L16" t="s">
        <v>119</v>
      </c>
      <c r="M16" t="s">
        <v>123</v>
      </c>
      <c r="O16">
        <f>O14+1</f>
        <v>2014</v>
      </c>
      <c r="P16">
        <v>1.9</v>
      </c>
    </row>
    <row r="17" spans="2:17" x14ac:dyDescent="0.35">
      <c r="B17" s="3">
        <f t="shared" ref="B17:B47" si="1">C16</f>
        <v>31</v>
      </c>
      <c r="C17" s="3">
        <f t="shared" ref="C17:C47" si="2">B17+D17</f>
        <v>33</v>
      </c>
      <c r="D17" s="3">
        <v>2</v>
      </c>
      <c r="E17" s="3" t="s">
        <v>38</v>
      </c>
      <c r="F17" s="1" t="s">
        <v>18</v>
      </c>
      <c r="G17" t="s">
        <v>76</v>
      </c>
      <c r="I17" t="s">
        <v>11</v>
      </c>
      <c r="J17">
        <f>256+5*16+5</f>
        <v>341</v>
      </c>
      <c r="K17" t="s">
        <v>47</v>
      </c>
      <c r="L17" t="s">
        <v>122</v>
      </c>
      <c r="M17" t="s">
        <v>120</v>
      </c>
      <c r="O17">
        <f t="shared" ref="O17:O25" si="3">O16+1</f>
        <v>2015</v>
      </c>
      <c r="P17">
        <v>1.56</v>
      </c>
    </row>
    <row r="18" spans="2:17" x14ac:dyDescent="0.35">
      <c r="B18" s="3">
        <f t="shared" si="1"/>
        <v>33</v>
      </c>
      <c r="C18" s="3">
        <f t="shared" si="2"/>
        <v>35</v>
      </c>
      <c r="D18" s="3">
        <v>2</v>
      </c>
      <c r="E18" s="3" t="s">
        <v>66</v>
      </c>
      <c r="F18" s="1" t="s">
        <v>82</v>
      </c>
      <c r="G18" t="s">
        <v>68</v>
      </c>
      <c r="I18" t="s">
        <v>12</v>
      </c>
      <c r="K18" t="s">
        <v>77</v>
      </c>
      <c r="L18" t="s">
        <v>107</v>
      </c>
      <c r="M18" t="s">
        <v>121</v>
      </c>
      <c r="O18">
        <f t="shared" si="3"/>
        <v>2016</v>
      </c>
      <c r="P18">
        <v>1.59</v>
      </c>
    </row>
    <row r="19" spans="2:17" x14ac:dyDescent="0.35">
      <c r="B19" s="3">
        <f t="shared" si="1"/>
        <v>35</v>
      </c>
      <c r="C19" s="3">
        <f t="shared" si="2"/>
        <v>37</v>
      </c>
      <c r="D19" s="3">
        <v>2</v>
      </c>
      <c r="E19" s="3" t="s">
        <v>3</v>
      </c>
      <c r="F19" s="1" t="s">
        <v>83</v>
      </c>
      <c r="G19" t="s">
        <v>68</v>
      </c>
      <c r="I19" t="s">
        <v>13</v>
      </c>
      <c r="K19" t="s">
        <v>78</v>
      </c>
      <c r="L19" t="s">
        <v>108</v>
      </c>
      <c r="M19" s="2">
        <v>16</v>
      </c>
      <c r="O19">
        <f t="shared" si="3"/>
        <v>2017</v>
      </c>
      <c r="P19">
        <v>1.83</v>
      </c>
    </row>
    <row r="20" spans="2:17" x14ac:dyDescent="0.35">
      <c r="B20" s="3">
        <f t="shared" si="1"/>
        <v>37</v>
      </c>
      <c r="C20" s="3">
        <f t="shared" si="2"/>
        <v>39</v>
      </c>
      <c r="D20" s="3">
        <v>2</v>
      </c>
      <c r="E20" s="3" t="s">
        <v>4</v>
      </c>
      <c r="F20" s="1" t="s">
        <v>84</v>
      </c>
      <c r="G20" t="s">
        <v>68</v>
      </c>
      <c r="I20" t="s">
        <v>14</v>
      </c>
      <c r="O20">
        <f t="shared" si="3"/>
        <v>2018</v>
      </c>
      <c r="P20">
        <v>1.04</v>
      </c>
    </row>
    <row r="21" spans="2:17" x14ac:dyDescent="0.35">
      <c r="B21" s="3">
        <f t="shared" si="1"/>
        <v>39</v>
      </c>
      <c r="C21" s="3">
        <f t="shared" si="2"/>
        <v>41</v>
      </c>
      <c r="D21" s="3">
        <v>2</v>
      </c>
      <c r="E21" s="3" t="s">
        <v>65</v>
      </c>
      <c r="F21" s="1" t="s">
        <v>85</v>
      </c>
      <c r="G21" t="s">
        <v>69</v>
      </c>
      <c r="I21" t="s">
        <v>15</v>
      </c>
      <c r="K21" t="s">
        <v>79</v>
      </c>
      <c r="O21">
        <f t="shared" si="3"/>
        <v>2019</v>
      </c>
      <c r="P21">
        <v>1.92</v>
      </c>
    </row>
    <row r="22" spans="2:17" x14ac:dyDescent="0.35">
      <c r="B22" s="3">
        <f t="shared" si="1"/>
        <v>41</v>
      </c>
      <c r="C22" s="3">
        <f t="shared" si="2"/>
        <v>43</v>
      </c>
      <c r="D22" s="3">
        <v>2</v>
      </c>
      <c r="E22" s="3" t="s">
        <v>5</v>
      </c>
      <c r="F22" s="1" t="s">
        <v>86</v>
      </c>
      <c r="G22" t="s">
        <v>69</v>
      </c>
      <c r="I22" t="s">
        <v>16</v>
      </c>
      <c r="O22">
        <f t="shared" si="3"/>
        <v>2020</v>
      </c>
      <c r="P22">
        <v>1.67</v>
      </c>
    </row>
    <row r="23" spans="2:17" x14ac:dyDescent="0.35">
      <c r="B23" s="3">
        <f t="shared" si="1"/>
        <v>43</v>
      </c>
      <c r="C23" s="3">
        <f t="shared" si="2"/>
        <v>45</v>
      </c>
      <c r="D23" s="3">
        <v>2</v>
      </c>
      <c r="E23" s="3" t="s">
        <v>6</v>
      </c>
      <c r="F23" s="1" t="s">
        <v>87</v>
      </c>
      <c r="G23" t="s">
        <v>69</v>
      </c>
      <c r="I23" t="s">
        <v>17</v>
      </c>
      <c r="O23">
        <f t="shared" si="3"/>
        <v>2021</v>
      </c>
      <c r="P23">
        <v>1.83</v>
      </c>
    </row>
    <row r="24" spans="2:17" x14ac:dyDescent="0.35">
      <c r="B24" s="3">
        <f t="shared" si="1"/>
        <v>45</v>
      </c>
      <c r="C24" s="3">
        <f t="shared" si="2"/>
        <v>47</v>
      </c>
      <c r="D24" s="3">
        <v>2</v>
      </c>
      <c r="E24" s="3" t="s">
        <v>55</v>
      </c>
      <c r="F24" s="1" t="s">
        <v>88</v>
      </c>
      <c r="G24" t="s">
        <v>71</v>
      </c>
      <c r="I24" t="s">
        <v>30</v>
      </c>
      <c r="K24" t="s">
        <v>80</v>
      </c>
      <c r="O24">
        <f t="shared" si="3"/>
        <v>2022</v>
      </c>
      <c r="P24">
        <v>2.0699999999999998</v>
      </c>
    </row>
    <row r="25" spans="2:17" x14ac:dyDescent="0.35">
      <c r="B25" s="3">
        <f t="shared" si="1"/>
        <v>47</v>
      </c>
      <c r="C25" s="3">
        <f t="shared" si="2"/>
        <v>49</v>
      </c>
      <c r="D25" s="3">
        <v>2</v>
      </c>
      <c r="E25" s="3" t="s">
        <v>53</v>
      </c>
      <c r="F25" s="1" t="s">
        <v>89</v>
      </c>
      <c r="G25" t="s">
        <v>71</v>
      </c>
      <c r="I25" t="s">
        <v>50</v>
      </c>
      <c r="O25">
        <f t="shared" si="3"/>
        <v>2023</v>
      </c>
      <c r="P25">
        <v>0.17199999999999999</v>
      </c>
    </row>
    <row r="26" spans="2:17" x14ac:dyDescent="0.35">
      <c r="B26" s="3">
        <f t="shared" si="1"/>
        <v>49</v>
      </c>
      <c r="C26" s="3">
        <f t="shared" si="2"/>
        <v>51</v>
      </c>
      <c r="D26" s="3">
        <v>2</v>
      </c>
      <c r="E26" s="3" t="s">
        <v>54</v>
      </c>
      <c r="F26" s="1" t="s">
        <v>90</v>
      </c>
      <c r="G26" t="s">
        <v>71</v>
      </c>
      <c r="I26" t="s">
        <v>50</v>
      </c>
      <c r="P26" s="6">
        <f>SUM(P14:P25)</f>
        <v>17.391999999999999</v>
      </c>
    </row>
    <row r="27" spans="2:17" x14ac:dyDescent="0.35">
      <c r="B27" s="3">
        <f t="shared" si="1"/>
        <v>51</v>
      </c>
      <c r="C27" s="3">
        <f t="shared" si="2"/>
        <v>53</v>
      </c>
      <c r="D27" s="3">
        <v>2</v>
      </c>
      <c r="E27" s="3" t="s">
        <v>56</v>
      </c>
      <c r="F27" s="1" t="s">
        <v>91</v>
      </c>
      <c r="G27" t="s">
        <v>70</v>
      </c>
      <c r="I27" t="s">
        <v>51</v>
      </c>
      <c r="J27">
        <f>9*256+3*16</f>
        <v>2352</v>
      </c>
      <c r="K27" t="s">
        <v>81</v>
      </c>
    </row>
    <row r="28" spans="2:17" x14ac:dyDescent="0.35">
      <c r="B28" s="3">
        <f t="shared" si="1"/>
        <v>53</v>
      </c>
      <c r="C28" s="3">
        <f t="shared" si="2"/>
        <v>55</v>
      </c>
      <c r="D28" s="3">
        <v>2</v>
      </c>
      <c r="E28" s="3" t="s">
        <v>58</v>
      </c>
      <c r="F28" s="1" t="s">
        <v>92</v>
      </c>
      <c r="G28" t="s">
        <v>70</v>
      </c>
      <c r="I28" t="s">
        <v>14</v>
      </c>
      <c r="O28" t="s">
        <v>112</v>
      </c>
      <c r="P28">
        <v>17.440000000000001</v>
      </c>
      <c r="Q28" t="s">
        <v>109</v>
      </c>
    </row>
    <row r="29" spans="2:17" x14ac:dyDescent="0.35">
      <c r="B29" s="3">
        <f t="shared" si="1"/>
        <v>55</v>
      </c>
      <c r="C29" s="3">
        <f t="shared" si="2"/>
        <v>57</v>
      </c>
      <c r="D29" s="3">
        <v>2</v>
      </c>
      <c r="E29" s="3" t="s">
        <v>57</v>
      </c>
      <c r="F29" s="1" t="s">
        <v>93</v>
      </c>
      <c r="G29" t="s">
        <v>70</v>
      </c>
      <c r="I29" t="s">
        <v>50</v>
      </c>
      <c r="O29" t="s">
        <v>112</v>
      </c>
      <c r="P29">
        <v>17440</v>
      </c>
      <c r="Q29" t="s">
        <v>110</v>
      </c>
    </row>
    <row r="30" spans="2:17" x14ac:dyDescent="0.35">
      <c r="B30" s="3">
        <f t="shared" si="1"/>
        <v>57</v>
      </c>
      <c r="C30" s="3">
        <f t="shared" si="2"/>
        <v>59</v>
      </c>
      <c r="D30" s="3">
        <v>2</v>
      </c>
      <c r="E30" s="3" t="s">
        <v>59</v>
      </c>
      <c r="F30" s="1" t="s">
        <v>7</v>
      </c>
      <c r="G30" t="s">
        <v>72</v>
      </c>
      <c r="I30" t="s">
        <v>52</v>
      </c>
      <c r="J30">
        <v>5006</v>
      </c>
      <c r="K30" t="s">
        <v>94</v>
      </c>
      <c r="O30" t="s">
        <v>113</v>
      </c>
      <c r="P30">
        <f>J37/10</f>
        <v>9703.6</v>
      </c>
      <c r="Q30" t="s">
        <v>110</v>
      </c>
    </row>
    <row r="31" spans="2:17" x14ac:dyDescent="0.35">
      <c r="B31" s="3">
        <f t="shared" si="1"/>
        <v>59</v>
      </c>
      <c r="C31" s="3">
        <f t="shared" si="2"/>
        <v>61</v>
      </c>
      <c r="D31" s="3">
        <v>2</v>
      </c>
      <c r="E31" s="3" t="s">
        <v>60</v>
      </c>
      <c r="F31" s="1" t="s">
        <v>97</v>
      </c>
      <c r="G31" t="s">
        <v>73</v>
      </c>
      <c r="I31" t="s">
        <v>40</v>
      </c>
      <c r="J31">
        <v>107</v>
      </c>
      <c r="K31" t="s">
        <v>95</v>
      </c>
      <c r="O31" t="s">
        <v>114</v>
      </c>
      <c r="P31">
        <f>P29-P30</f>
        <v>7736.4</v>
      </c>
    </row>
    <row r="32" spans="2:17" x14ac:dyDescent="0.35">
      <c r="B32" s="3">
        <f t="shared" si="1"/>
        <v>61</v>
      </c>
      <c r="C32" s="3">
        <f t="shared" si="2"/>
        <v>63</v>
      </c>
      <c r="D32" s="3">
        <v>2</v>
      </c>
      <c r="E32" s="3" t="s">
        <v>61</v>
      </c>
      <c r="F32" s="1" t="s">
        <v>7</v>
      </c>
      <c r="G32" t="s">
        <v>72</v>
      </c>
      <c r="I32" t="s">
        <v>50</v>
      </c>
      <c r="K32" t="s">
        <v>96</v>
      </c>
    </row>
    <row r="33" spans="2:13" x14ac:dyDescent="0.35">
      <c r="B33" s="3">
        <f t="shared" si="1"/>
        <v>63</v>
      </c>
      <c r="C33" s="3">
        <f t="shared" si="2"/>
        <v>65</v>
      </c>
      <c r="D33" s="3">
        <v>2</v>
      </c>
      <c r="E33" s="3" t="s">
        <v>62</v>
      </c>
      <c r="G33" t="s">
        <v>73</v>
      </c>
      <c r="I33" t="s">
        <v>50</v>
      </c>
    </row>
    <row r="34" spans="2:13" x14ac:dyDescent="0.35">
      <c r="B34" s="3">
        <f t="shared" si="1"/>
        <v>65</v>
      </c>
      <c r="C34" s="3">
        <f t="shared" si="2"/>
        <v>67</v>
      </c>
      <c r="D34" s="3">
        <v>2</v>
      </c>
      <c r="E34" s="3" t="s">
        <v>63</v>
      </c>
      <c r="F34" s="1" t="s">
        <v>7</v>
      </c>
      <c r="G34" t="s">
        <v>72</v>
      </c>
      <c r="I34" t="s">
        <v>50</v>
      </c>
    </row>
    <row r="35" spans="2:13" x14ac:dyDescent="0.35">
      <c r="B35" s="3">
        <f t="shared" si="1"/>
        <v>67</v>
      </c>
      <c r="C35" s="3">
        <f t="shared" si="2"/>
        <v>69</v>
      </c>
      <c r="D35" s="3">
        <v>2</v>
      </c>
      <c r="E35" s="3" t="s">
        <v>64</v>
      </c>
      <c r="G35" t="s">
        <v>73</v>
      </c>
      <c r="I35" t="s">
        <v>50</v>
      </c>
    </row>
    <row r="36" spans="2:13" x14ac:dyDescent="0.35">
      <c r="B36" s="3">
        <f t="shared" si="1"/>
        <v>69</v>
      </c>
      <c r="C36" s="3">
        <f t="shared" si="2"/>
        <v>71</v>
      </c>
      <c r="D36" s="3">
        <v>2</v>
      </c>
      <c r="E36" s="3" t="s">
        <v>67</v>
      </c>
      <c r="F36" s="1" t="s">
        <v>7</v>
      </c>
      <c r="G36" t="s">
        <v>74</v>
      </c>
      <c r="H36" s="1"/>
      <c r="I36" t="s">
        <v>19</v>
      </c>
      <c r="J36">
        <v>52</v>
      </c>
      <c r="K36" t="s">
        <v>98</v>
      </c>
    </row>
    <row r="37" spans="2:13" x14ac:dyDescent="0.35">
      <c r="B37" s="3">
        <f t="shared" si="1"/>
        <v>71</v>
      </c>
      <c r="C37" s="3">
        <f t="shared" si="2"/>
        <v>75</v>
      </c>
      <c r="D37" s="3">
        <v>4</v>
      </c>
      <c r="E37" s="3" t="s">
        <v>39</v>
      </c>
      <c r="F37" s="1" t="s">
        <v>18</v>
      </c>
      <c r="G37" t="s">
        <v>75</v>
      </c>
      <c r="H37" s="1"/>
      <c r="I37" t="s">
        <v>45</v>
      </c>
      <c r="J37">
        <v>97036</v>
      </c>
      <c r="K37" t="s">
        <v>99</v>
      </c>
      <c r="M37" t="s">
        <v>118</v>
      </c>
    </row>
    <row r="38" spans="2:13" x14ac:dyDescent="0.35">
      <c r="B38" s="3">
        <f t="shared" si="1"/>
        <v>75</v>
      </c>
      <c r="C38" s="3">
        <f t="shared" si="2"/>
        <v>79</v>
      </c>
      <c r="D38" s="3">
        <v>4</v>
      </c>
      <c r="E38" s="3" t="s">
        <v>48</v>
      </c>
      <c r="F38" s="1"/>
      <c r="G38" s="1" t="s">
        <v>49</v>
      </c>
      <c r="H38" s="1"/>
      <c r="I38" t="s">
        <v>44</v>
      </c>
      <c r="K38" t="s">
        <v>100</v>
      </c>
    </row>
    <row r="39" spans="2:13" x14ac:dyDescent="0.35">
      <c r="B39" s="3">
        <f t="shared" si="1"/>
        <v>79</v>
      </c>
      <c r="C39" s="3">
        <f t="shared" si="2"/>
        <v>81</v>
      </c>
      <c r="D39" s="3">
        <v>2</v>
      </c>
      <c r="E39" s="3"/>
      <c r="F39" s="1"/>
      <c r="H39" s="1"/>
      <c r="I39" t="s">
        <v>20</v>
      </c>
      <c r="K39" t="s">
        <v>20</v>
      </c>
    </row>
    <row r="40" spans="2:13" x14ac:dyDescent="0.35">
      <c r="B40" s="3">
        <f t="shared" si="1"/>
        <v>81</v>
      </c>
      <c r="C40" s="3">
        <f t="shared" si="2"/>
        <v>85</v>
      </c>
      <c r="D40" s="3">
        <v>4</v>
      </c>
      <c r="E40" s="3"/>
      <c r="I40" t="s">
        <v>21</v>
      </c>
      <c r="K40" t="s">
        <v>101</v>
      </c>
    </row>
    <row r="41" spans="2:13" x14ac:dyDescent="0.35">
      <c r="B41" s="3">
        <f t="shared" si="1"/>
        <v>85</v>
      </c>
      <c r="C41" s="3">
        <f t="shared" si="2"/>
        <v>97</v>
      </c>
      <c r="D41" s="3">
        <v>12</v>
      </c>
      <c r="E41" s="3"/>
      <c r="I41" t="s">
        <v>22</v>
      </c>
      <c r="K41" t="s">
        <v>102</v>
      </c>
    </row>
    <row r="42" spans="2:13" x14ac:dyDescent="0.35">
      <c r="B42" s="3">
        <f t="shared" si="1"/>
        <v>97</v>
      </c>
      <c r="C42" s="3">
        <f t="shared" si="2"/>
        <v>112</v>
      </c>
      <c r="D42" s="3">
        <v>15</v>
      </c>
      <c r="E42" s="3"/>
      <c r="G42" t="s">
        <v>24</v>
      </c>
      <c r="I42" t="s">
        <v>23</v>
      </c>
      <c r="K42" t="s">
        <v>103</v>
      </c>
    </row>
    <row r="43" spans="2:13" x14ac:dyDescent="0.35">
      <c r="B43" s="3">
        <f t="shared" si="1"/>
        <v>112</v>
      </c>
      <c r="C43" s="3">
        <f t="shared" si="2"/>
        <v>117</v>
      </c>
      <c r="D43" s="3">
        <v>5</v>
      </c>
      <c r="E43" s="3"/>
      <c r="I43" t="s">
        <v>26</v>
      </c>
      <c r="K43" t="s">
        <v>104</v>
      </c>
    </row>
    <row r="44" spans="2:13" x14ac:dyDescent="0.35">
      <c r="B44" s="3">
        <f t="shared" si="1"/>
        <v>117</v>
      </c>
      <c r="C44" s="3">
        <f t="shared" si="2"/>
        <v>126</v>
      </c>
      <c r="D44" s="3">
        <v>9</v>
      </c>
      <c r="E44" s="3"/>
      <c r="G44" t="s">
        <v>25</v>
      </c>
      <c r="I44" t="s">
        <v>27</v>
      </c>
      <c r="K44" t="s">
        <v>105</v>
      </c>
    </row>
    <row r="45" spans="2:13" x14ac:dyDescent="0.35">
      <c r="B45" s="3">
        <f t="shared" si="1"/>
        <v>126</v>
      </c>
      <c r="C45" s="3">
        <f t="shared" si="2"/>
        <v>137</v>
      </c>
      <c r="D45" s="3">
        <v>11</v>
      </c>
      <c r="E45" s="3"/>
      <c r="I45" t="s">
        <v>28</v>
      </c>
      <c r="K45" t="s">
        <v>28</v>
      </c>
    </row>
    <row r="46" spans="2:13" x14ac:dyDescent="0.35">
      <c r="B46" s="3">
        <f t="shared" si="1"/>
        <v>137</v>
      </c>
      <c r="C46" s="3">
        <f t="shared" si="2"/>
        <v>138</v>
      </c>
      <c r="D46" s="3">
        <v>1</v>
      </c>
      <c r="E46" s="3"/>
      <c r="G46" t="s">
        <v>107</v>
      </c>
      <c r="I46" t="s">
        <v>29</v>
      </c>
      <c r="J46" s="2"/>
      <c r="K46" s="2" t="s">
        <v>106</v>
      </c>
    </row>
    <row r="47" spans="2:13" x14ac:dyDescent="0.35">
      <c r="B47" s="3">
        <f t="shared" si="1"/>
        <v>138</v>
      </c>
      <c r="C47" s="3">
        <f t="shared" si="2"/>
        <v>139</v>
      </c>
      <c r="D47" s="3">
        <v>1</v>
      </c>
      <c r="G47" t="s">
        <v>108</v>
      </c>
      <c r="I47" s="2">
        <v>16</v>
      </c>
      <c r="J47" s="2"/>
      <c r="K47" s="2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Veer</dc:creator>
  <cp:lastModifiedBy>Erik Veer</cp:lastModifiedBy>
  <dcterms:created xsi:type="dcterms:W3CDTF">2015-06-05T18:17:20Z</dcterms:created>
  <dcterms:modified xsi:type="dcterms:W3CDTF">2023-03-20T09:08:12Z</dcterms:modified>
</cp:coreProperties>
</file>