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cuments\GitHub\Optimus2024\IEA-3.4-130-RWT\IEA_HH140_D178\DLC_1_4\"/>
    </mc:Choice>
  </mc:AlternateContent>
  <xr:revisionPtr revIDLastSave="0" documentId="13_ncr:1_{3700895A-8A47-4328-A249-A719AA4A5A4D}" xr6:coauthVersionLast="47" xr6:coauthVersionMax="47" xr10:uidLastSave="{00000000-0000-0000-0000-000000000000}"/>
  <bookViews>
    <workbookView xWindow="-110" yWindow="-110" windowWidth="19420" windowHeight="10300" activeTab="2" xr2:uid="{BB01B48E-3559-49FD-94B4-E017B99DE7F9}"/>
  </bookViews>
  <sheets>
    <sheet name="Tabelle1" sheetId="1" r:id="rId1"/>
    <sheet name="9ms" sheetId="5" r:id="rId2"/>
    <sheet name="11ms" sheetId="6" r:id="rId3"/>
    <sheet name="13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6" l="1"/>
  <c r="D17" i="6"/>
  <c r="D18" i="6"/>
  <c r="D19" i="6"/>
  <c r="D20" i="6"/>
  <c r="D16" i="6"/>
  <c r="D7" i="6"/>
  <c r="D8" i="6"/>
  <c r="D9" i="6"/>
  <c r="D10" i="6"/>
  <c r="D11" i="6"/>
  <c r="D12" i="6"/>
  <c r="D13" i="6"/>
  <c r="D14" i="6"/>
  <c r="D15" i="6"/>
  <c r="D6" i="6"/>
  <c r="C5" i="6"/>
  <c r="C6" i="6"/>
  <c r="C7" i="6"/>
  <c r="C8" i="6"/>
  <c r="C9" i="6"/>
  <c r="C10" i="6"/>
  <c r="C11" i="6"/>
  <c r="C12" i="6"/>
  <c r="C13" i="6"/>
  <c r="J13" i="6" s="1"/>
  <c r="C14" i="6"/>
  <c r="C15" i="6"/>
  <c r="C16" i="6"/>
  <c r="C17" i="6"/>
  <c r="C18" i="6"/>
  <c r="C19" i="6"/>
  <c r="J19" i="6" s="1"/>
  <c r="C20" i="6"/>
  <c r="J20" i="6" s="1"/>
  <c r="C4" i="6"/>
  <c r="J4" i="6" s="1"/>
  <c r="J18" i="6"/>
  <c r="J17" i="6"/>
  <c r="J16" i="6"/>
  <c r="I15" i="6"/>
  <c r="J15" i="6"/>
  <c r="I14" i="6"/>
  <c r="I13" i="6"/>
  <c r="I12" i="6"/>
  <c r="I11" i="6"/>
  <c r="J11" i="6"/>
  <c r="I10" i="6"/>
  <c r="J10" i="6" s="1"/>
  <c r="I9" i="6"/>
  <c r="J9" i="6"/>
  <c r="I8" i="6"/>
  <c r="J8" i="6" s="1"/>
  <c r="I7" i="6"/>
  <c r="J7" i="6"/>
  <c r="I6" i="6"/>
  <c r="J5" i="6" l="1"/>
  <c r="J14" i="6"/>
  <c r="J12" i="6"/>
  <c r="J6" i="6"/>
  <c r="I6" i="5"/>
  <c r="D17" i="5"/>
  <c r="D18" i="5"/>
  <c r="D19" i="5"/>
  <c r="D20" i="5"/>
  <c r="D16" i="5"/>
  <c r="D7" i="5"/>
  <c r="D8" i="5"/>
  <c r="D9" i="5"/>
  <c r="D10" i="5"/>
  <c r="D11" i="5"/>
  <c r="D12" i="5"/>
  <c r="D13" i="5"/>
  <c r="D14" i="5"/>
  <c r="D15" i="5"/>
  <c r="D6" i="5"/>
  <c r="C5" i="5"/>
  <c r="J5" i="5" s="1"/>
  <c r="C6" i="5"/>
  <c r="C7" i="5"/>
  <c r="C8" i="5"/>
  <c r="C9" i="5"/>
  <c r="C10" i="5"/>
  <c r="C11" i="5"/>
  <c r="C12" i="5"/>
  <c r="J12" i="5" s="1"/>
  <c r="C13" i="5"/>
  <c r="C14" i="5"/>
  <c r="J14" i="5" s="1"/>
  <c r="C15" i="5"/>
  <c r="C16" i="5"/>
  <c r="C17" i="5"/>
  <c r="C18" i="5"/>
  <c r="J18" i="5" s="1"/>
  <c r="C19" i="5"/>
  <c r="C20" i="5"/>
  <c r="C4" i="5"/>
  <c r="J4" i="5" s="1"/>
  <c r="J20" i="5"/>
  <c r="J19" i="5"/>
  <c r="J17" i="5"/>
  <c r="J16" i="5"/>
  <c r="I15" i="5"/>
  <c r="J15" i="5" s="1"/>
  <c r="I14" i="5"/>
  <c r="I13" i="5"/>
  <c r="J13" i="5" s="1"/>
  <c r="I12" i="5"/>
  <c r="I11" i="5"/>
  <c r="J11" i="5" s="1"/>
  <c r="I10" i="5"/>
  <c r="J10" i="5" s="1"/>
  <c r="I9" i="5"/>
  <c r="J9" i="5" s="1"/>
  <c r="I8" i="5"/>
  <c r="J8" i="5" s="1"/>
  <c r="I7" i="5"/>
  <c r="J7" i="5" s="1"/>
  <c r="I5" i="5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I6" i="4"/>
  <c r="I7" i="4"/>
  <c r="I8" i="4"/>
  <c r="I9" i="4"/>
  <c r="I10" i="4"/>
  <c r="I11" i="4"/>
  <c r="I12" i="4"/>
  <c r="I13" i="4"/>
  <c r="I14" i="4"/>
  <c r="I15" i="4"/>
  <c r="I5" i="4"/>
  <c r="D7" i="4"/>
  <c r="D8" i="4"/>
  <c r="D9" i="4"/>
  <c r="D10" i="4"/>
  <c r="D11" i="4"/>
  <c r="D12" i="4"/>
  <c r="D13" i="4"/>
  <c r="D14" i="4"/>
  <c r="D15" i="4"/>
  <c r="D6" i="4"/>
  <c r="D16" i="4"/>
  <c r="D17" i="4"/>
  <c r="D18" i="4"/>
  <c r="D19" i="4"/>
  <c r="D2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4" i="4"/>
  <c r="C2" i="1"/>
  <c r="B1" i="1"/>
  <c r="D1" i="1"/>
  <c r="D2" i="1" s="1"/>
  <c r="J6" i="5" l="1"/>
  <c r="B2" i="1"/>
</calcChain>
</file>

<file path=xl/sharedStrings.xml><?xml version="1.0" encoding="utf-8"?>
<sst xmlns="http://schemas.openxmlformats.org/spreadsheetml/2006/main" count="83" uniqueCount="23">
  <si>
    <t>v_rated</t>
  </si>
  <si>
    <t>direction change</t>
  </si>
  <si>
    <t>!Time</t>
  </si>
  <si>
    <t>Wind</t>
  </si>
  <si>
    <t>Vert.</t>
  </si>
  <si>
    <t>Horiz.</t>
  </si>
  <si>
    <t>Pwr.Law</t>
  </si>
  <si>
    <t>Linear</t>
  </si>
  <si>
    <t>Gust</t>
  </si>
  <si>
    <t>!</t>
  </si>
  <si>
    <t>Speed</t>
  </si>
  <si>
    <t>Dir.</t>
  </si>
  <si>
    <t>Shear</t>
  </si>
  <si>
    <t>V.Shear</t>
  </si>
  <si>
    <t>!(sec)</t>
  </si>
  <si>
    <t>(m/s)</t>
  </si>
  <si>
    <t>(deg)</t>
  </si>
  <si>
    <t>(-)</t>
  </si>
  <si>
    <t>rise time</t>
  </si>
  <si>
    <t>s</t>
  </si>
  <si>
    <t>m/s</t>
  </si>
  <si>
    <t>theta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</si>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</sst>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'9ms'!$D$5:$D$20</c:f>
              <c:numCache>
                <c:formatCode>0.000</c:formatCode>
                <c:ptCount val="16"/>
                <c:pt idx="0">
                  <c:v>0</c:v>
                </c:pt>
                <c:pt idx="1">
                  <c:v>1.9577393481938588</c:v>
                </c:pt>
                <c:pt idx="2">
                  <c:v>7.6393202250021019</c:v>
                </c:pt>
                <c:pt idx="3">
                  <c:v>16.488589908301073</c:v>
                </c:pt>
                <c:pt idx="4">
                  <c:v>27.639320225002102</c:v>
                </c:pt>
                <c:pt idx="5">
                  <c:v>39.999999999999993</c:v>
                </c:pt>
                <c:pt idx="6">
                  <c:v>52.360679774997898</c:v>
                </c:pt>
                <c:pt idx="7">
                  <c:v>63.51141009169892</c:v>
                </c:pt>
                <c:pt idx="8">
                  <c:v>72.360679774997891</c:v>
                </c:pt>
                <c:pt idx="9">
                  <c:v>78.042260651806146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F-41D0-B720-314ADA88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'9ms'!$J$5:$J$20</c:f>
              <c:numCache>
                <c:formatCode>General</c:formatCode>
                <c:ptCount val="16"/>
                <c:pt idx="0">
                  <c:v>9</c:v>
                </c:pt>
                <c:pt idx="1">
                  <c:v>9.3670761277863477</c:v>
                </c:pt>
                <c:pt idx="2">
                  <c:v>10.432372542187894</c:v>
                </c:pt>
                <c:pt idx="3">
                  <c:v>12.091610607806452</c:v>
                </c:pt>
                <c:pt idx="4">
                  <c:v>14.182372542187894</c:v>
                </c:pt>
                <c:pt idx="5">
                  <c:v>16.5</c:v>
                </c:pt>
                <c:pt idx="6">
                  <c:v>18.817627457812108</c:v>
                </c:pt>
                <c:pt idx="7">
                  <c:v>20.908389392193548</c:v>
                </c:pt>
                <c:pt idx="8">
                  <c:v>22.567627457812108</c:v>
                </c:pt>
                <c:pt idx="9">
                  <c:v>23.632923872213652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3-4F66-8909-76C080E7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'11ms'!$D$5:$D$20</c:f>
              <c:numCache>
                <c:formatCode>0.000</c:formatCode>
                <c:ptCount val="16"/>
                <c:pt idx="0">
                  <c:v>0</c:v>
                </c:pt>
                <c:pt idx="1">
                  <c:v>1.601786739431339</c:v>
                </c:pt>
                <c:pt idx="2">
                  <c:v>6.250352911365356</c:v>
                </c:pt>
                <c:pt idx="3">
                  <c:v>13.490664470428152</c:v>
                </c:pt>
                <c:pt idx="4">
                  <c:v>22.613989275001721</c:v>
                </c:pt>
                <c:pt idx="5">
                  <c:v>32.72727272727272</c:v>
                </c:pt>
                <c:pt idx="6">
                  <c:v>42.840556179543732</c:v>
                </c:pt>
                <c:pt idx="7">
                  <c:v>51.963880984117296</c:v>
                </c:pt>
                <c:pt idx="8">
                  <c:v>59.204192543180099</c:v>
                </c:pt>
                <c:pt idx="9">
                  <c:v>63.85275871511412</c:v>
                </c:pt>
                <c:pt idx="10">
                  <c:v>65.454545454545453</c:v>
                </c:pt>
                <c:pt idx="11">
                  <c:v>65.454545454545453</c:v>
                </c:pt>
                <c:pt idx="12">
                  <c:v>65.454545454545453</c:v>
                </c:pt>
                <c:pt idx="13">
                  <c:v>65.454545454545453</c:v>
                </c:pt>
                <c:pt idx="14">
                  <c:v>65.454545454545453</c:v>
                </c:pt>
                <c:pt idx="15">
                  <c:v>65.454545454545453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9A-4B07-A6C7-428680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'11ms'!$J$5:$J$20</c:f>
              <c:numCache>
                <c:formatCode>General</c:formatCode>
                <c:ptCount val="16"/>
                <c:pt idx="0">
                  <c:v>11</c:v>
                </c:pt>
                <c:pt idx="1">
                  <c:v>11.367076127786348</c:v>
                </c:pt>
                <c:pt idx="2">
                  <c:v>12.432372542187894</c:v>
                </c:pt>
                <c:pt idx="3">
                  <c:v>14.091610607806452</c:v>
                </c:pt>
                <c:pt idx="4">
                  <c:v>16.182372542187892</c:v>
                </c:pt>
                <c:pt idx="5">
                  <c:v>18.5</c:v>
                </c:pt>
                <c:pt idx="6">
                  <c:v>20.817627457812108</c:v>
                </c:pt>
                <c:pt idx="7">
                  <c:v>22.908389392193548</c:v>
                </c:pt>
                <c:pt idx="8">
                  <c:v>24.567627457812108</c:v>
                </c:pt>
                <c:pt idx="9">
                  <c:v>25.632923872213652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3D-47C8-BD5E-A9899675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'13ms'!$D$5:$D$20</c:f>
              <c:numCache>
                <c:formatCode>0.000</c:formatCode>
                <c:ptCount val="16"/>
                <c:pt idx="0">
                  <c:v>0</c:v>
                </c:pt>
                <c:pt idx="1">
                  <c:v>1.355358010288056</c:v>
                </c:pt>
                <c:pt idx="2">
                  <c:v>5.288760155770686</c:v>
                </c:pt>
                <c:pt idx="3">
                  <c:v>11.415177628823821</c:v>
                </c:pt>
                <c:pt idx="4">
                  <c:v>19.134914001924532</c:v>
                </c:pt>
                <c:pt idx="5">
                  <c:v>27.69230769230769</c:v>
                </c:pt>
                <c:pt idx="6">
                  <c:v>36.249701382690851</c:v>
                </c:pt>
                <c:pt idx="7">
                  <c:v>43.96943775579156</c:v>
                </c:pt>
                <c:pt idx="8">
                  <c:v>50.095855228844698</c:v>
                </c:pt>
                <c:pt idx="9">
                  <c:v>54.029257374327337</c:v>
                </c:pt>
                <c:pt idx="10">
                  <c:v>55.384615384615387</c:v>
                </c:pt>
                <c:pt idx="11">
                  <c:v>55.384615384615387</c:v>
                </c:pt>
                <c:pt idx="12">
                  <c:v>55.384615384615387</c:v>
                </c:pt>
                <c:pt idx="13">
                  <c:v>55.384615384615387</c:v>
                </c:pt>
                <c:pt idx="14">
                  <c:v>55.384615384615387</c:v>
                </c:pt>
                <c:pt idx="15">
                  <c:v>55.384615384615387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6-43B5-9BC5-4511ACCF765E}"/>
            </c:ext>
          </c:extLst>
        </c:ser>
        <c:ser>
          <c:idx val="1"/>
          <c:order val="1"/>
          <c:tx>
            <c:v>v_hub = 9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'9ms'!$D$5:$D$20</c:f>
              <c:numCache>
                <c:formatCode>0.000</c:formatCode>
                <c:ptCount val="16"/>
                <c:pt idx="0">
                  <c:v>0</c:v>
                </c:pt>
                <c:pt idx="1">
                  <c:v>1.9577393481938588</c:v>
                </c:pt>
                <c:pt idx="2">
                  <c:v>7.6393202250021019</c:v>
                </c:pt>
                <c:pt idx="3">
                  <c:v>16.488589908301073</c:v>
                </c:pt>
                <c:pt idx="4">
                  <c:v>27.639320225002102</c:v>
                </c:pt>
                <c:pt idx="5">
                  <c:v>39.999999999999993</c:v>
                </c:pt>
                <c:pt idx="6">
                  <c:v>52.360679774997898</c:v>
                </c:pt>
                <c:pt idx="7">
                  <c:v>63.51141009169892</c:v>
                </c:pt>
                <c:pt idx="8">
                  <c:v>72.360679774997891</c:v>
                </c:pt>
                <c:pt idx="9">
                  <c:v>78.042260651806146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C6-43B5-9BC5-4511ACCF7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'13ms'!$J$5:$J$20</c:f>
              <c:numCache>
                <c:formatCode>General</c:formatCode>
                <c:ptCount val="16"/>
                <c:pt idx="0">
                  <c:v>13</c:v>
                </c:pt>
                <c:pt idx="1">
                  <c:v>13.367076127786348</c:v>
                </c:pt>
                <c:pt idx="2">
                  <c:v>14.432372542187894</c:v>
                </c:pt>
                <c:pt idx="3">
                  <c:v>16.091610607806452</c:v>
                </c:pt>
                <c:pt idx="4">
                  <c:v>18.182372542187892</c:v>
                </c:pt>
                <c:pt idx="5">
                  <c:v>20.5</c:v>
                </c:pt>
                <c:pt idx="6">
                  <c:v>22.817627457812108</c:v>
                </c:pt>
                <c:pt idx="7">
                  <c:v>24.908389392193548</c:v>
                </c:pt>
                <c:pt idx="8">
                  <c:v>26.567627457812108</c:v>
                </c:pt>
                <c:pt idx="9">
                  <c:v>27.632923872213652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3-4C54-A1D8-97B7FAA48F16}"/>
            </c:ext>
          </c:extLst>
        </c:ser>
        <c:ser>
          <c:idx val="1"/>
          <c:order val="1"/>
          <c:tx>
            <c:v>v_hub = 9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'9ms'!$B$5:$B$20</c:f>
              <c:numCache>
                <c:formatCode>0.000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'9ms'!$J$5:$J$20</c:f>
              <c:numCache>
                <c:formatCode>General</c:formatCode>
                <c:ptCount val="16"/>
                <c:pt idx="0">
                  <c:v>9</c:v>
                </c:pt>
                <c:pt idx="1">
                  <c:v>9.3670761277863477</c:v>
                </c:pt>
                <c:pt idx="2">
                  <c:v>10.432372542187894</c:v>
                </c:pt>
                <c:pt idx="3">
                  <c:v>12.091610607806452</c:v>
                </c:pt>
                <c:pt idx="4">
                  <c:v>14.182372542187894</c:v>
                </c:pt>
                <c:pt idx="5">
                  <c:v>16.5</c:v>
                </c:pt>
                <c:pt idx="6">
                  <c:v>18.817627457812108</c:v>
                </c:pt>
                <c:pt idx="7">
                  <c:v>20.908389392193548</c:v>
                </c:pt>
                <c:pt idx="8">
                  <c:v>22.567627457812108</c:v>
                </c:pt>
                <c:pt idx="9">
                  <c:v>23.632923872213652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A3-4C54-A1D8-97B7FAA4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383191</xdr:colOff>
      <xdr:row>1</xdr:row>
      <xdr:rowOff>98534</xdr:rowOff>
    </xdr:from>
    <xdr:to>
      <xdr:col>21</xdr:col>
      <xdr:colOff>100342</xdr:colOff>
      <xdr:row>8</xdr:row>
      <xdr:rowOff>81743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3C932F8-B123-432A-85DA-850B8B2EF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3191" y="282684"/>
          <a:ext cx="4289151" cy="1272259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B38FD8-035E-4198-9202-08EE3F8E3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361294</xdr:colOff>
      <xdr:row>9</xdr:row>
      <xdr:rowOff>76639</xdr:rowOff>
    </xdr:from>
    <xdr:to>
      <xdr:col>22</xdr:col>
      <xdr:colOff>192761</xdr:colOff>
      <xdr:row>17</xdr:row>
      <xdr:rowOff>7096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42EC79DF-ACE0-4329-BD2F-F07AE7555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53294" y="1733989"/>
          <a:ext cx="4403467" cy="1403657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FCDC1A-ADD8-4083-AF3D-11A5AAAEF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383191</xdr:colOff>
      <xdr:row>1</xdr:row>
      <xdr:rowOff>98534</xdr:rowOff>
    </xdr:from>
    <xdr:to>
      <xdr:col>21</xdr:col>
      <xdr:colOff>100342</xdr:colOff>
      <xdr:row>8</xdr:row>
      <xdr:rowOff>81743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707B8F1-91A3-4282-9AB6-3AFB4D762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3191" y="282684"/>
          <a:ext cx="4289151" cy="1272259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4CCB36-0956-4F2A-92E4-AF920A012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361294</xdr:colOff>
      <xdr:row>9</xdr:row>
      <xdr:rowOff>76639</xdr:rowOff>
    </xdr:from>
    <xdr:to>
      <xdr:col>22</xdr:col>
      <xdr:colOff>192761</xdr:colOff>
      <xdr:row>17</xdr:row>
      <xdr:rowOff>7096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3EF83B7-0DD8-4375-92EA-1CCBC6BF6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53294" y="1733989"/>
          <a:ext cx="4403467" cy="1403657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943C49D-39D3-494C-9D3A-F3A7D0C7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383191</xdr:colOff>
      <xdr:row>1</xdr:row>
      <xdr:rowOff>98534</xdr:rowOff>
    </xdr:from>
    <xdr:to>
      <xdr:col>21</xdr:col>
      <xdr:colOff>100342</xdr:colOff>
      <xdr:row>8</xdr:row>
      <xdr:rowOff>81743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AC92C04-06FE-5E90-D4D3-92896703D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8881" y="284655"/>
          <a:ext cx="4315427" cy="1286054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962F98F-8FE1-6378-4CB0-51B056A53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361294</xdr:colOff>
      <xdr:row>9</xdr:row>
      <xdr:rowOff>76639</xdr:rowOff>
    </xdr:from>
    <xdr:to>
      <xdr:col>22</xdr:col>
      <xdr:colOff>192761</xdr:colOff>
      <xdr:row>17</xdr:row>
      <xdr:rowOff>7096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507141DF-02BA-0B81-49C5-46181170A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3363" y="1751725"/>
          <a:ext cx="4429743" cy="1419423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E965622-6B30-87DC-4DEB-A53BD093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917E-75D2-4AD8-84DD-0AE82498802C}">
  <dimension ref="A1:E5"/>
  <sheetViews>
    <sheetView workbookViewId="0">
      <selection activeCell="A4" sqref="A4"/>
    </sheetView>
  </sheetViews>
  <sheetFormatPr baseColWidth="10" defaultRowHeight="14.5" x14ac:dyDescent="0.35"/>
  <cols>
    <col min="1" max="1" width="16" customWidth="1"/>
  </cols>
  <sheetData>
    <row r="1" spans="1:5" x14ac:dyDescent="0.35">
      <c r="A1" t="s">
        <v>0</v>
      </c>
      <c r="B1">
        <f>C1-2</f>
        <v>9</v>
      </c>
      <c r="C1">
        <v>11</v>
      </c>
      <c r="D1">
        <f>C1+2</f>
        <v>13</v>
      </c>
      <c r="E1" t="s">
        <v>20</v>
      </c>
    </row>
    <row r="2" spans="1:5" x14ac:dyDescent="0.35">
      <c r="A2" t="s">
        <v>1</v>
      </c>
      <c r="B2">
        <f>720/B1</f>
        <v>80</v>
      </c>
      <c r="C2">
        <f t="shared" ref="C2:D2" si="0">720/C1</f>
        <v>65.454545454545453</v>
      </c>
      <c r="D2">
        <f t="shared" si="0"/>
        <v>55.384615384615387</v>
      </c>
      <c r="E2" t="s">
        <v>21</v>
      </c>
    </row>
    <row r="3" spans="1:5" x14ac:dyDescent="0.35">
      <c r="A3" t="s">
        <v>8</v>
      </c>
      <c r="C3">
        <v>15</v>
      </c>
      <c r="D3" t="s">
        <v>20</v>
      </c>
    </row>
    <row r="5" spans="1:5" x14ac:dyDescent="0.35">
      <c r="A5" t="s">
        <v>18</v>
      </c>
      <c r="B5">
        <v>10</v>
      </c>
      <c r="C5" t="s">
        <v>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A3CF-4F71-41D8-81CB-4A772A265761}">
  <dimension ref="A1:J20"/>
  <sheetViews>
    <sheetView zoomScale="58" workbookViewId="0">
      <selection activeCell="B4" sqref="B4:I20"/>
    </sheetView>
  </sheetViews>
  <sheetFormatPr baseColWidth="10" defaultRowHeight="14.5" x14ac:dyDescent="0.35"/>
  <sheetData>
    <row r="1" spans="1:10" x14ac:dyDescent="0.3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3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35">
      <c r="B4" s="1">
        <v>0</v>
      </c>
      <c r="C4" s="1">
        <f>Tabelle1!$B$1</f>
        <v>9</v>
      </c>
      <c r="D4" s="1">
        <v>0</v>
      </c>
      <c r="E4" s="1">
        <v>0</v>
      </c>
      <c r="F4" s="1">
        <v>0</v>
      </c>
      <c r="G4" s="1">
        <v>0.11</v>
      </c>
      <c r="H4" s="1">
        <v>0</v>
      </c>
      <c r="I4" s="1">
        <v>0</v>
      </c>
      <c r="J4">
        <f>C4+I4</f>
        <v>9</v>
      </c>
    </row>
    <row r="5" spans="1:10" x14ac:dyDescent="0.35">
      <c r="A5">
        <v>0</v>
      </c>
      <c r="B5" s="1">
        <v>60</v>
      </c>
      <c r="C5" s="1">
        <f>Tabelle1!$B$1</f>
        <v>9</v>
      </c>
      <c r="D5" s="1">
        <v>0</v>
      </c>
      <c r="E5" s="1">
        <v>0</v>
      </c>
      <c r="F5" s="1">
        <v>0</v>
      </c>
      <c r="G5" s="1">
        <v>0.11</v>
      </c>
      <c r="H5" s="1">
        <v>0</v>
      </c>
      <c r="I5" s="1">
        <f>0.5*Tabelle1!$C$3*(1-(COS(PI()*A5/$A$15)))</f>
        <v>0</v>
      </c>
      <c r="J5">
        <f t="shared" ref="J5:J20" si="0">C5+I5</f>
        <v>9</v>
      </c>
    </row>
    <row r="6" spans="1:10" x14ac:dyDescent="0.35">
      <c r="A6">
        <v>1</v>
      </c>
      <c r="B6" s="1">
        <v>61</v>
      </c>
      <c r="C6" s="1">
        <f>Tabelle1!$B$1</f>
        <v>9</v>
      </c>
      <c r="D6" s="1">
        <f>0.5*Tabelle1!$B$2*(1-COS(PI()*A6/$A$15))</f>
        <v>1.9577393481938588</v>
      </c>
      <c r="E6" s="1">
        <v>0</v>
      </c>
      <c r="F6" s="1">
        <v>0</v>
      </c>
      <c r="G6" s="1">
        <v>0.11</v>
      </c>
      <c r="H6" s="1">
        <v>0</v>
      </c>
      <c r="I6" s="1">
        <f>0.5*Tabelle1!$C$3*(1-(COS(PI()*A6/$A$15)))</f>
        <v>0.36707612778634852</v>
      </c>
      <c r="J6">
        <f t="shared" si="0"/>
        <v>9.3670761277863477</v>
      </c>
    </row>
    <row r="7" spans="1:10" x14ac:dyDescent="0.35">
      <c r="A7">
        <v>2</v>
      </c>
      <c r="B7" s="1">
        <v>62</v>
      </c>
      <c r="C7" s="1">
        <f>Tabelle1!$B$1</f>
        <v>9</v>
      </c>
      <c r="D7" s="1">
        <f>0.5*Tabelle1!$B$2*(1-COS(PI()*A7/$A$15))</f>
        <v>7.6393202250021019</v>
      </c>
      <c r="E7" s="1">
        <v>0</v>
      </c>
      <c r="F7" s="1">
        <v>0</v>
      </c>
      <c r="G7" s="1">
        <v>0.11</v>
      </c>
      <c r="H7" s="1">
        <v>0</v>
      </c>
      <c r="I7" s="1">
        <f>0.5*Tabelle1!$C$3*(1-(COS(PI()*A7/$A$15)))</f>
        <v>1.4323725421878941</v>
      </c>
      <c r="J7">
        <f t="shared" si="0"/>
        <v>10.432372542187894</v>
      </c>
    </row>
    <row r="8" spans="1:10" x14ac:dyDescent="0.35">
      <c r="A8">
        <v>3</v>
      </c>
      <c r="B8" s="1">
        <v>63</v>
      </c>
      <c r="C8" s="1">
        <f>Tabelle1!$B$1</f>
        <v>9</v>
      </c>
      <c r="D8" s="1">
        <f>0.5*Tabelle1!$B$2*(1-COS(PI()*A8/$A$15))</f>
        <v>16.488589908301073</v>
      </c>
      <c r="E8" s="1">
        <v>0</v>
      </c>
      <c r="F8" s="1">
        <v>0</v>
      </c>
      <c r="G8" s="1">
        <v>0.11</v>
      </c>
      <c r="H8" s="1">
        <v>0</v>
      </c>
      <c r="I8" s="1">
        <f>0.5*Tabelle1!$C$3*(1-(COS(PI()*A8/$A$15)))</f>
        <v>3.0916106078064516</v>
      </c>
      <c r="J8">
        <f t="shared" si="0"/>
        <v>12.091610607806452</v>
      </c>
    </row>
    <row r="9" spans="1:10" x14ac:dyDescent="0.35">
      <c r="A9">
        <v>4</v>
      </c>
      <c r="B9" s="1">
        <v>64</v>
      </c>
      <c r="C9" s="1">
        <f>Tabelle1!$B$1</f>
        <v>9</v>
      </c>
      <c r="D9" s="1">
        <f>0.5*Tabelle1!$B$2*(1-COS(PI()*A9/$A$15))</f>
        <v>27.639320225002102</v>
      </c>
      <c r="E9" s="1">
        <v>0</v>
      </c>
      <c r="F9" s="1">
        <v>0</v>
      </c>
      <c r="G9" s="1">
        <v>0.11</v>
      </c>
      <c r="H9" s="1">
        <v>0</v>
      </c>
      <c r="I9" s="1">
        <f>0.5*Tabelle1!$C$3*(1-(COS(PI()*A9/$A$15)))</f>
        <v>5.1823725421878937</v>
      </c>
      <c r="J9">
        <f t="shared" si="0"/>
        <v>14.182372542187894</v>
      </c>
    </row>
    <row r="10" spans="1:10" x14ac:dyDescent="0.35">
      <c r="A10">
        <v>5</v>
      </c>
      <c r="B10" s="1">
        <v>65</v>
      </c>
      <c r="C10" s="1">
        <f>Tabelle1!$B$1</f>
        <v>9</v>
      </c>
      <c r="D10" s="1">
        <f>0.5*Tabelle1!$B$2*(1-COS(PI()*A10/$A$15))</f>
        <v>39.999999999999993</v>
      </c>
      <c r="E10" s="1">
        <v>0</v>
      </c>
      <c r="F10" s="1">
        <v>0</v>
      </c>
      <c r="G10" s="1">
        <v>0.11</v>
      </c>
      <c r="H10" s="1">
        <v>0</v>
      </c>
      <c r="I10" s="1">
        <f>0.5*Tabelle1!$C$3*(1-(COS(PI()*A10/$A$15)))</f>
        <v>7.4999999999999991</v>
      </c>
      <c r="J10">
        <f t="shared" si="0"/>
        <v>16.5</v>
      </c>
    </row>
    <row r="11" spans="1:10" x14ac:dyDescent="0.35">
      <c r="A11">
        <v>6</v>
      </c>
      <c r="B11" s="1">
        <v>66</v>
      </c>
      <c r="C11" s="1">
        <f>Tabelle1!$B$1</f>
        <v>9</v>
      </c>
      <c r="D11" s="1">
        <f>0.5*Tabelle1!$B$2*(1-COS(PI()*A11/$A$15))</f>
        <v>52.360679774997898</v>
      </c>
      <c r="E11" s="1">
        <v>0</v>
      </c>
      <c r="F11" s="1">
        <v>0</v>
      </c>
      <c r="G11" s="1">
        <v>0.11</v>
      </c>
      <c r="H11" s="1">
        <v>0</v>
      </c>
      <c r="I11" s="1">
        <f>0.5*Tabelle1!$C$3*(1-(COS(PI()*A11/$A$15)))</f>
        <v>9.8176274578121063</v>
      </c>
      <c r="J11">
        <f t="shared" si="0"/>
        <v>18.817627457812108</v>
      </c>
    </row>
    <row r="12" spans="1:10" x14ac:dyDescent="0.35">
      <c r="A12">
        <v>7</v>
      </c>
      <c r="B12" s="1">
        <v>67</v>
      </c>
      <c r="C12" s="1">
        <f>Tabelle1!$B$1</f>
        <v>9</v>
      </c>
      <c r="D12" s="1">
        <f>0.5*Tabelle1!$B$2*(1-COS(PI()*A12/$A$15))</f>
        <v>63.51141009169892</v>
      </c>
      <c r="E12" s="1">
        <v>0</v>
      </c>
      <c r="F12" s="1">
        <v>0</v>
      </c>
      <c r="G12" s="1">
        <v>0.11</v>
      </c>
      <c r="H12" s="1">
        <v>0</v>
      </c>
      <c r="I12" s="1">
        <f>0.5*Tabelle1!$C$3*(1-(COS(PI()*A12/$A$15)))</f>
        <v>11.908389392193547</v>
      </c>
      <c r="J12">
        <f t="shared" si="0"/>
        <v>20.908389392193548</v>
      </c>
    </row>
    <row r="13" spans="1:10" x14ac:dyDescent="0.35">
      <c r="A13">
        <v>8</v>
      </c>
      <c r="B13" s="1">
        <v>68</v>
      </c>
      <c r="C13" s="1">
        <f>Tabelle1!$B$1</f>
        <v>9</v>
      </c>
      <c r="D13" s="1">
        <f>0.5*Tabelle1!$B$2*(1-COS(PI()*A13/$A$15))</f>
        <v>72.360679774997891</v>
      </c>
      <c r="E13" s="1">
        <v>0</v>
      </c>
      <c r="F13" s="1">
        <v>0</v>
      </c>
      <c r="G13" s="1">
        <v>0.11</v>
      </c>
      <c r="H13" s="1">
        <v>0</v>
      </c>
      <c r="I13" s="1">
        <f>0.5*Tabelle1!$C$3*(1-(COS(PI()*A13/$A$15)))</f>
        <v>13.567627457812106</v>
      </c>
      <c r="J13">
        <f t="shared" si="0"/>
        <v>22.567627457812108</v>
      </c>
    </row>
    <row r="14" spans="1:10" x14ac:dyDescent="0.35">
      <c r="A14">
        <v>9</v>
      </c>
      <c r="B14" s="1">
        <v>69</v>
      </c>
      <c r="C14" s="1">
        <f>Tabelle1!$B$1</f>
        <v>9</v>
      </c>
      <c r="D14" s="1">
        <f>0.5*Tabelle1!$B$2*(1-COS(PI()*A14/$A$15))</f>
        <v>78.042260651806146</v>
      </c>
      <c r="E14" s="1">
        <v>0</v>
      </c>
      <c r="F14" s="1">
        <v>0</v>
      </c>
      <c r="G14" s="1">
        <v>0.11</v>
      </c>
      <c r="H14" s="1">
        <v>0</v>
      </c>
      <c r="I14" s="1">
        <f>0.5*Tabelle1!$C$3*(1-(COS(PI()*A14/$A$15)))</f>
        <v>14.632923872213652</v>
      </c>
      <c r="J14">
        <f t="shared" si="0"/>
        <v>23.632923872213652</v>
      </c>
    </row>
    <row r="15" spans="1:10" x14ac:dyDescent="0.35">
      <c r="A15">
        <v>10</v>
      </c>
      <c r="B15" s="1">
        <v>70</v>
      </c>
      <c r="C15" s="1">
        <f>Tabelle1!$B$1</f>
        <v>9</v>
      </c>
      <c r="D15" s="1">
        <f>0.5*Tabelle1!$B$2*(1-COS(PI()*A15/$A$15))</f>
        <v>80</v>
      </c>
      <c r="E15" s="1">
        <v>0</v>
      </c>
      <c r="F15" s="1">
        <v>0</v>
      </c>
      <c r="G15" s="1">
        <v>0.11</v>
      </c>
      <c r="H15" s="1">
        <v>0</v>
      </c>
      <c r="I15" s="1">
        <f>0.5*Tabelle1!$C$3*(1-(COS(PI()*A15/$A$15)))</f>
        <v>15</v>
      </c>
      <c r="J15">
        <f t="shared" si="0"/>
        <v>24</v>
      </c>
    </row>
    <row r="16" spans="1:10" x14ac:dyDescent="0.35">
      <c r="B16" s="1">
        <v>71</v>
      </c>
      <c r="C16" s="1">
        <f>Tabelle1!$B$1</f>
        <v>9</v>
      </c>
      <c r="D16" s="1">
        <f>Tabelle1!$B$2</f>
        <v>80</v>
      </c>
      <c r="E16" s="1">
        <v>0</v>
      </c>
      <c r="F16" s="1">
        <v>0</v>
      </c>
      <c r="G16" s="1">
        <v>0.11</v>
      </c>
      <c r="H16" s="1">
        <v>0</v>
      </c>
      <c r="I16" s="1">
        <v>15</v>
      </c>
      <c r="J16">
        <f t="shared" si="0"/>
        <v>24</v>
      </c>
    </row>
    <row r="17" spans="2:10" x14ac:dyDescent="0.35">
      <c r="B17" s="1">
        <v>72</v>
      </c>
      <c r="C17" s="1">
        <f>Tabelle1!$B$1</f>
        <v>9</v>
      </c>
      <c r="D17" s="1">
        <f>Tabelle1!$B$2</f>
        <v>80</v>
      </c>
      <c r="E17" s="1">
        <v>0</v>
      </c>
      <c r="F17" s="1">
        <v>0</v>
      </c>
      <c r="G17" s="1">
        <v>0.11</v>
      </c>
      <c r="H17" s="1">
        <v>0</v>
      </c>
      <c r="I17" s="1">
        <v>15</v>
      </c>
      <c r="J17">
        <f t="shared" si="0"/>
        <v>24</v>
      </c>
    </row>
    <row r="18" spans="2:10" x14ac:dyDescent="0.35">
      <c r="B18" s="1">
        <v>73</v>
      </c>
      <c r="C18" s="1">
        <f>Tabelle1!$B$1</f>
        <v>9</v>
      </c>
      <c r="D18" s="1">
        <f>Tabelle1!$B$2</f>
        <v>80</v>
      </c>
      <c r="E18" s="1">
        <v>0</v>
      </c>
      <c r="F18" s="1">
        <v>0</v>
      </c>
      <c r="G18" s="1">
        <v>0.11</v>
      </c>
      <c r="H18" s="1">
        <v>0</v>
      </c>
      <c r="I18" s="1">
        <v>15</v>
      </c>
      <c r="J18">
        <f t="shared" si="0"/>
        <v>24</v>
      </c>
    </row>
    <row r="19" spans="2:10" x14ac:dyDescent="0.35">
      <c r="B19" s="1">
        <v>74</v>
      </c>
      <c r="C19" s="1">
        <f>Tabelle1!$B$1</f>
        <v>9</v>
      </c>
      <c r="D19" s="1">
        <f>Tabelle1!$B$2</f>
        <v>80</v>
      </c>
      <c r="E19" s="1">
        <v>0</v>
      </c>
      <c r="F19" s="1">
        <v>0</v>
      </c>
      <c r="G19" s="1">
        <v>0.11</v>
      </c>
      <c r="H19" s="1">
        <v>0</v>
      </c>
      <c r="I19" s="1">
        <v>15</v>
      </c>
      <c r="J19">
        <f t="shared" si="0"/>
        <v>24</v>
      </c>
    </row>
    <row r="20" spans="2:10" x14ac:dyDescent="0.35">
      <c r="B20" s="1">
        <v>75</v>
      </c>
      <c r="C20" s="1">
        <f>Tabelle1!$B$1</f>
        <v>9</v>
      </c>
      <c r="D20" s="1">
        <f>Tabelle1!$B$2</f>
        <v>80</v>
      </c>
      <c r="E20" s="1">
        <v>0</v>
      </c>
      <c r="F20" s="1">
        <v>0</v>
      </c>
      <c r="G20" s="1">
        <v>0.11</v>
      </c>
      <c r="H20" s="1">
        <v>0</v>
      </c>
      <c r="I20" s="1">
        <v>15</v>
      </c>
      <c r="J20">
        <f t="shared" si="0"/>
        <v>24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C4B4-D35C-4EA3-9CAC-EB4CB6F0EF4D}">
  <dimension ref="A1:J20"/>
  <sheetViews>
    <sheetView tabSelected="1" zoomScale="58" workbookViewId="0">
      <selection activeCell="J25" sqref="J25"/>
    </sheetView>
  </sheetViews>
  <sheetFormatPr baseColWidth="10" defaultRowHeight="14.5" x14ac:dyDescent="0.35"/>
  <sheetData>
    <row r="1" spans="1:10" x14ac:dyDescent="0.3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3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35">
      <c r="B4" s="1">
        <v>0</v>
      </c>
      <c r="C4" s="1">
        <f>Tabelle1!$C$1</f>
        <v>11</v>
      </c>
      <c r="D4" s="1">
        <v>0</v>
      </c>
      <c r="E4" s="1">
        <v>0</v>
      </c>
      <c r="F4" s="1">
        <v>0</v>
      </c>
      <c r="G4" s="1">
        <v>0.11</v>
      </c>
      <c r="H4" s="1">
        <v>0</v>
      </c>
      <c r="I4" s="1">
        <v>0</v>
      </c>
      <c r="J4">
        <f>C4+I4</f>
        <v>11</v>
      </c>
    </row>
    <row r="5" spans="1:10" x14ac:dyDescent="0.35">
      <c r="A5">
        <v>0</v>
      </c>
      <c r="B5" s="1">
        <v>60</v>
      </c>
      <c r="C5" s="1">
        <f>Tabelle1!$C$1</f>
        <v>11</v>
      </c>
      <c r="D5" s="1">
        <v>0</v>
      </c>
      <c r="E5" s="1">
        <v>0</v>
      </c>
      <c r="F5" s="1">
        <v>0</v>
      </c>
      <c r="G5" s="1">
        <v>0.11</v>
      </c>
      <c r="H5" s="1">
        <v>0</v>
      </c>
      <c r="I5" s="1">
        <f>0.5*Tabelle1!$C$3*(1-(COS(PI()*A5/$A$15)))</f>
        <v>0</v>
      </c>
      <c r="J5">
        <f t="shared" ref="J5:J20" si="0">C5+I5</f>
        <v>11</v>
      </c>
    </row>
    <row r="6" spans="1:10" x14ac:dyDescent="0.35">
      <c r="A6">
        <v>1</v>
      </c>
      <c r="B6" s="1">
        <v>61</v>
      </c>
      <c r="C6" s="1">
        <f>Tabelle1!$C$1</f>
        <v>11</v>
      </c>
      <c r="D6" s="1">
        <f>0.5*Tabelle1!$C$2*(1-COS(PI()*A6/$A$15))</f>
        <v>1.601786739431339</v>
      </c>
      <c r="E6" s="1">
        <v>0</v>
      </c>
      <c r="F6" s="1">
        <v>0</v>
      </c>
      <c r="G6" s="1">
        <v>0.11</v>
      </c>
      <c r="H6" s="1">
        <v>0</v>
      </c>
      <c r="I6" s="1">
        <f>0.5*Tabelle1!$C$3*(1-(COS(PI()*A6/$A$15)))</f>
        <v>0.36707612778634852</v>
      </c>
      <c r="J6">
        <f t="shared" si="0"/>
        <v>11.367076127786348</v>
      </c>
    </row>
    <row r="7" spans="1:10" x14ac:dyDescent="0.35">
      <c r="A7">
        <v>2</v>
      </c>
      <c r="B7" s="1">
        <v>62</v>
      </c>
      <c r="C7" s="1">
        <f>Tabelle1!$C$1</f>
        <v>11</v>
      </c>
      <c r="D7" s="1">
        <f>0.5*Tabelle1!$C$2*(1-COS(PI()*A7/$A$15))</f>
        <v>6.250352911365356</v>
      </c>
      <c r="E7" s="1">
        <v>0</v>
      </c>
      <c r="F7" s="1">
        <v>0</v>
      </c>
      <c r="G7" s="1">
        <v>0.11</v>
      </c>
      <c r="H7" s="1">
        <v>0</v>
      </c>
      <c r="I7" s="1">
        <f>0.5*Tabelle1!$C$3*(1-(COS(PI()*A7/$A$15)))</f>
        <v>1.4323725421878941</v>
      </c>
      <c r="J7">
        <f t="shared" si="0"/>
        <v>12.432372542187894</v>
      </c>
    </row>
    <row r="8" spans="1:10" x14ac:dyDescent="0.35">
      <c r="A8">
        <v>3</v>
      </c>
      <c r="B8" s="1">
        <v>63</v>
      </c>
      <c r="C8" s="1">
        <f>Tabelle1!$C$1</f>
        <v>11</v>
      </c>
      <c r="D8" s="1">
        <f>0.5*Tabelle1!$C$2*(1-COS(PI()*A8/$A$15))</f>
        <v>13.490664470428152</v>
      </c>
      <c r="E8" s="1">
        <v>0</v>
      </c>
      <c r="F8" s="1">
        <v>0</v>
      </c>
      <c r="G8" s="1">
        <v>0.11</v>
      </c>
      <c r="H8" s="1">
        <v>0</v>
      </c>
      <c r="I8" s="1">
        <f>0.5*Tabelle1!$C$3*(1-(COS(PI()*A8/$A$15)))</f>
        <v>3.0916106078064516</v>
      </c>
      <c r="J8">
        <f t="shared" si="0"/>
        <v>14.091610607806452</v>
      </c>
    </row>
    <row r="9" spans="1:10" x14ac:dyDescent="0.35">
      <c r="A9">
        <v>4</v>
      </c>
      <c r="B9" s="1">
        <v>64</v>
      </c>
      <c r="C9" s="1">
        <f>Tabelle1!$C$1</f>
        <v>11</v>
      </c>
      <c r="D9" s="1">
        <f>0.5*Tabelle1!$C$2*(1-COS(PI()*A9/$A$15))</f>
        <v>22.613989275001721</v>
      </c>
      <c r="E9" s="1">
        <v>0</v>
      </c>
      <c r="F9" s="1">
        <v>0</v>
      </c>
      <c r="G9" s="1">
        <v>0.11</v>
      </c>
      <c r="H9" s="1">
        <v>0</v>
      </c>
      <c r="I9" s="1">
        <f>0.5*Tabelle1!$C$3*(1-(COS(PI()*A9/$A$15)))</f>
        <v>5.1823725421878937</v>
      </c>
      <c r="J9">
        <f t="shared" si="0"/>
        <v>16.182372542187892</v>
      </c>
    </row>
    <row r="10" spans="1:10" x14ac:dyDescent="0.35">
      <c r="A10">
        <v>5</v>
      </c>
      <c r="B10" s="1">
        <v>65</v>
      </c>
      <c r="C10" s="1">
        <f>Tabelle1!$C$1</f>
        <v>11</v>
      </c>
      <c r="D10" s="1">
        <f>0.5*Tabelle1!$C$2*(1-COS(PI()*A10/$A$15))</f>
        <v>32.72727272727272</v>
      </c>
      <c r="E10" s="1">
        <v>0</v>
      </c>
      <c r="F10" s="1">
        <v>0</v>
      </c>
      <c r="G10" s="1">
        <v>0.11</v>
      </c>
      <c r="H10" s="1">
        <v>0</v>
      </c>
      <c r="I10" s="1">
        <f>0.5*Tabelle1!$C$3*(1-(COS(PI()*A10/$A$15)))</f>
        <v>7.4999999999999991</v>
      </c>
      <c r="J10">
        <f t="shared" si="0"/>
        <v>18.5</v>
      </c>
    </row>
    <row r="11" spans="1:10" x14ac:dyDescent="0.35">
      <c r="A11">
        <v>6</v>
      </c>
      <c r="B11" s="1">
        <v>66</v>
      </c>
      <c r="C11" s="1">
        <f>Tabelle1!$C$1</f>
        <v>11</v>
      </c>
      <c r="D11" s="1">
        <f>0.5*Tabelle1!$C$2*(1-COS(PI()*A11/$A$15))</f>
        <v>42.840556179543732</v>
      </c>
      <c r="E11" s="1">
        <v>0</v>
      </c>
      <c r="F11" s="1">
        <v>0</v>
      </c>
      <c r="G11" s="1">
        <v>0.11</v>
      </c>
      <c r="H11" s="1">
        <v>0</v>
      </c>
      <c r="I11" s="1">
        <f>0.5*Tabelle1!$C$3*(1-(COS(PI()*A11/$A$15)))</f>
        <v>9.8176274578121063</v>
      </c>
      <c r="J11">
        <f t="shared" si="0"/>
        <v>20.817627457812108</v>
      </c>
    </row>
    <row r="12" spans="1:10" x14ac:dyDescent="0.35">
      <c r="A12">
        <v>7</v>
      </c>
      <c r="B12" s="1">
        <v>67</v>
      </c>
      <c r="C12" s="1">
        <f>Tabelle1!$C$1</f>
        <v>11</v>
      </c>
      <c r="D12" s="1">
        <f>0.5*Tabelle1!$C$2*(1-COS(PI()*A12/$A$15))</f>
        <v>51.963880984117296</v>
      </c>
      <c r="E12" s="1">
        <v>0</v>
      </c>
      <c r="F12" s="1">
        <v>0</v>
      </c>
      <c r="G12" s="1">
        <v>0.11</v>
      </c>
      <c r="H12" s="1">
        <v>0</v>
      </c>
      <c r="I12" s="1">
        <f>0.5*Tabelle1!$C$3*(1-(COS(PI()*A12/$A$15)))</f>
        <v>11.908389392193547</v>
      </c>
      <c r="J12">
        <f t="shared" si="0"/>
        <v>22.908389392193548</v>
      </c>
    </row>
    <row r="13" spans="1:10" x14ac:dyDescent="0.35">
      <c r="A13">
        <v>8</v>
      </c>
      <c r="B13" s="1">
        <v>68</v>
      </c>
      <c r="C13" s="1">
        <f>Tabelle1!$C$1</f>
        <v>11</v>
      </c>
      <c r="D13" s="1">
        <f>0.5*Tabelle1!$C$2*(1-COS(PI()*A13/$A$15))</f>
        <v>59.204192543180099</v>
      </c>
      <c r="E13" s="1">
        <v>0</v>
      </c>
      <c r="F13" s="1">
        <v>0</v>
      </c>
      <c r="G13" s="1">
        <v>0.11</v>
      </c>
      <c r="H13" s="1">
        <v>0</v>
      </c>
      <c r="I13" s="1">
        <f>0.5*Tabelle1!$C$3*(1-(COS(PI()*A13/$A$15)))</f>
        <v>13.567627457812106</v>
      </c>
      <c r="J13">
        <f t="shared" si="0"/>
        <v>24.567627457812108</v>
      </c>
    </row>
    <row r="14" spans="1:10" x14ac:dyDescent="0.35">
      <c r="A14">
        <v>9</v>
      </c>
      <c r="B14" s="1">
        <v>69</v>
      </c>
      <c r="C14" s="1">
        <f>Tabelle1!$C$1</f>
        <v>11</v>
      </c>
      <c r="D14" s="1">
        <f>0.5*Tabelle1!$C$2*(1-COS(PI()*A14/$A$15))</f>
        <v>63.85275871511412</v>
      </c>
      <c r="E14" s="1">
        <v>0</v>
      </c>
      <c r="F14" s="1">
        <v>0</v>
      </c>
      <c r="G14" s="1">
        <v>0.11</v>
      </c>
      <c r="H14" s="1">
        <v>0</v>
      </c>
      <c r="I14" s="1">
        <f>0.5*Tabelle1!$C$3*(1-(COS(PI()*A14/$A$15)))</f>
        <v>14.632923872213652</v>
      </c>
      <c r="J14">
        <f t="shared" si="0"/>
        <v>25.632923872213652</v>
      </c>
    </row>
    <row r="15" spans="1:10" x14ac:dyDescent="0.35">
      <c r="A15">
        <v>10</v>
      </c>
      <c r="B15" s="1">
        <v>70</v>
      </c>
      <c r="C15" s="1">
        <f>Tabelle1!$C$1</f>
        <v>11</v>
      </c>
      <c r="D15" s="1">
        <f>0.5*Tabelle1!$C$2*(1-COS(PI()*A15/$A$15))</f>
        <v>65.454545454545453</v>
      </c>
      <c r="E15" s="1">
        <v>0</v>
      </c>
      <c r="F15" s="1">
        <v>0</v>
      </c>
      <c r="G15" s="1">
        <v>0.11</v>
      </c>
      <c r="H15" s="1">
        <v>0</v>
      </c>
      <c r="I15" s="1">
        <f>0.5*Tabelle1!$C$3*(1-(COS(PI()*A15/$A$15)))</f>
        <v>15</v>
      </c>
      <c r="J15">
        <f t="shared" si="0"/>
        <v>26</v>
      </c>
    </row>
    <row r="16" spans="1:10" x14ac:dyDescent="0.35">
      <c r="B16" s="1">
        <v>71</v>
      </c>
      <c r="C16" s="1">
        <f>Tabelle1!$C$1</f>
        <v>11</v>
      </c>
      <c r="D16" s="1">
        <f>Tabelle1!$C$2</f>
        <v>65.454545454545453</v>
      </c>
      <c r="E16" s="1">
        <v>0</v>
      </c>
      <c r="F16" s="1">
        <v>0</v>
      </c>
      <c r="G16" s="1">
        <v>0.11</v>
      </c>
      <c r="H16" s="1">
        <v>0</v>
      </c>
      <c r="I16" s="1">
        <v>15</v>
      </c>
      <c r="J16">
        <f t="shared" si="0"/>
        <v>26</v>
      </c>
    </row>
    <row r="17" spans="2:10" x14ac:dyDescent="0.35">
      <c r="B17" s="1">
        <v>72</v>
      </c>
      <c r="C17" s="1">
        <f>Tabelle1!$C$1</f>
        <v>11</v>
      </c>
      <c r="D17" s="1">
        <f>Tabelle1!$C$2</f>
        <v>65.454545454545453</v>
      </c>
      <c r="E17" s="1">
        <v>0</v>
      </c>
      <c r="F17" s="1">
        <v>0</v>
      </c>
      <c r="G17" s="1">
        <v>0.11</v>
      </c>
      <c r="H17" s="1">
        <v>0</v>
      </c>
      <c r="I17" s="1">
        <v>15</v>
      </c>
      <c r="J17">
        <f t="shared" si="0"/>
        <v>26</v>
      </c>
    </row>
    <row r="18" spans="2:10" x14ac:dyDescent="0.35">
      <c r="B18" s="1">
        <v>73</v>
      </c>
      <c r="C18" s="1">
        <f>Tabelle1!$C$1</f>
        <v>11</v>
      </c>
      <c r="D18" s="1">
        <f>Tabelle1!$C$2</f>
        <v>65.454545454545453</v>
      </c>
      <c r="E18" s="1">
        <v>0</v>
      </c>
      <c r="F18" s="1">
        <v>0</v>
      </c>
      <c r="G18" s="1">
        <v>0.11</v>
      </c>
      <c r="H18" s="1">
        <v>0</v>
      </c>
      <c r="I18" s="1">
        <v>15</v>
      </c>
      <c r="J18">
        <f t="shared" si="0"/>
        <v>26</v>
      </c>
    </row>
    <row r="19" spans="2:10" x14ac:dyDescent="0.35">
      <c r="B19" s="1">
        <v>74</v>
      </c>
      <c r="C19" s="1">
        <f>Tabelle1!$C$1</f>
        <v>11</v>
      </c>
      <c r="D19" s="1">
        <f>Tabelle1!$C$2</f>
        <v>65.454545454545453</v>
      </c>
      <c r="E19" s="1">
        <v>0</v>
      </c>
      <c r="F19" s="1">
        <v>0</v>
      </c>
      <c r="G19" s="1">
        <v>0.11</v>
      </c>
      <c r="H19" s="1">
        <v>0</v>
      </c>
      <c r="I19" s="1">
        <v>15</v>
      </c>
      <c r="J19">
        <f t="shared" si="0"/>
        <v>26</v>
      </c>
    </row>
    <row r="20" spans="2:10" x14ac:dyDescent="0.35">
      <c r="B20" s="1">
        <v>75</v>
      </c>
      <c r="C20" s="1">
        <f>Tabelle1!$C$1</f>
        <v>11</v>
      </c>
      <c r="D20" s="1">
        <f>Tabelle1!$C$2</f>
        <v>65.454545454545453</v>
      </c>
      <c r="E20" s="1">
        <v>0</v>
      </c>
      <c r="F20" s="1">
        <v>0</v>
      </c>
      <c r="G20" s="1">
        <v>0.11</v>
      </c>
      <c r="H20" s="1">
        <v>0</v>
      </c>
      <c r="I20" s="1">
        <v>15</v>
      </c>
      <c r="J20">
        <f t="shared" si="0"/>
        <v>26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F9DC-CC25-493E-BCF3-6885AA0BD03A}">
  <dimension ref="A1:J20"/>
  <sheetViews>
    <sheetView zoomScale="58" workbookViewId="0">
      <selection activeCell="B4" sqref="B4:I20"/>
    </sheetView>
  </sheetViews>
  <sheetFormatPr baseColWidth="10" defaultRowHeight="14.5" x14ac:dyDescent="0.35"/>
  <sheetData>
    <row r="1" spans="1:10" x14ac:dyDescent="0.3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3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35">
      <c r="B4" s="1">
        <v>0</v>
      </c>
      <c r="C4" s="1">
        <f>Tabelle1!$D$1</f>
        <v>13</v>
      </c>
      <c r="D4" s="1">
        <v>0</v>
      </c>
      <c r="E4" s="1">
        <v>0</v>
      </c>
      <c r="F4" s="1">
        <v>0</v>
      </c>
      <c r="G4" s="1">
        <v>0.11</v>
      </c>
      <c r="H4" s="1">
        <v>0</v>
      </c>
      <c r="I4" s="1">
        <v>0</v>
      </c>
      <c r="J4">
        <f>C4+I4</f>
        <v>13</v>
      </c>
    </row>
    <row r="5" spans="1:10" x14ac:dyDescent="0.35">
      <c r="A5">
        <v>0</v>
      </c>
      <c r="B5" s="1">
        <v>60</v>
      </c>
      <c r="C5" s="1">
        <f>Tabelle1!$D$1</f>
        <v>13</v>
      </c>
      <c r="D5" s="1">
        <v>0</v>
      </c>
      <c r="E5" s="1">
        <v>0</v>
      </c>
      <c r="F5" s="1">
        <v>0</v>
      </c>
      <c r="G5" s="1">
        <v>0.11</v>
      </c>
      <c r="H5" s="1">
        <v>0</v>
      </c>
      <c r="I5" s="1">
        <f>0.5*Tabelle1!$C$3*(1-(COS(PI()*A5/$A$15)))</f>
        <v>0</v>
      </c>
      <c r="J5">
        <f t="shared" ref="J5:J20" si="0">C5+I5</f>
        <v>13</v>
      </c>
    </row>
    <row r="6" spans="1:10" x14ac:dyDescent="0.35">
      <c r="A6">
        <v>1</v>
      </c>
      <c r="B6" s="1">
        <v>61</v>
      </c>
      <c r="C6" s="1">
        <f>Tabelle1!$D$1</f>
        <v>13</v>
      </c>
      <c r="D6" s="1">
        <f>0.5*Tabelle1!$D$2*(1-COS(PI()*A6/$A$15))</f>
        <v>1.355358010288056</v>
      </c>
      <c r="E6" s="1">
        <v>0</v>
      </c>
      <c r="F6" s="1">
        <v>0</v>
      </c>
      <c r="G6" s="1">
        <v>0.11</v>
      </c>
      <c r="H6" s="1">
        <v>0</v>
      </c>
      <c r="I6" s="1">
        <f>0.5*Tabelle1!$C$3*(1-(COS(PI()*A6/$A$15)))</f>
        <v>0.36707612778634852</v>
      </c>
      <c r="J6">
        <f t="shared" si="0"/>
        <v>13.367076127786348</v>
      </c>
    </row>
    <row r="7" spans="1:10" x14ac:dyDescent="0.35">
      <c r="A7">
        <v>2</v>
      </c>
      <c r="B7" s="1">
        <v>62</v>
      </c>
      <c r="C7" s="1">
        <f>Tabelle1!$D$1</f>
        <v>13</v>
      </c>
      <c r="D7" s="1">
        <f>0.5*Tabelle1!$D$2*(1-COS(PI()*A7/$A$15))</f>
        <v>5.288760155770686</v>
      </c>
      <c r="E7" s="1">
        <v>0</v>
      </c>
      <c r="F7" s="1">
        <v>0</v>
      </c>
      <c r="G7" s="1">
        <v>0.11</v>
      </c>
      <c r="H7" s="1">
        <v>0</v>
      </c>
      <c r="I7" s="1">
        <f>0.5*Tabelle1!$C$3*(1-(COS(PI()*A7/$A$15)))</f>
        <v>1.4323725421878941</v>
      </c>
      <c r="J7">
        <f t="shared" si="0"/>
        <v>14.432372542187894</v>
      </c>
    </row>
    <row r="8" spans="1:10" x14ac:dyDescent="0.35">
      <c r="A8">
        <v>3</v>
      </c>
      <c r="B8" s="1">
        <v>63</v>
      </c>
      <c r="C8" s="1">
        <f>Tabelle1!$D$1</f>
        <v>13</v>
      </c>
      <c r="D8" s="1">
        <f>0.5*Tabelle1!$D$2*(1-COS(PI()*A8/$A$15))</f>
        <v>11.415177628823821</v>
      </c>
      <c r="E8" s="1">
        <v>0</v>
      </c>
      <c r="F8" s="1">
        <v>0</v>
      </c>
      <c r="G8" s="1">
        <v>0.11</v>
      </c>
      <c r="H8" s="1">
        <v>0</v>
      </c>
      <c r="I8" s="1">
        <f>0.5*Tabelle1!$C$3*(1-(COS(PI()*A8/$A$15)))</f>
        <v>3.0916106078064516</v>
      </c>
      <c r="J8">
        <f t="shared" si="0"/>
        <v>16.091610607806452</v>
      </c>
    </row>
    <row r="9" spans="1:10" x14ac:dyDescent="0.35">
      <c r="A9">
        <v>4</v>
      </c>
      <c r="B9" s="1">
        <v>64</v>
      </c>
      <c r="C9" s="1">
        <f>Tabelle1!$D$1</f>
        <v>13</v>
      </c>
      <c r="D9" s="1">
        <f>0.5*Tabelle1!$D$2*(1-COS(PI()*A9/$A$15))</f>
        <v>19.134914001924532</v>
      </c>
      <c r="E9" s="1">
        <v>0</v>
      </c>
      <c r="F9" s="1">
        <v>0</v>
      </c>
      <c r="G9" s="1">
        <v>0.11</v>
      </c>
      <c r="H9" s="1">
        <v>0</v>
      </c>
      <c r="I9" s="1">
        <f>0.5*Tabelle1!$C$3*(1-(COS(PI()*A9/$A$15)))</f>
        <v>5.1823725421878937</v>
      </c>
      <c r="J9">
        <f t="shared" si="0"/>
        <v>18.182372542187892</v>
      </c>
    </row>
    <row r="10" spans="1:10" x14ac:dyDescent="0.35">
      <c r="A10">
        <v>5</v>
      </c>
      <c r="B10" s="1">
        <v>65</v>
      </c>
      <c r="C10" s="1">
        <f>Tabelle1!$D$1</f>
        <v>13</v>
      </c>
      <c r="D10" s="1">
        <f>0.5*Tabelle1!$D$2*(1-COS(PI()*A10/$A$15))</f>
        <v>27.69230769230769</v>
      </c>
      <c r="E10" s="1">
        <v>0</v>
      </c>
      <c r="F10" s="1">
        <v>0</v>
      </c>
      <c r="G10" s="1">
        <v>0.11</v>
      </c>
      <c r="H10" s="1">
        <v>0</v>
      </c>
      <c r="I10" s="1">
        <f>0.5*Tabelle1!$C$3*(1-(COS(PI()*A10/$A$15)))</f>
        <v>7.4999999999999991</v>
      </c>
      <c r="J10">
        <f t="shared" si="0"/>
        <v>20.5</v>
      </c>
    </row>
    <row r="11" spans="1:10" x14ac:dyDescent="0.35">
      <c r="A11">
        <v>6</v>
      </c>
      <c r="B11" s="1">
        <v>66</v>
      </c>
      <c r="C11" s="1">
        <f>Tabelle1!$D$1</f>
        <v>13</v>
      </c>
      <c r="D11" s="1">
        <f>0.5*Tabelle1!$D$2*(1-COS(PI()*A11/$A$15))</f>
        <v>36.249701382690851</v>
      </c>
      <c r="E11" s="1">
        <v>0</v>
      </c>
      <c r="F11" s="1">
        <v>0</v>
      </c>
      <c r="G11" s="1">
        <v>0.11</v>
      </c>
      <c r="H11" s="1">
        <v>0</v>
      </c>
      <c r="I11" s="1">
        <f>0.5*Tabelle1!$C$3*(1-(COS(PI()*A11/$A$15)))</f>
        <v>9.8176274578121063</v>
      </c>
      <c r="J11">
        <f t="shared" si="0"/>
        <v>22.817627457812108</v>
      </c>
    </row>
    <row r="12" spans="1:10" x14ac:dyDescent="0.35">
      <c r="A12">
        <v>7</v>
      </c>
      <c r="B12" s="1">
        <v>67</v>
      </c>
      <c r="C12" s="1">
        <f>Tabelle1!$D$1</f>
        <v>13</v>
      </c>
      <c r="D12" s="1">
        <f>0.5*Tabelle1!$D$2*(1-COS(PI()*A12/$A$15))</f>
        <v>43.96943775579156</v>
      </c>
      <c r="E12" s="1">
        <v>0</v>
      </c>
      <c r="F12" s="1">
        <v>0</v>
      </c>
      <c r="G12" s="1">
        <v>0.11</v>
      </c>
      <c r="H12" s="1">
        <v>0</v>
      </c>
      <c r="I12" s="1">
        <f>0.5*Tabelle1!$C$3*(1-(COS(PI()*A12/$A$15)))</f>
        <v>11.908389392193547</v>
      </c>
      <c r="J12">
        <f t="shared" si="0"/>
        <v>24.908389392193548</v>
      </c>
    </row>
    <row r="13" spans="1:10" x14ac:dyDescent="0.35">
      <c r="A13">
        <v>8</v>
      </c>
      <c r="B13" s="1">
        <v>68</v>
      </c>
      <c r="C13" s="1">
        <f>Tabelle1!$D$1</f>
        <v>13</v>
      </c>
      <c r="D13" s="1">
        <f>0.5*Tabelle1!$D$2*(1-COS(PI()*A13/$A$15))</f>
        <v>50.095855228844698</v>
      </c>
      <c r="E13" s="1">
        <v>0</v>
      </c>
      <c r="F13" s="1">
        <v>0</v>
      </c>
      <c r="G13" s="1">
        <v>0.11</v>
      </c>
      <c r="H13" s="1">
        <v>0</v>
      </c>
      <c r="I13" s="1">
        <f>0.5*Tabelle1!$C$3*(1-(COS(PI()*A13/$A$15)))</f>
        <v>13.567627457812106</v>
      </c>
      <c r="J13">
        <f t="shared" si="0"/>
        <v>26.567627457812108</v>
      </c>
    </row>
    <row r="14" spans="1:10" x14ac:dyDescent="0.35">
      <c r="A14">
        <v>9</v>
      </c>
      <c r="B14" s="1">
        <v>69</v>
      </c>
      <c r="C14" s="1">
        <f>Tabelle1!$D$1</f>
        <v>13</v>
      </c>
      <c r="D14" s="1">
        <f>0.5*Tabelle1!$D$2*(1-COS(PI()*A14/$A$15))</f>
        <v>54.029257374327337</v>
      </c>
      <c r="E14" s="1">
        <v>0</v>
      </c>
      <c r="F14" s="1">
        <v>0</v>
      </c>
      <c r="G14" s="1">
        <v>0.11</v>
      </c>
      <c r="H14" s="1">
        <v>0</v>
      </c>
      <c r="I14" s="1">
        <f>0.5*Tabelle1!$C$3*(1-(COS(PI()*A14/$A$15)))</f>
        <v>14.632923872213652</v>
      </c>
      <c r="J14">
        <f t="shared" si="0"/>
        <v>27.632923872213652</v>
      </c>
    </row>
    <row r="15" spans="1:10" x14ac:dyDescent="0.35">
      <c r="A15">
        <v>10</v>
      </c>
      <c r="B15" s="1">
        <v>70</v>
      </c>
      <c r="C15" s="1">
        <f>Tabelle1!$D$1</f>
        <v>13</v>
      </c>
      <c r="D15" s="1">
        <f>0.5*Tabelle1!$D$2*(1-COS(PI()*A15/$A$15))</f>
        <v>55.384615384615387</v>
      </c>
      <c r="E15" s="1">
        <v>0</v>
      </c>
      <c r="F15" s="1">
        <v>0</v>
      </c>
      <c r="G15" s="1">
        <v>0.11</v>
      </c>
      <c r="H15" s="1">
        <v>0</v>
      </c>
      <c r="I15" s="1">
        <f>0.5*Tabelle1!$C$3*(1-(COS(PI()*A15/$A$15)))</f>
        <v>15</v>
      </c>
      <c r="J15">
        <f t="shared" si="0"/>
        <v>28</v>
      </c>
    </row>
    <row r="16" spans="1:10" x14ac:dyDescent="0.35">
      <c r="B16" s="1">
        <v>71</v>
      </c>
      <c r="C16" s="1">
        <f>Tabelle1!$D$1</f>
        <v>13</v>
      </c>
      <c r="D16" s="1">
        <f>Tabelle1!$D$2</f>
        <v>55.384615384615387</v>
      </c>
      <c r="E16" s="1">
        <v>0</v>
      </c>
      <c r="F16" s="1">
        <v>0</v>
      </c>
      <c r="G16" s="1">
        <v>0.11</v>
      </c>
      <c r="H16" s="1">
        <v>0</v>
      </c>
      <c r="I16" s="1">
        <v>15</v>
      </c>
      <c r="J16">
        <f t="shared" si="0"/>
        <v>28</v>
      </c>
    </row>
    <row r="17" spans="2:10" x14ac:dyDescent="0.35">
      <c r="B17" s="1">
        <v>72</v>
      </c>
      <c r="C17" s="1">
        <f>Tabelle1!$D$1</f>
        <v>13</v>
      </c>
      <c r="D17" s="1">
        <f>Tabelle1!$D$2</f>
        <v>55.384615384615387</v>
      </c>
      <c r="E17" s="1">
        <v>0</v>
      </c>
      <c r="F17" s="1">
        <v>0</v>
      </c>
      <c r="G17" s="1">
        <v>0.11</v>
      </c>
      <c r="H17" s="1">
        <v>0</v>
      </c>
      <c r="I17" s="1">
        <v>15</v>
      </c>
      <c r="J17">
        <f t="shared" si="0"/>
        <v>28</v>
      </c>
    </row>
    <row r="18" spans="2:10" x14ac:dyDescent="0.35">
      <c r="B18" s="1">
        <v>73</v>
      </c>
      <c r="C18" s="1">
        <f>Tabelle1!$D$1</f>
        <v>13</v>
      </c>
      <c r="D18" s="1">
        <f>Tabelle1!$D$2</f>
        <v>55.384615384615387</v>
      </c>
      <c r="E18" s="1">
        <v>0</v>
      </c>
      <c r="F18" s="1">
        <v>0</v>
      </c>
      <c r="G18" s="1">
        <v>0.11</v>
      </c>
      <c r="H18" s="1">
        <v>0</v>
      </c>
      <c r="I18" s="1">
        <v>15</v>
      </c>
      <c r="J18">
        <f t="shared" si="0"/>
        <v>28</v>
      </c>
    </row>
    <row r="19" spans="2:10" x14ac:dyDescent="0.35">
      <c r="B19" s="1">
        <v>74</v>
      </c>
      <c r="C19" s="1">
        <f>Tabelle1!$D$1</f>
        <v>13</v>
      </c>
      <c r="D19" s="1">
        <f>Tabelle1!$D$2</f>
        <v>55.384615384615387</v>
      </c>
      <c r="E19" s="1">
        <v>0</v>
      </c>
      <c r="F19" s="1">
        <v>0</v>
      </c>
      <c r="G19" s="1">
        <v>0.11</v>
      </c>
      <c r="H19" s="1">
        <v>0</v>
      </c>
      <c r="I19" s="1">
        <v>15</v>
      </c>
      <c r="J19">
        <f t="shared" si="0"/>
        <v>28</v>
      </c>
    </row>
    <row r="20" spans="2:10" x14ac:dyDescent="0.35">
      <c r="B20" s="1">
        <v>75</v>
      </c>
      <c r="C20" s="1">
        <f>Tabelle1!$D$1</f>
        <v>13</v>
      </c>
      <c r="D20" s="1">
        <f>Tabelle1!$D$2</f>
        <v>55.384615384615387</v>
      </c>
      <c r="E20" s="1">
        <v>0</v>
      </c>
      <c r="F20" s="1">
        <v>0</v>
      </c>
      <c r="G20" s="1">
        <v>0.11</v>
      </c>
      <c r="H20" s="1">
        <v>0</v>
      </c>
      <c r="I20" s="1">
        <v>15</v>
      </c>
      <c r="J20">
        <f t="shared" si="0"/>
        <v>28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9ms</vt:lpstr>
      <vt:lpstr>11ms</vt:lpstr>
      <vt:lpstr>13ms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Brudöhl</dc:creator>
  <cp:lastModifiedBy>Carlo Brudöhl</cp:lastModifiedBy>
  <dcterms:created xsi:type="dcterms:W3CDTF">2024-11-01T11:29:53Z</dcterms:created>
  <dcterms:modified xsi:type="dcterms:W3CDTF">2024-11-02T08:49:09Z</dcterms:modified>
</cp:coreProperties>
</file>