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edutime\Downloads\"/>
    </mc:Choice>
  </mc:AlternateContent>
  <xr:revisionPtr revIDLastSave="0" documentId="13_ncr:1_{204A1D8D-239D-4E28-AE2C-D266A50C00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設定完成(勿動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3" i="1" l="1"/>
  <c r="O34" i="1"/>
  <c r="O35" i="1"/>
  <c r="F38" i="1" a="1"/>
  <c r="F38" i="1" s="1"/>
  <c r="E38" i="1" s="1"/>
  <c r="E39" i="1" s="1"/>
  <c r="E25" i="1"/>
  <c r="E26" i="1"/>
  <c r="E27" i="1"/>
  <c r="E28" i="1"/>
  <c r="E29" i="1"/>
  <c r="E30" i="1"/>
  <c r="E31" i="1"/>
  <c r="E32" i="1"/>
  <c r="E33" i="1"/>
  <c r="E34" i="1"/>
  <c r="E35" i="1"/>
  <c r="E24" i="1"/>
  <c r="H30" i="1" l="1"/>
  <c r="O30" i="1" s="1"/>
  <c r="H29" i="1"/>
  <c r="G38" i="1"/>
  <c r="E40" i="1" s="1"/>
  <c r="E41" i="1" s="1"/>
  <c r="H31" i="1" l="1"/>
  <c r="O31" i="1" s="1"/>
  <c r="H24" i="1"/>
  <c r="H32" i="1"/>
  <c r="O32" i="1" s="1"/>
  <c r="H27" i="1"/>
  <c r="H28" i="1"/>
  <c r="H25" i="1"/>
  <c r="H26" i="1"/>
  <c r="K29" i="1"/>
  <c r="L29" i="1" s="1"/>
  <c r="O29" i="1"/>
  <c r="O25" i="1"/>
  <c r="K25" i="1"/>
  <c r="L25" i="1" s="1"/>
  <c r="O26" i="1"/>
  <c r="K26" i="1"/>
  <c r="L26" i="1" s="1"/>
  <c r="K28" i="1" l="1"/>
  <c r="L28" i="1" s="1"/>
  <c r="O28" i="1"/>
  <c r="O27" i="1"/>
  <c r="K27" i="1"/>
  <c r="L27" i="1" s="1"/>
  <c r="K24" i="1"/>
  <c r="L24" i="1" s="1"/>
  <c r="L38" i="1" s="1" a="1"/>
  <c r="O24" i="1"/>
  <c r="L38" i="1" l="1"/>
  <c r="K38" i="1" s="1"/>
  <c r="K39" i="1" s="1"/>
  <c r="M38" i="1"/>
  <c r="K40" i="1" s="1"/>
  <c r="K41" i="1" s="1"/>
</calcChain>
</file>

<file path=xl/sharedStrings.xml><?xml version="1.0" encoding="utf-8"?>
<sst xmlns="http://schemas.openxmlformats.org/spreadsheetml/2006/main" count="42" uniqueCount="37">
  <si>
    <t>GIVEN DATA</t>
    <phoneticPr fontId="17" type="noConversion"/>
  </si>
  <si>
    <t>Dose mg</t>
    <phoneticPr fontId="17" type="noConversion"/>
  </si>
  <si>
    <t>Time(hr)</t>
    <phoneticPr fontId="17" type="noConversion"/>
  </si>
  <si>
    <t>Cp (mg/L)</t>
    <phoneticPr fontId="17" type="noConversion"/>
  </si>
  <si>
    <t>Calculation Area</t>
    <phoneticPr fontId="17" type="noConversion"/>
  </si>
  <si>
    <t>Time (hr)</t>
    <phoneticPr fontId="17" type="noConversion"/>
  </si>
  <si>
    <t>Cp(mg/L)</t>
    <phoneticPr fontId="17" type="noConversion"/>
  </si>
  <si>
    <t>Ln SCALE</t>
    <phoneticPr fontId="17" type="noConversion"/>
  </si>
  <si>
    <t>LnCp</t>
    <phoneticPr fontId="17" type="noConversion"/>
  </si>
  <si>
    <t>DOSE(mg)</t>
    <phoneticPr fontId="17" type="noConversion"/>
  </si>
  <si>
    <t>bSlope</t>
    <phoneticPr fontId="17" type="noConversion"/>
  </si>
  <si>
    <t>LNb</t>
    <phoneticPr fontId="17" type="noConversion"/>
  </si>
  <si>
    <t>B mg/L</t>
    <phoneticPr fontId="17" type="noConversion"/>
  </si>
  <si>
    <t>Time</t>
    <phoneticPr fontId="17" type="noConversion"/>
  </si>
  <si>
    <t>Cp'=B*exp(-b*t)</t>
    <phoneticPr fontId="17" type="noConversion"/>
  </si>
  <si>
    <t>Cp'</t>
    <phoneticPr fontId="17" type="noConversion"/>
  </si>
  <si>
    <t>Isolation DistributionExponent</t>
    <phoneticPr fontId="17" type="noConversion"/>
  </si>
  <si>
    <t>Cp-Cp'</t>
    <phoneticPr fontId="17" type="noConversion"/>
  </si>
  <si>
    <t>LnCp'</t>
    <phoneticPr fontId="17" type="noConversion"/>
  </si>
  <si>
    <t>aSlope</t>
    <phoneticPr fontId="17" type="noConversion"/>
  </si>
  <si>
    <t>ahr^-1</t>
    <phoneticPr fontId="17" type="noConversion"/>
  </si>
  <si>
    <t>bhr^-1</t>
    <phoneticPr fontId="17" type="noConversion"/>
  </si>
  <si>
    <t>Lna</t>
    <phoneticPr fontId="17" type="noConversion"/>
  </si>
  <si>
    <t>A mg/L</t>
    <phoneticPr fontId="17" type="noConversion"/>
  </si>
  <si>
    <t>Parameters</t>
    <phoneticPr fontId="17" type="noConversion"/>
  </si>
  <si>
    <t>T1/2</t>
    <phoneticPr fontId="17" type="noConversion"/>
  </si>
  <si>
    <t>k21 hr-1</t>
    <phoneticPr fontId="17" type="noConversion"/>
  </si>
  <si>
    <t>k10 hr-1</t>
    <phoneticPr fontId="17" type="noConversion"/>
  </si>
  <si>
    <t>k12 hr-1</t>
    <phoneticPr fontId="17" type="noConversion"/>
  </si>
  <si>
    <t>AUC mg.hr/L</t>
    <phoneticPr fontId="17" type="noConversion"/>
  </si>
  <si>
    <t>CL L/hr</t>
    <phoneticPr fontId="17" type="noConversion"/>
  </si>
  <si>
    <t>V1 L</t>
    <phoneticPr fontId="17" type="noConversion"/>
  </si>
  <si>
    <t>Vb L</t>
    <phoneticPr fontId="17" type="noConversion"/>
  </si>
  <si>
    <t>Vdss L</t>
    <phoneticPr fontId="17" type="noConversion"/>
  </si>
  <si>
    <t>Cld L/hr</t>
    <phoneticPr fontId="17" type="noConversion"/>
  </si>
  <si>
    <t>二室模型</t>
    <phoneticPr fontId="17" type="noConversion"/>
  </si>
  <si>
    <t>Ln(Cp-Cp')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</si>
</sst>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"/>
    <numFmt numFmtId="177" formatCode="0.000_ "/>
  </numFmts>
  <fonts count="43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Calibri"/>
      <family val="2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sz val="12"/>
      <color rgb="FF9C6500"/>
      <name val="新細明體"/>
      <family val="2"/>
      <charset val="136"/>
      <scheme val="minor"/>
    </font>
    <font>
      <sz val="10"/>
      <name val="MS Sans Serif"/>
    </font>
    <font>
      <b/>
      <sz val="18"/>
      <color theme="3"/>
      <name val="新細明體"/>
      <family val="2"/>
      <scheme val="major"/>
    </font>
    <font>
      <b/>
      <sz val="15"/>
      <color theme="3"/>
      <name val="新細明體"/>
      <family val="2"/>
      <scheme val="minor"/>
    </font>
    <font>
      <b/>
      <sz val="13"/>
      <color theme="3"/>
      <name val="新細明體"/>
      <family val="2"/>
      <scheme val="minor"/>
    </font>
    <font>
      <b/>
      <sz val="11"/>
      <color theme="3"/>
      <name val="新細明體"/>
      <family val="2"/>
      <scheme val="minor"/>
    </font>
    <font>
      <sz val="11"/>
      <color rgb="FF006100"/>
      <name val="新細明體"/>
      <family val="2"/>
      <scheme val="minor"/>
    </font>
    <font>
      <sz val="11"/>
      <color rgb="FF9C0006"/>
      <name val="新細明體"/>
      <family val="2"/>
      <scheme val="minor"/>
    </font>
    <font>
      <sz val="11"/>
      <color rgb="FF9C6500"/>
      <name val="新細明體"/>
      <family val="2"/>
      <scheme val="minor"/>
    </font>
    <font>
      <sz val="11"/>
      <color rgb="FF3F3F76"/>
      <name val="新細明體"/>
      <family val="2"/>
      <scheme val="minor"/>
    </font>
    <font>
      <b/>
      <sz val="11"/>
      <color rgb="FF3F3F3F"/>
      <name val="新細明體"/>
      <family val="2"/>
      <scheme val="minor"/>
    </font>
    <font>
      <b/>
      <sz val="11"/>
      <color rgb="FFFA7D00"/>
      <name val="新細明體"/>
      <family val="2"/>
      <scheme val="minor"/>
    </font>
    <font>
      <sz val="11"/>
      <color rgb="FFFA7D00"/>
      <name val="新細明體"/>
      <family val="2"/>
      <scheme val="minor"/>
    </font>
    <font>
      <b/>
      <sz val="11"/>
      <color theme="0"/>
      <name val="新細明體"/>
      <family val="2"/>
      <scheme val="minor"/>
    </font>
    <font>
      <sz val="11"/>
      <color rgb="FFFF0000"/>
      <name val="新細明體"/>
      <family val="2"/>
      <scheme val="minor"/>
    </font>
    <font>
      <i/>
      <sz val="11"/>
      <color rgb="FF7F7F7F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11"/>
      <color theme="0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56">
    <xf numFmtId="0" fontId="0" fillId="0" borderId="0"/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8" fillId="0" borderId="0"/>
    <xf numFmtId="0" fontId="19" fillId="0" borderId="0"/>
    <xf numFmtId="0" fontId="1" fillId="0" borderId="0">
      <alignment vertical="center"/>
    </xf>
    <xf numFmtId="0" fontId="20" fillId="0" borderId="0">
      <alignment vertical="center"/>
    </xf>
    <xf numFmtId="0" fontId="21" fillId="2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" fillId="0" borderId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25" fillId="0" borderId="0">
      <alignment vertical="center"/>
    </xf>
    <xf numFmtId="0" fontId="25" fillId="0" borderId="0">
      <alignment vertical="center"/>
    </xf>
    <xf numFmtId="0" fontId="2" fillId="0" borderId="0"/>
    <xf numFmtId="0" fontId="26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41" fillId="32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0" borderId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2" fillId="0" borderId="0"/>
  </cellStyleXfs>
  <cellXfs count="5">
    <xf numFmtId="0" fontId="0" fillId="0" borderId="0" xfId="0"/>
    <xf numFmtId="176" fontId="0" fillId="0" borderId="0" xfId="0" applyNumberFormat="1"/>
    <xf numFmtId="2" fontId="0" fillId="0" borderId="0" xfId="0" applyNumberFormat="1"/>
    <xf numFmtId="177" fontId="0" fillId="0" borderId="0" xfId="0" applyNumberFormat="1"/>
    <xf numFmtId="0" fontId="0" fillId="0" borderId="0" xfId="0" applyAlignment="1">
      <alignment horizontal="center"/>
    </xf>
  </cellXfs>
  <cellStyles count="356">
    <cellStyle name="20% - Accent1 2" xfId="71" xr:uid="{902AF233-23C2-4DFD-9F6C-26A4B0452B7E}"/>
    <cellStyle name="20% - Accent1 3" xfId="96" xr:uid="{2E44D865-D916-40DC-B835-3923AB8802F7}"/>
    <cellStyle name="20% - Accent1 4" xfId="169" xr:uid="{43E3F0C4-AF53-4867-81F3-60329D8F2DE8}"/>
    <cellStyle name="20% - Accent1 5" xfId="183" xr:uid="{147E7FE6-1151-4A92-95CC-453BA197604F}"/>
    <cellStyle name="20% - Accent1 6" xfId="229" xr:uid="{D85F0574-5679-42D2-A0FE-52CE9348D048}"/>
    <cellStyle name="20% - Accent1 7" xfId="244" xr:uid="{45F28B8B-1BF6-4F08-9B50-DE12034D0E8E}"/>
    <cellStyle name="20% - Accent1 8" xfId="273" xr:uid="{15910781-0A9A-46E9-B75E-EA11B3B9938D}"/>
    <cellStyle name="20% - Accent1 9" xfId="287" xr:uid="{DB8C2475-EEDA-4F10-B062-412B206EFBB2}"/>
    <cellStyle name="20% - Accent2 2" xfId="75" xr:uid="{83D1799E-0274-49BA-B1D4-41C7C7317BF2}"/>
    <cellStyle name="20% - Accent2 3" xfId="98" xr:uid="{891CF307-6B71-4F0B-A053-B35FA04D447A}"/>
    <cellStyle name="20% - Accent2 4" xfId="171" xr:uid="{949BE5A2-8454-4417-9F4B-A83D5C0C9AE1}"/>
    <cellStyle name="20% - Accent2 5" xfId="185" xr:uid="{4F7EA141-32F5-4E5A-BCB9-1E3FFC8CF48B}"/>
    <cellStyle name="20% - Accent2 6" xfId="231" xr:uid="{A9D5510D-6579-40F8-9970-90EE0E0D25D0}"/>
    <cellStyle name="20% - Accent2 7" xfId="246" xr:uid="{1B893A9D-71AA-44CB-80B4-0E031F12B299}"/>
    <cellStyle name="20% - Accent2 8" xfId="275" xr:uid="{34C3C5FD-29F7-44AB-BCB2-59C9A94CDB42}"/>
    <cellStyle name="20% - Accent2 9" xfId="289" xr:uid="{F9CFF7BF-F3E7-4A41-8F89-F44744AC122E}"/>
    <cellStyle name="20% - Accent3 2" xfId="79" xr:uid="{4B28A823-69EF-4605-81E8-19D504735553}"/>
    <cellStyle name="20% - Accent3 3" xfId="100" xr:uid="{E453B363-C82B-4C5F-83F3-47EAE1BF618B}"/>
    <cellStyle name="20% - Accent3 4" xfId="173" xr:uid="{C92A01A0-D0BA-4BC1-BDA0-68738A2A0D0B}"/>
    <cellStyle name="20% - Accent3 5" xfId="187" xr:uid="{DABCA81A-2C87-423D-9EED-D8A0FBC4285A}"/>
    <cellStyle name="20% - Accent3 6" xfId="233" xr:uid="{54033935-60CC-4E0B-A7EE-FCD8A97EEA8E}"/>
    <cellStyle name="20% - Accent3 7" xfId="248" xr:uid="{B7B02371-BF21-4B49-B0CC-361271294C56}"/>
    <cellStyle name="20% - Accent3 8" xfId="277" xr:uid="{78268239-C35B-441E-B3DF-8F5819C5DC30}"/>
    <cellStyle name="20% - Accent3 9" xfId="291" xr:uid="{B1714CB7-679C-4963-8484-69F9450AE356}"/>
    <cellStyle name="20% - Accent4 2" xfId="83" xr:uid="{9E47B1F1-EA26-4DA0-8639-A302002C32DE}"/>
    <cellStyle name="20% - Accent4 3" xfId="102" xr:uid="{912CE9CC-D505-4755-9AB5-CF7F4B349BB5}"/>
    <cellStyle name="20% - Accent4 4" xfId="175" xr:uid="{C1CB48E7-9C0A-48BA-9B53-BD75E10E61DF}"/>
    <cellStyle name="20% - Accent4 5" xfId="189" xr:uid="{D0863461-6C61-4826-8AB4-7D9AE116136F}"/>
    <cellStyle name="20% - Accent4 6" xfId="235" xr:uid="{63045F36-8395-4FF6-9BE0-D8C35F7A867F}"/>
    <cellStyle name="20% - Accent4 7" xfId="250" xr:uid="{E99F974A-D6AA-436B-BCD7-3B7A62244A55}"/>
    <cellStyle name="20% - Accent4 8" xfId="279" xr:uid="{D2DB6519-5B79-4151-B039-60A02D74A4B6}"/>
    <cellStyle name="20% - Accent4 9" xfId="293" xr:uid="{096DCE00-71CA-4277-8FB2-CF77A4F84997}"/>
    <cellStyle name="20% - Accent5 2" xfId="87" xr:uid="{7667B650-706F-4D66-A805-0BF8E9186F55}"/>
    <cellStyle name="20% - Accent5 3" xfId="104" xr:uid="{81065549-C225-4CB4-B219-04F49E449D26}"/>
    <cellStyle name="20% - Accent5 4" xfId="177" xr:uid="{002F62FC-806C-4856-8185-9EA0891F7833}"/>
    <cellStyle name="20% - Accent5 5" xfId="191" xr:uid="{5E5D3C42-C24B-4A7B-892F-C14FAF95CE35}"/>
    <cellStyle name="20% - Accent5 6" xfId="237" xr:uid="{1AA38ECE-823F-4F71-96EF-0A9143F67EB4}"/>
    <cellStyle name="20% - Accent5 7" xfId="252" xr:uid="{9C8E85E4-1349-4154-8081-6DF125CBCE8A}"/>
    <cellStyle name="20% - Accent5 8" xfId="281" xr:uid="{220BEE67-7589-4F6F-9D02-1F30BDA4933B}"/>
    <cellStyle name="20% - Accent5 9" xfId="295" xr:uid="{73057FA2-3F54-4478-A9F1-CD1CBDCC1651}"/>
    <cellStyle name="20% - Accent6 2" xfId="91" xr:uid="{F2ACC6B5-07A7-418F-81F5-173BBEB242FE}"/>
    <cellStyle name="20% - Accent6 3" xfId="106" xr:uid="{40089D07-FFCC-4DD4-AE2D-4D902111F490}"/>
    <cellStyle name="20% - Accent6 4" xfId="179" xr:uid="{09D351D5-A1C8-4213-9CA6-84A9E129A39F}"/>
    <cellStyle name="20% - Accent6 5" xfId="193" xr:uid="{AA093132-1BFD-4EFA-906B-D3B3D65D4062}"/>
    <cellStyle name="20% - Accent6 6" xfId="240" xr:uid="{87429F6C-B0CA-4874-8CD3-2E816B07F01F}"/>
    <cellStyle name="20% - Accent6 7" xfId="254" xr:uid="{F21A00A7-F68F-4BAD-A51A-8BF14DB5F512}"/>
    <cellStyle name="20% - Accent6 8" xfId="283" xr:uid="{2E9DC468-FAAA-44FB-9C89-D072C492ACAA}"/>
    <cellStyle name="20% - Accent6 9" xfId="297" xr:uid="{8C6DF2E5-7A1D-4FEF-9E37-FC2D40644AF4}"/>
    <cellStyle name="20% - 輔色1" xfId="16" builtinId="30" customBuiltin="1"/>
    <cellStyle name="20% - 輔色1 10" xfId="329" xr:uid="{6D5AF916-002E-452C-B4E0-42671DA58D8C}"/>
    <cellStyle name="20% - 輔色1 11" xfId="343" xr:uid="{9D42CDA2-A8C6-494B-AFCA-D88544EA00C3}"/>
    <cellStyle name="20% - 輔色1 2" xfId="110" xr:uid="{79635213-7971-4AF2-8163-75FED4585E45}"/>
    <cellStyle name="20% - 輔色1 2 2" xfId="140" xr:uid="{D75EC94E-5A59-4F47-8512-FD7AABC15744}"/>
    <cellStyle name="20% - 輔色1 3" xfId="124" xr:uid="{3A24D9E4-1A82-4F15-94EA-CBAB5A9E09A1}"/>
    <cellStyle name="20% - 輔色1 4" xfId="155" xr:uid="{4929E3A4-73DA-43B8-970C-C4225DF7DEFB}"/>
    <cellStyle name="20% - 輔色1 5" xfId="197" xr:uid="{1EB5D2B6-D466-4DCD-A939-222C59B93AC3}"/>
    <cellStyle name="20% - 輔色1 6" xfId="211" xr:uid="{FD1F1F53-461F-4947-A11B-946989884571}"/>
    <cellStyle name="20% - 輔色1 7" xfId="258" xr:uid="{56BF9BF8-33B1-4CF5-A5EB-DBC148AEFB7D}"/>
    <cellStyle name="20% - 輔色1 8" xfId="301" xr:uid="{C6C18E68-6B36-4E50-81E1-1605B64EE621}"/>
    <cellStyle name="20% - 輔色1 9" xfId="315" xr:uid="{14AE9C95-7518-481A-883A-3C278243032A}"/>
    <cellStyle name="20% - 輔色2" xfId="19" builtinId="34" customBuiltin="1"/>
    <cellStyle name="20% - 輔色2 10" xfId="331" xr:uid="{759B34A1-8906-40C4-BD1A-93615B7A7B26}"/>
    <cellStyle name="20% - 輔色2 11" xfId="345" xr:uid="{8F93C18A-87FE-45D7-A291-1078FDB7694E}"/>
    <cellStyle name="20% - 輔色2 2" xfId="112" xr:uid="{532879D4-DA0D-47D2-B036-BD838BD70387}"/>
    <cellStyle name="20% - 輔色2 2 2" xfId="142" xr:uid="{F9B9A8F0-9EDC-4D66-BCBF-58F6587D9558}"/>
    <cellStyle name="20% - 輔色2 3" xfId="126" xr:uid="{05ABD32C-8D1A-4BBF-8302-1D0D467A4AA5}"/>
    <cellStyle name="20% - 輔色2 4" xfId="157" xr:uid="{1AABA112-3D13-414F-927C-3897A06692A6}"/>
    <cellStyle name="20% - 輔色2 5" xfId="199" xr:uid="{849F48A4-B7D5-4241-99E6-C55767A93C80}"/>
    <cellStyle name="20% - 輔色2 6" xfId="213" xr:uid="{AA8BAB7B-D9BC-4162-868A-3D171A6740A7}"/>
    <cellStyle name="20% - 輔色2 7" xfId="260" xr:uid="{80DA9B3E-F997-4F30-A821-CD004B01FF24}"/>
    <cellStyle name="20% - 輔色2 8" xfId="303" xr:uid="{74C926EE-701C-4053-931A-57613C787E27}"/>
    <cellStyle name="20% - 輔色2 9" xfId="317" xr:uid="{C1A39C34-9BA0-4060-9B53-7CAEC04B2FB7}"/>
    <cellStyle name="20% - 輔色3" xfId="22" builtinId="38" customBuiltin="1"/>
    <cellStyle name="20% - 輔色3 10" xfId="333" xr:uid="{ECE0CB52-C8B7-4F93-BCCE-E06AB4DE2F0B}"/>
    <cellStyle name="20% - 輔色3 11" xfId="347" xr:uid="{0B7AE713-2332-4CBE-8A85-E761223A993A}"/>
    <cellStyle name="20% - 輔色3 2" xfId="114" xr:uid="{B69F1A92-234C-4B4B-928D-7FF3D2289043}"/>
    <cellStyle name="20% - 輔色3 2 2" xfId="144" xr:uid="{BB53BC81-9DE8-4B13-951E-6985CEB09B0D}"/>
    <cellStyle name="20% - 輔色3 3" xfId="128" xr:uid="{A42BE7B8-B471-4A49-B409-3FA2FDBEDC50}"/>
    <cellStyle name="20% - 輔色3 4" xfId="159" xr:uid="{A4C2853C-3698-438C-A6BE-5329F2545FAD}"/>
    <cellStyle name="20% - 輔色3 5" xfId="201" xr:uid="{CFB54E56-1C68-43EC-9929-A94CD81B2D5F}"/>
    <cellStyle name="20% - 輔色3 6" xfId="215" xr:uid="{814999A8-5D9D-4D0C-9137-557B0668ACDF}"/>
    <cellStyle name="20% - 輔色3 7" xfId="262" xr:uid="{24053735-A321-41D2-B9DD-CC7FED8E6A93}"/>
    <cellStyle name="20% - 輔色3 8" xfId="305" xr:uid="{958E0BE5-F4C3-4DA2-A838-CCD1C23DBBA0}"/>
    <cellStyle name="20% - 輔色3 9" xfId="319" xr:uid="{EAC6FC6A-1890-4FAB-A4CF-0337E487EDF7}"/>
    <cellStyle name="20% - 輔色4" xfId="25" builtinId="42" customBuiltin="1"/>
    <cellStyle name="20% - 輔色4 10" xfId="335" xr:uid="{4202CADC-3D01-423F-9864-A80F1C13E927}"/>
    <cellStyle name="20% - 輔色4 11" xfId="349" xr:uid="{F2F050BA-7D23-4C62-A58E-606EF75E9F9A}"/>
    <cellStyle name="20% - 輔色4 2" xfId="116" xr:uid="{5BA240CE-7C4F-46AE-8BDF-B92F0449FC3B}"/>
    <cellStyle name="20% - 輔色4 2 2" xfId="146" xr:uid="{4EB90522-973D-44CD-9F59-F53329D56D81}"/>
    <cellStyle name="20% - 輔色4 3" xfId="130" xr:uid="{5C6CFED8-84FE-499C-8A88-BDC3F0463C2E}"/>
    <cellStyle name="20% - 輔色4 4" xfId="161" xr:uid="{7CCA8A12-75C6-4877-ADAE-6FE551504192}"/>
    <cellStyle name="20% - 輔色4 5" xfId="203" xr:uid="{291C4291-265A-407B-B4AE-EBBABE88B620}"/>
    <cellStyle name="20% - 輔色4 6" xfId="217" xr:uid="{57A55D5E-A2A8-41F3-822C-9F2BD579EC4F}"/>
    <cellStyle name="20% - 輔色4 7" xfId="264" xr:uid="{F2E634AE-D287-43DF-8A20-4A969D476E85}"/>
    <cellStyle name="20% - 輔色4 8" xfId="307" xr:uid="{E96F857A-7CDF-457D-AF18-8C129B5E46CE}"/>
    <cellStyle name="20% - 輔色4 9" xfId="321" xr:uid="{8535FDF4-61BE-4FC5-9C96-6B67C2BA3761}"/>
    <cellStyle name="20% - 輔色5" xfId="28" builtinId="46" customBuiltin="1"/>
    <cellStyle name="20% - 輔色5 10" xfId="337" xr:uid="{CB2DB49A-F9B0-4BB6-9B4A-DCD9057A7F36}"/>
    <cellStyle name="20% - 輔色5 11" xfId="351" xr:uid="{3BB52D5A-DABE-415C-9779-08B702545ECD}"/>
    <cellStyle name="20% - 輔色5 2" xfId="118" xr:uid="{24B1F422-372D-4190-A64C-01D8EC688809}"/>
    <cellStyle name="20% - 輔色5 2 2" xfId="148" xr:uid="{65E3BEF9-218D-4002-B9D8-DD0D2EBE034C}"/>
    <cellStyle name="20% - 輔色5 3" xfId="132" xr:uid="{DBCC028B-3FF3-472C-8501-894F34E82011}"/>
    <cellStyle name="20% - 輔色5 4" xfId="163" xr:uid="{06D18115-C523-44D0-920B-69F69B3C8BD6}"/>
    <cellStyle name="20% - 輔色5 5" xfId="205" xr:uid="{808A2522-8056-4E29-8392-5A2D4335505D}"/>
    <cellStyle name="20% - 輔色5 6" xfId="219" xr:uid="{C0B5CE65-9580-4B59-BB8D-6B292FAFD210}"/>
    <cellStyle name="20% - 輔色5 7" xfId="266" xr:uid="{36FB3B7A-E287-4029-8095-BC389EDEBC2F}"/>
    <cellStyle name="20% - 輔色5 8" xfId="309" xr:uid="{A81474D8-585D-412E-8B7F-B8A8585C62E8}"/>
    <cellStyle name="20% - 輔色5 9" xfId="323" xr:uid="{1E5A4E6E-D16E-448F-800F-F4C671B1F7EA}"/>
    <cellStyle name="20% - 輔色6" xfId="31" builtinId="50" customBuiltin="1"/>
    <cellStyle name="20% - 輔色6 10" xfId="339" xr:uid="{70686868-128C-4052-9D09-159B7F5583D8}"/>
    <cellStyle name="20% - 輔色6 11" xfId="353" xr:uid="{2D806D46-A84D-419A-8A43-8F8F3CEE9EC9}"/>
    <cellStyle name="20% - 輔色6 2" xfId="120" xr:uid="{643BF79D-4673-4F34-AAAD-1887EA9F9CFB}"/>
    <cellStyle name="20% - 輔色6 2 2" xfId="150" xr:uid="{AA778BF2-CCDF-4038-8389-A6D362A7B0D1}"/>
    <cellStyle name="20% - 輔色6 3" xfId="134" xr:uid="{C255912C-9E09-4943-9F63-F2D30D8AE81B}"/>
    <cellStyle name="20% - 輔色6 4" xfId="165" xr:uid="{21EAEFFA-F39C-4BD0-AED3-6588E09E3421}"/>
    <cellStyle name="20% - 輔色6 5" xfId="207" xr:uid="{7B3553EA-2303-40DE-9CFA-A5283567EE5E}"/>
    <cellStyle name="20% - 輔色6 6" xfId="221" xr:uid="{85CCCB29-FB78-4E2E-9050-1418FD54C95E}"/>
    <cellStyle name="20% - 輔色6 7" xfId="268" xr:uid="{43F3A96D-6427-4DE8-A763-9436AB79289D}"/>
    <cellStyle name="20% - 輔色6 8" xfId="311" xr:uid="{5F4E4213-A561-4C6B-861D-D461522018B8}"/>
    <cellStyle name="20% - 輔色6 9" xfId="325" xr:uid="{34B88925-13A6-4E6F-BC44-C12BBB18325F}"/>
    <cellStyle name="40% - Accent1 2" xfId="72" xr:uid="{11EAE113-B68F-46A7-91B3-07F0A44DBC51}"/>
    <cellStyle name="40% - Accent1 3" xfId="97" xr:uid="{10BA28AA-FB4E-4C48-B324-0349EE3D1769}"/>
    <cellStyle name="40% - Accent1 4" xfId="170" xr:uid="{0C32903F-E364-40CC-8890-FC0E1E1725E6}"/>
    <cellStyle name="40% - Accent1 5" xfId="184" xr:uid="{9ABD6BA3-C608-4662-8F0C-6ABC39D2DF98}"/>
    <cellStyle name="40% - Accent1 6" xfId="230" xr:uid="{2218A5DE-9EA3-4759-96D3-618BC63ACCA4}"/>
    <cellStyle name="40% - Accent1 7" xfId="245" xr:uid="{2E2EA6CE-25D7-4954-89F9-61FABFA5D84C}"/>
    <cellStyle name="40% - Accent1 8" xfId="274" xr:uid="{5A0785CC-0874-47D2-9C6C-88F2CB4E6EEB}"/>
    <cellStyle name="40% - Accent1 9" xfId="288" xr:uid="{64122A66-0145-4FBC-8FCC-08B9302E7B55}"/>
    <cellStyle name="40% - Accent2 2" xfId="76" xr:uid="{104B4106-28CB-4208-A47C-7A8DE66B4B2B}"/>
    <cellStyle name="40% - Accent2 3" xfId="99" xr:uid="{603E4C42-FAD9-4847-A042-32452D48F8FB}"/>
    <cellStyle name="40% - Accent2 4" xfId="172" xr:uid="{00CC5E9D-6425-4A09-AB49-7679A092612C}"/>
    <cellStyle name="40% - Accent2 5" xfId="186" xr:uid="{8116A3C5-5E86-432D-88F9-08F88850EEFE}"/>
    <cellStyle name="40% - Accent2 6" xfId="232" xr:uid="{06D142BE-4C47-41C8-93BA-79E41EA8D32F}"/>
    <cellStyle name="40% - Accent2 7" xfId="247" xr:uid="{21E41BF9-6417-4035-BDC0-E55E3A48A2E3}"/>
    <cellStyle name="40% - Accent2 8" xfId="276" xr:uid="{F4D3DFEE-9E05-4E3A-86A6-EE274CE8E30B}"/>
    <cellStyle name="40% - Accent2 9" xfId="290" xr:uid="{80D5C970-3F89-4DAB-A826-E75F4E5B672F}"/>
    <cellStyle name="40% - Accent3 2" xfId="80" xr:uid="{927958B8-70D0-4DCF-B05E-40F14EC07820}"/>
    <cellStyle name="40% - Accent3 3" xfId="101" xr:uid="{966C49E8-6E03-4813-8BC3-51B28A2C5865}"/>
    <cellStyle name="40% - Accent3 4" xfId="174" xr:uid="{82924617-68D5-4B19-A2B5-C6608C2F8E94}"/>
    <cellStyle name="40% - Accent3 5" xfId="188" xr:uid="{24045F12-179F-4EEB-B1C9-C4A2818538A2}"/>
    <cellStyle name="40% - Accent3 6" xfId="234" xr:uid="{7FD008C9-A2BB-4B3D-994D-DF67ECA58A71}"/>
    <cellStyle name="40% - Accent3 7" xfId="249" xr:uid="{0DB1C2C5-29DF-4CFF-87DC-6B554C8B2C87}"/>
    <cellStyle name="40% - Accent3 8" xfId="278" xr:uid="{E0C20773-CA03-491A-B674-3EA7150505EF}"/>
    <cellStyle name="40% - Accent3 9" xfId="292" xr:uid="{40715BCE-F992-4BDF-B88E-F8B3B64C3C89}"/>
    <cellStyle name="40% - Accent4 2" xfId="84" xr:uid="{2618396E-DD5A-4BBA-9642-DAFD0E5B42B3}"/>
    <cellStyle name="40% - Accent4 3" xfId="103" xr:uid="{33633198-D21F-4A47-A57C-96F6D63C22CF}"/>
    <cellStyle name="40% - Accent4 4" xfId="176" xr:uid="{BC8D1DFA-5C00-42EA-9839-72F46D79421C}"/>
    <cellStyle name="40% - Accent4 5" xfId="190" xr:uid="{C2801F72-014F-4A88-805B-CC19B29C0BC1}"/>
    <cellStyle name="40% - Accent4 6" xfId="236" xr:uid="{87BB81AB-D2A3-4A76-A36D-522E50636786}"/>
    <cellStyle name="40% - Accent4 7" xfId="251" xr:uid="{C8E8FB7D-141D-4C04-8A73-837C866247DA}"/>
    <cellStyle name="40% - Accent4 8" xfId="280" xr:uid="{139819C9-A7F2-44EF-AE2A-A851E72B3595}"/>
    <cellStyle name="40% - Accent4 9" xfId="294" xr:uid="{40A0DEB9-F220-40AA-AE49-A41E94177AAA}"/>
    <cellStyle name="40% - Accent5 2" xfId="88" xr:uid="{B3504772-CA5A-4C64-9E5D-1A55F3BDCE8C}"/>
    <cellStyle name="40% - Accent5 3" xfId="105" xr:uid="{83F239AA-AD5A-40FA-8A99-1079AD7694A4}"/>
    <cellStyle name="40% - Accent5 4" xfId="178" xr:uid="{F808FAF4-3744-492C-8339-D421B9268152}"/>
    <cellStyle name="40% - Accent5 5" xfId="192" xr:uid="{DA69CB5A-7A28-4979-B188-E13CD38AB972}"/>
    <cellStyle name="40% - Accent5 6" xfId="238" xr:uid="{B4C5336B-4D87-4187-8E38-F40A90A08078}"/>
    <cellStyle name="40% - Accent5 7" xfId="253" xr:uid="{260B3DE0-727B-402A-A931-8439643FEF8A}"/>
    <cellStyle name="40% - Accent5 8" xfId="282" xr:uid="{A432E2C1-7B38-4C21-9F5B-6952583C02CB}"/>
    <cellStyle name="40% - Accent5 9" xfId="296" xr:uid="{3AB183E5-AAA4-4707-9918-2235FD3A38BF}"/>
    <cellStyle name="40% - Accent6 2" xfId="92" xr:uid="{83B6F240-8B06-4EB0-BD43-80EF274904E9}"/>
    <cellStyle name="40% - Accent6 3" xfId="107" xr:uid="{DCD076B7-8EA7-4F9E-A830-0C467F88937D}"/>
    <cellStyle name="40% - Accent6 4" xfId="180" xr:uid="{C0D8EB44-EFF1-4A41-9B20-BA32CD08E87B}"/>
    <cellStyle name="40% - Accent6 5" xfId="194" xr:uid="{4718EC37-6415-47A8-A3EA-63693AA10EBD}"/>
    <cellStyle name="40% - Accent6 6" xfId="241" xr:uid="{F457AB73-DF2F-4B29-B16B-D2540D7D59BC}"/>
    <cellStyle name="40% - Accent6 7" xfId="255" xr:uid="{52832708-1DFE-4D65-96F6-F012414A0CC9}"/>
    <cellStyle name="40% - Accent6 8" xfId="284" xr:uid="{3BB1A1F1-E9A6-4E08-A9D3-4773EFFA2A1A}"/>
    <cellStyle name="40% - Accent6 9" xfId="298" xr:uid="{FA277924-2FC8-4FD0-8E19-C4C0CF567184}"/>
    <cellStyle name="40% - 輔色1" xfId="17" builtinId="31" customBuiltin="1"/>
    <cellStyle name="40% - 輔色1 10" xfId="330" xr:uid="{2CD574AF-84A4-4C03-B3A8-68C25815C606}"/>
    <cellStyle name="40% - 輔色1 11" xfId="344" xr:uid="{06A93826-FE4A-48DC-8502-B96BABD40604}"/>
    <cellStyle name="40% - 輔色1 2" xfId="111" xr:uid="{4D62E1F0-EEA8-46F9-B1B9-DCA8DB1A8FBE}"/>
    <cellStyle name="40% - 輔色1 2 2" xfId="141" xr:uid="{6956364D-F15A-4BE8-B551-E29D84BD0EB8}"/>
    <cellStyle name="40% - 輔色1 3" xfId="125" xr:uid="{19719092-464D-49BC-B7CB-7B3ED11C57B6}"/>
    <cellStyle name="40% - 輔色1 4" xfId="156" xr:uid="{B8EFBD8F-D405-4E7F-B464-436EF68C6219}"/>
    <cellStyle name="40% - 輔色1 5" xfId="198" xr:uid="{F80E0F5E-159B-4D46-BFFB-71AAD7BD23C3}"/>
    <cellStyle name="40% - 輔色1 6" xfId="212" xr:uid="{1F8DD383-CBCD-439C-AB17-9AB852531AFF}"/>
    <cellStyle name="40% - 輔色1 7" xfId="259" xr:uid="{56A43E21-011E-4FF6-A5DC-DA528FD53BB5}"/>
    <cellStyle name="40% - 輔色1 8" xfId="302" xr:uid="{F76834EF-A5AE-4D6E-9253-A2C871920169}"/>
    <cellStyle name="40% - 輔色1 9" xfId="316" xr:uid="{6CE53C36-49AF-414B-98CC-F6E4F4E11DF3}"/>
    <cellStyle name="40% - 輔色2" xfId="20" builtinId="35" customBuiltin="1"/>
    <cellStyle name="40% - 輔色2 10" xfId="332" xr:uid="{975772DC-AFB8-4E30-A0E2-252401CA6884}"/>
    <cellStyle name="40% - 輔色2 11" xfId="346" xr:uid="{F0F6FDD0-2F66-4FA0-8CAB-636FBA556F67}"/>
    <cellStyle name="40% - 輔色2 2" xfId="113" xr:uid="{4A95C4B1-DABD-41F7-AB58-19D2131C431B}"/>
    <cellStyle name="40% - 輔色2 2 2" xfId="143" xr:uid="{F5564AF7-D918-4C8E-B2B6-570273AB17E6}"/>
    <cellStyle name="40% - 輔色2 3" xfId="127" xr:uid="{A0F22E33-6E4A-491F-B94F-1597805C29AC}"/>
    <cellStyle name="40% - 輔色2 4" xfId="158" xr:uid="{AE2B165A-F2A7-4EAC-86D0-A86F679F1EAB}"/>
    <cellStyle name="40% - 輔色2 5" xfId="200" xr:uid="{30899E8D-51B9-4F88-9A05-7506C877EB07}"/>
    <cellStyle name="40% - 輔色2 6" xfId="214" xr:uid="{E9921485-F75A-4071-8F1D-C85D48949A86}"/>
    <cellStyle name="40% - 輔色2 7" xfId="261" xr:uid="{EE94136B-7A8D-4B32-806C-DF3B6205534C}"/>
    <cellStyle name="40% - 輔色2 8" xfId="304" xr:uid="{ACB985A7-C032-490F-A23F-511941A7489D}"/>
    <cellStyle name="40% - 輔色2 9" xfId="318" xr:uid="{DEC92048-E9F7-4C3A-B54E-9DCF5E0A988F}"/>
    <cellStyle name="40% - 輔色3" xfId="23" builtinId="39" customBuiltin="1"/>
    <cellStyle name="40% - 輔色3 10" xfId="334" xr:uid="{341AA2EA-7D8B-45FC-9973-C6C184053A05}"/>
    <cellStyle name="40% - 輔色3 11" xfId="348" xr:uid="{D8B2B13D-E0C7-4B49-9591-059B83C185B5}"/>
    <cellStyle name="40% - 輔色3 2" xfId="115" xr:uid="{EEFA3220-7657-4E9E-B56A-BD4108B46743}"/>
    <cellStyle name="40% - 輔色3 2 2" xfId="145" xr:uid="{6F261C72-6115-4406-AC74-F6E403B492DB}"/>
    <cellStyle name="40% - 輔色3 3" xfId="129" xr:uid="{B713A6B0-FD94-4024-A3EC-670904D9D562}"/>
    <cellStyle name="40% - 輔色3 4" xfId="160" xr:uid="{AC40388E-3583-4812-A13A-2477D4F634A3}"/>
    <cellStyle name="40% - 輔色3 5" xfId="202" xr:uid="{1CBBE488-9760-4641-963A-68B7F5634AC4}"/>
    <cellStyle name="40% - 輔色3 6" xfId="216" xr:uid="{AC3C6F46-E3B6-45CB-9CE6-648915EC2646}"/>
    <cellStyle name="40% - 輔色3 7" xfId="263" xr:uid="{356ECE5A-A10E-4E4A-A1CC-CAE4F49911D2}"/>
    <cellStyle name="40% - 輔色3 8" xfId="306" xr:uid="{2CE04D62-A5B4-40D2-8663-6D6995FE8BCE}"/>
    <cellStyle name="40% - 輔色3 9" xfId="320" xr:uid="{DB326E20-17F4-4FAE-BB88-44FA8D648DC9}"/>
    <cellStyle name="40% - 輔色4" xfId="26" builtinId="43" customBuiltin="1"/>
    <cellStyle name="40% - 輔色4 10" xfId="336" xr:uid="{B59413C6-5077-49F6-8C63-4E47272B3628}"/>
    <cellStyle name="40% - 輔色4 11" xfId="350" xr:uid="{A87861F2-028F-4E3B-AF9B-0E4950DB1DB3}"/>
    <cellStyle name="40% - 輔色4 2" xfId="117" xr:uid="{F4F4FB81-7354-4C48-9510-552D3E83CB1B}"/>
    <cellStyle name="40% - 輔色4 2 2" xfId="147" xr:uid="{8EDE16F6-AF20-4B64-A70D-364A3EC56806}"/>
    <cellStyle name="40% - 輔色4 3" xfId="131" xr:uid="{4755E485-51D8-4963-A134-57182E8F4353}"/>
    <cellStyle name="40% - 輔色4 4" xfId="162" xr:uid="{F42D7F3D-C115-4E06-A0CF-FD55EA502E39}"/>
    <cellStyle name="40% - 輔色4 5" xfId="204" xr:uid="{BD654DBB-D41D-4C1C-A293-5DE4B54FED8E}"/>
    <cellStyle name="40% - 輔色4 6" xfId="218" xr:uid="{4F02F0A8-7241-49FF-B05B-BBA77B9FE72F}"/>
    <cellStyle name="40% - 輔色4 7" xfId="265" xr:uid="{25463C8F-B691-4EC3-AE9C-8CA7B3DBFF4C}"/>
    <cellStyle name="40% - 輔色4 8" xfId="308" xr:uid="{2450E155-43E2-4CA0-8976-B19E23EC5532}"/>
    <cellStyle name="40% - 輔色4 9" xfId="322" xr:uid="{B7F792CD-F6B4-4963-93E8-1E1292C551A6}"/>
    <cellStyle name="40% - 輔色5" xfId="29" builtinId="47" customBuiltin="1"/>
    <cellStyle name="40% - 輔色5 10" xfId="338" xr:uid="{50899558-C0DB-450D-9240-DBD68463F6A8}"/>
    <cellStyle name="40% - 輔色5 11" xfId="352" xr:uid="{46F40039-DE2A-4009-8AF8-50C9897CE2F5}"/>
    <cellStyle name="40% - 輔色5 2" xfId="119" xr:uid="{4F54F6BB-2589-4EA1-9937-0409DFC0E960}"/>
    <cellStyle name="40% - 輔色5 2 2" xfId="149" xr:uid="{61742EBB-AADD-43E2-AD1F-0BB949737CB2}"/>
    <cellStyle name="40% - 輔色5 3" xfId="133" xr:uid="{A8E167C6-177D-48FF-9041-74215B0639CA}"/>
    <cellStyle name="40% - 輔色5 4" xfId="164" xr:uid="{FAEFF16E-3290-469D-96FD-D63919E752A9}"/>
    <cellStyle name="40% - 輔色5 5" xfId="206" xr:uid="{C9731E12-4C64-4EA7-8803-5E3031BD6668}"/>
    <cellStyle name="40% - 輔色5 6" xfId="220" xr:uid="{B2F9F361-F071-4170-B74A-727D185087EC}"/>
    <cellStyle name="40% - 輔色5 7" xfId="267" xr:uid="{E239A6AC-9CFB-40AA-A172-8CF3D6BAE32C}"/>
    <cellStyle name="40% - 輔色5 8" xfId="310" xr:uid="{AFCCE6A0-E129-4CBE-A3ED-34692223B243}"/>
    <cellStyle name="40% - 輔色5 9" xfId="324" xr:uid="{65D8240A-E4C8-481E-816F-CE47B93B70A1}"/>
    <cellStyle name="40% - 輔色6" xfId="32" builtinId="51" customBuiltin="1"/>
    <cellStyle name="40% - 輔色6 10" xfId="340" xr:uid="{F7387CCD-95B1-40E7-937A-97E350A86543}"/>
    <cellStyle name="40% - 輔色6 11" xfId="354" xr:uid="{5B843B32-8F8A-4985-B8AF-1BE8C2716989}"/>
    <cellStyle name="40% - 輔色6 2" xfId="121" xr:uid="{3306C735-0511-485E-BBED-8A87971174BA}"/>
    <cellStyle name="40% - 輔色6 2 2" xfId="151" xr:uid="{103164A2-8B48-4CC9-8B2F-F8707588AD0B}"/>
    <cellStyle name="40% - 輔色6 3" xfId="135" xr:uid="{54024AA2-6983-409B-AC61-CBC82ACE3443}"/>
    <cellStyle name="40% - 輔色6 4" xfId="166" xr:uid="{D66EB9B8-311B-4C7B-9683-35B08B89641F}"/>
    <cellStyle name="40% - 輔色6 5" xfId="208" xr:uid="{12926839-0876-4058-93D0-2817F252799F}"/>
    <cellStyle name="40% - 輔色6 6" xfId="222" xr:uid="{08F51DFB-B2B7-434D-8A65-6C55DA6BFDD9}"/>
    <cellStyle name="40% - 輔色6 7" xfId="269" xr:uid="{9618661A-6EBF-4BD6-B05D-FA07B4521846}"/>
    <cellStyle name="40% - 輔色6 8" xfId="312" xr:uid="{AC477CE0-43CF-4856-8F15-B640857ABD19}"/>
    <cellStyle name="40% - 輔色6 9" xfId="326" xr:uid="{30FCFC77-CDB5-4AC6-AF36-D9A5EB0829ED}"/>
    <cellStyle name="60% - Accent1 2" xfId="73" xr:uid="{B7D22403-CCAE-4213-973A-2EEA4166060F}"/>
    <cellStyle name="60% - Accent2 2" xfId="77" xr:uid="{AAFA3F15-8320-4200-8E39-26DB4578DA01}"/>
    <cellStyle name="60% - Accent3 2" xfId="81" xr:uid="{0839872D-3C3D-45C4-8BB0-1BF5B61F8F8B}"/>
    <cellStyle name="60% - Accent4 2" xfId="85" xr:uid="{812026CD-DA41-494F-B283-DE69E35EAE93}"/>
    <cellStyle name="60% - Accent5 2" xfId="89" xr:uid="{A6FD0A46-A321-45FC-A283-688B4B95B149}"/>
    <cellStyle name="60% - Accent6 2" xfId="93" xr:uid="{11D926A0-B399-41FC-8D5F-CC0326B413C0}"/>
    <cellStyle name="60% - 輔色1 2" xfId="42" xr:uid="{AA5F597C-4652-4730-8780-DC5359F1851E}"/>
    <cellStyle name="60% - 輔色2 2" xfId="43" xr:uid="{46785EC8-8E52-4740-8AF9-AEA0C2D85EB6}"/>
    <cellStyle name="60% - 輔色3 2" xfId="44" xr:uid="{AE84BED5-8704-40B8-B8F4-9FA23408EA56}"/>
    <cellStyle name="60% - 輔色4 2" xfId="45" xr:uid="{706495D5-D0AA-471D-97F6-C58225CF264B}"/>
    <cellStyle name="60% - 輔色5 2" xfId="46" xr:uid="{76BAB02C-1398-453D-B5F4-CA993E5F9EA3}"/>
    <cellStyle name="60% - 輔色6 2" xfId="47" xr:uid="{87EA1663-F52D-4E58-B496-15FB93BDF8CC}"/>
    <cellStyle name="Accent1 2" xfId="70" xr:uid="{0A2C9AFF-A035-4D38-AA91-1115F2E20805}"/>
    <cellStyle name="Accent2 2" xfId="74" xr:uid="{CA53BA20-2A14-4119-A8FB-DE7D53184086}"/>
    <cellStyle name="Accent3 2" xfId="78" xr:uid="{8E415391-CC73-4B28-99BD-5C68B2BA2832}"/>
    <cellStyle name="Accent4 2" xfId="82" xr:uid="{1A624EA7-2B64-4696-8274-1D8CF6E9899A}"/>
    <cellStyle name="Accent5 2" xfId="86" xr:uid="{C5B38F9A-D9EB-48AF-9F9E-EDF08251489C}"/>
    <cellStyle name="Accent6 2" xfId="90" xr:uid="{4C238B29-DCE6-41B2-B87A-7157FFEC9D8E}"/>
    <cellStyle name="Bad 2" xfId="59" xr:uid="{E8662615-6F6A-4CFE-94AF-DF33670CDB8B}"/>
    <cellStyle name="Calculation 2" xfId="63" xr:uid="{7905CA0F-AFEC-46D8-8D3B-4DDA35214BE2}"/>
    <cellStyle name="Check Cell 2" xfId="65" xr:uid="{3FF872C6-6252-4631-A2EF-B3B64557F39F}"/>
    <cellStyle name="Explanatory Text 2" xfId="68" xr:uid="{3F1E0B95-57EE-4375-90CB-99478FD37BD0}"/>
    <cellStyle name="Good 2" xfId="58" xr:uid="{C808D2DF-A7FF-4425-B2AB-7B0A6556BFF8}"/>
    <cellStyle name="Heading 1 2" xfId="54" xr:uid="{63DC33C6-ADEA-435E-BEB8-54301588BA46}"/>
    <cellStyle name="Heading 2 2" xfId="55" xr:uid="{CEE15013-8775-4DA9-8668-A1EAA9542422}"/>
    <cellStyle name="Heading 3 2" xfId="56" xr:uid="{9EFD5CF6-A399-4303-91C4-23D485AE67A4}"/>
    <cellStyle name="Heading 4 2" xfId="57" xr:uid="{2D314FAA-1DC5-43AD-B5FC-AADD765B64D9}"/>
    <cellStyle name="Input 2" xfId="61" xr:uid="{C2BE62BA-B1D1-4867-A9C5-B39349DFF693}"/>
    <cellStyle name="Linked Cell 2" xfId="64" xr:uid="{0DD623B2-FBC0-4035-B5FD-46369ADC63B4}"/>
    <cellStyle name="Neutral 2" xfId="60" xr:uid="{F34075E1-6CF5-45A5-AC99-5E84709DA96E}"/>
    <cellStyle name="Normal 10" xfId="239" xr:uid="{F6408FA2-0175-4628-9627-C23D0B5ABC86}"/>
    <cellStyle name="Normal 11" xfId="242" xr:uid="{D447E4FC-74BB-48B3-A4A2-F216BC71E606}"/>
    <cellStyle name="Normal 12" xfId="271" xr:uid="{0ECDD9BA-0A66-40EF-93C0-932F42ACD313}"/>
    <cellStyle name="Normal 13" xfId="285" xr:uid="{F0ABA5B3-7A4E-4699-8C55-9887C51A504E}"/>
    <cellStyle name="Normal 2" xfId="35" xr:uid="{C189DDC6-B3D5-4065-A4D3-384BB76292EB}"/>
    <cellStyle name="Normal 2 2" xfId="39" xr:uid="{062FB124-FFFB-4D25-B590-C695A137680B}"/>
    <cellStyle name="Normal 2 2 2" xfId="123" xr:uid="{B86369DC-5D1A-49B0-9DDF-CE405B53578B}"/>
    <cellStyle name="Normal 2 3" xfId="52" xr:uid="{EB1865F4-5E8B-4799-B00F-2DF903623CEC}"/>
    <cellStyle name="Normal 2 4" xfId="122" xr:uid="{8C81DCD8-BE9C-4C80-BDD6-B9008662D46E}"/>
    <cellStyle name="Normal 2_Graph (all)" xfId="36" xr:uid="{2AFA04AE-819C-4D50-B742-9860FDC82659}"/>
    <cellStyle name="Normal 3" xfId="94" xr:uid="{1E0B549C-97EB-4C0D-8D4E-CD15BFB34856}"/>
    <cellStyle name="Normal 4" xfId="167" xr:uid="{E484286C-C38C-4945-9764-336EA26ADAA2}"/>
    <cellStyle name="Normal 5" xfId="181" xr:uid="{10476B6D-7F8A-4A08-BD12-F53D030D86AF}"/>
    <cellStyle name="Normal 6" xfId="224" xr:uid="{36F71B12-2F05-481C-B166-6C03E6A25D13}"/>
    <cellStyle name="Normal 7" xfId="227" xr:uid="{47161E9B-8C17-4B64-9A46-85B4FC20E8A8}"/>
    <cellStyle name="Normal 8" xfId="225" xr:uid="{0BC12CCA-6DD7-49D5-A8C9-8E3F46B9ADD5}"/>
    <cellStyle name="Normal 9" xfId="226" xr:uid="{B78091E8-5A9F-45C9-9B19-7001BEF9E226}"/>
    <cellStyle name="Note 2" xfId="67" xr:uid="{845857A2-DD2A-411B-9E0D-1E00D6A9CBA5}"/>
    <cellStyle name="Note 3" xfId="95" xr:uid="{35CCF262-F618-4CF8-B4AD-0C5D0B4EC89D}"/>
    <cellStyle name="Note 4" xfId="168" xr:uid="{A1E77E6C-FEEB-4F3F-ACF8-6790230DD5BF}"/>
    <cellStyle name="Note 5" xfId="182" xr:uid="{0154F45B-6C99-4A11-B2AD-107EB42349D2}"/>
    <cellStyle name="Note 6" xfId="228" xr:uid="{BFAD1176-ABF4-4DCF-83B9-C2048C7E12BA}"/>
    <cellStyle name="Note 7" xfId="243" xr:uid="{1F19B53E-0B02-4197-B8D4-9F23E868CA9C}"/>
    <cellStyle name="Note 8" xfId="272" xr:uid="{FF741929-FCAC-4017-A9CF-BE2086C7007A}"/>
    <cellStyle name="Note 9" xfId="286" xr:uid="{91FCA84D-EE1C-4E5C-9BA9-098E6B696605}"/>
    <cellStyle name="Output 2" xfId="62" xr:uid="{E26627CF-9B18-4FBC-96AA-0C6917219180}"/>
    <cellStyle name="Title 2" xfId="53" xr:uid="{DE7F5523-3679-43EC-AE78-9DEA7AC9BC82}"/>
    <cellStyle name="Total 2" xfId="69" xr:uid="{2CC5197E-4579-47AC-A6FE-4E7A7A20FF98}"/>
    <cellStyle name="Warning Text 2" xfId="66" xr:uid="{7F2D8B5A-E93B-4D66-ABA1-2F22881EF3E9}"/>
    <cellStyle name="一般" xfId="0" builtinId="0"/>
    <cellStyle name="一般 10" xfId="299" xr:uid="{125943C8-EA49-449B-9115-EABE671D115F}"/>
    <cellStyle name="一般 11" xfId="313" xr:uid="{4D88C2CC-17FF-4AFE-BC2E-CC58F2EF709E}"/>
    <cellStyle name="一般 12" xfId="327" xr:uid="{1D33FD96-4B34-4439-83D7-C85107902AAF}"/>
    <cellStyle name="一般 13" xfId="341" xr:uid="{5FA06C37-27BC-4AE8-AA4E-C83B869472C5}"/>
    <cellStyle name="一般 14" xfId="33" xr:uid="{208F8112-4B9F-4EDF-BA81-CA18C1776430}"/>
    <cellStyle name="一般 16" xfId="34" xr:uid="{D00617A4-9528-491A-8AA2-B4F62BCBFBAD}"/>
    <cellStyle name="一般 17" xfId="51" xr:uid="{1031317D-C5B6-4511-90B8-042869CD8C4F}"/>
    <cellStyle name="一般 2" xfId="48" xr:uid="{29B5D270-7A4A-4989-AC1B-2E9B50769B36}"/>
    <cellStyle name="一般 2 2" xfId="50" xr:uid="{C7131D01-DF10-4106-BA74-68E1FF1160A5}"/>
    <cellStyle name="一般 2 3" xfId="136" xr:uid="{9C666D74-C360-454E-906A-6AE3C281866F}"/>
    <cellStyle name="一般 2 4" xfId="355" xr:uid="{A44008F4-CEE9-473A-9211-1679FA75C91B}"/>
    <cellStyle name="一般 3" xfId="108" xr:uid="{E9F49FCC-4DF4-468A-81FA-701A8C89021B}"/>
    <cellStyle name="一般 3 2" xfId="138" xr:uid="{6ADFCB97-0988-47BE-ABE6-C190418564C9}"/>
    <cellStyle name="一般 4" xfId="152" xr:uid="{B0A32CFB-A125-44D9-8374-FA7794D94D9C}"/>
    <cellStyle name="一般 5" xfId="153" xr:uid="{7026A495-F3FB-4511-B877-77F2D49017A3}"/>
    <cellStyle name="一般 6" xfId="195" xr:uid="{A643DAE4-84F5-4E6F-B1F7-08A14946FAC2}"/>
    <cellStyle name="一般 6 2" xfId="270" xr:uid="{FA3F7C87-C246-412B-A5C3-A00A5E78FDC5}"/>
    <cellStyle name="一般 7" xfId="209" xr:uid="{C5704969-4086-440F-B555-EA68B4828D15}"/>
    <cellStyle name="一般 8" xfId="223" xr:uid="{013A6AE5-0773-450F-9EFC-723E32045D87}"/>
    <cellStyle name="一般 9" xfId="256" xr:uid="{8CD4FDB6-74AF-48EE-900B-890180AA5D99}"/>
    <cellStyle name="中等 2" xfId="41" xr:uid="{8A47F766-A801-4766-A138-956A56FD5C26}"/>
    <cellStyle name="合計" xfId="14" builtinId="25" customBuiltin="1"/>
    <cellStyle name="好" xfId="5" builtinId="26" customBuiltin="1"/>
    <cellStyle name="好_Graph (all)" xfId="37" xr:uid="{F9F6B6FD-C2C5-4879-A2C6-3C8885729AE5}"/>
    <cellStyle name="計算方式" xfId="9" builtinId="22" customBuiltin="1"/>
    <cellStyle name="連結的儲存格" xfId="10" builtinId="24" customBuiltin="1"/>
    <cellStyle name="備註 10" xfId="328" xr:uid="{7C23E64D-60BC-4E3C-A2D0-2065BD52E4EE}"/>
    <cellStyle name="備註 11" xfId="342" xr:uid="{BAFBCFE9-0F62-48D1-A114-8552E5810D44}"/>
    <cellStyle name="備註 2" xfId="49" xr:uid="{7E437815-94FF-493C-BDC8-A03317C3365C}"/>
    <cellStyle name="備註 2 2" xfId="137" xr:uid="{E2E8D70F-2A9D-4E2A-9F92-CCF5F8CDC228}"/>
    <cellStyle name="備註 3" xfId="109" xr:uid="{91FEE083-FF48-4AAE-8B4C-123E27F59526}"/>
    <cellStyle name="備註 3 2" xfId="139" xr:uid="{AF5E3CB0-C2FC-4650-9EA7-3585ECE40FA0}"/>
    <cellStyle name="備註 4" xfId="154" xr:uid="{C15519DA-9292-4CD4-A237-268C25565DBA}"/>
    <cellStyle name="備註 5" xfId="196" xr:uid="{6EC7C07D-12CA-49DC-8D3C-614FF015F00F}"/>
    <cellStyle name="備註 6" xfId="210" xr:uid="{36A5ED46-28CB-4851-A8E7-033515C22BEE}"/>
    <cellStyle name="備註 7" xfId="257" xr:uid="{51E7C1E9-9826-481F-9AC2-2B9F853FD02B}"/>
    <cellStyle name="備註 8" xfId="300" xr:uid="{62381CEF-8FF9-4018-BEEC-DBE96395F61D}"/>
    <cellStyle name="備註 9" xfId="314" xr:uid="{2A5F8846-4048-48DF-BEB4-5A62004FD3FA}"/>
    <cellStyle name="說明文字" xfId="13" builtinId="53" customBuiltin="1"/>
    <cellStyle name="輔色1" xfId="15" builtinId="29" customBuiltin="1"/>
    <cellStyle name="輔色2" xfId="18" builtinId="33" customBuiltin="1"/>
    <cellStyle name="輔色3" xfId="21" builtinId="37" customBuiltin="1"/>
    <cellStyle name="輔色4" xfId="24" builtinId="41" customBuiltin="1"/>
    <cellStyle name="輔色5" xfId="27" builtinId="45" customBuiltin="1"/>
    <cellStyle name="輔色6" xfId="30" builtinId="49" customBuiltin="1"/>
    <cellStyle name="標題 1" xfId="1" builtinId="16" customBuiltin="1"/>
    <cellStyle name="標題 2" xfId="2" builtinId="17" customBuiltin="1"/>
    <cellStyle name="標題 3" xfId="3" builtinId="18" customBuiltin="1"/>
    <cellStyle name="標題 4" xfId="4" builtinId="19" customBuiltin="1"/>
    <cellStyle name="標題 5" xfId="40" xr:uid="{A88B4BCC-A7E9-4966-85D7-34A40A6E0B1C}"/>
    <cellStyle name="輸入" xfId="7" builtinId="20" customBuiltin="1"/>
    <cellStyle name="輸出" xfId="8" builtinId="21" customBuiltin="1"/>
    <cellStyle name="檢查儲存格" xfId="11" builtinId="23" customBuiltin="1"/>
    <cellStyle name="壞" xfId="6" builtinId="27" customBuiltin="1"/>
    <cellStyle name="壞_Graph (all)" xfId="38" xr:uid="{B08AA79A-8BB3-4651-9BC1-1580ED84CC00}"/>
    <cellStyle name="警告文字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FE-441A-9B43-C9917D0AB8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 val="autoZero"/>
        <c:crossBetween val="midCat"/>
      </c:valAx>
      <c:valAx>
        <c:axId val="980019439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  <c:maj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'設定完成(勿動)'!$B$6</c:f>
              <c:strCache>
                <c:ptCount val="1"/>
                <c:pt idx="0">
                  <c:v>Cp (mg/L)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'設定完成(勿動)'!$A$7:$A$18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'設定完成(勿動)'!$B$7:$B$18</c:f>
              <c:numCache>
                <c:formatCode>General</c:formatCode>
                <c:ptCount val="12"/>
                <c:pt idx="0">
                  <c:v>7.95</c:v>
                </c:pt>
                <c:pt idx="1">
                  <c:v>6.38</c:v>
                </c:pt>
                <c:pt idx="2">
                  <c:v>4.25</c:v>
                </c:pt>
                <c:pt idx="3">
                  <c:v>2.57</c:v>
                </c:pt>
                <c:pt idx="4">
                  <c:v>1.79</c:v>
                </c:pt>
                <c:pt idx="5">
                  <c:v>1.27</c:v>
                </c:pt>
                <c:pt idx="6">
                  <c:v>1.07</c:v>
                </c:pt>
                <c:pt idx="7">
                  <c:v>0.89</c:v>
                </c:pt>
                <c:pt idx="8">
                  <c:v>0.76</c:v>
                </c:pt>
                <c:pt idx="9">
                  <c:v>0.56000000000000005</c:v>
                </c:pt>
                <c:pt idx="10">
                  <c:v>0.42</c:v>
                </c:pt>
                <c:pt idx="11">
                  <c:v>0.23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5-4F9D-A36B-FA7487A4F0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019919"/>
        <c:axId val="980019439"/>
      </c:scatterChart>
      <c:valAx>
        <c:axId val="980019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439"/>
        <c:crossesAt val="0.1"/>
        <c:crossBetween val="midCat"/>
      </c:valAx>
      <c:valAx>
        <c:axId val="98001943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800199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'設定完成(勿動)'!$O$23</c:f>
              <c:strCache>
                <c:ptCount val="1"/>
                <c:pt idx="0">
                  <c:v>LnCp'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'設定完成(勿動)'!$O$24:$O$35</c:f>
              <c:numCache>
                <c:formatCode>0.000</c:formatCode>
                <c:ptCount val="12"/>
                <c:pt idx="0">
                  <c:v>0.30092137292970517</c:v>
                </c:pt>
                <c:pt idx="1">
                  <c:v>0.28605849685263995</c:v>
                </c:pt>
                <c:pt idx="2">
                  <c:v>0.25633274469850986</c:v>
                </c:pt>
                <c:pt idx="3">
                  <c:v>0.2117441164673147</c:v>
                </c:pt>
                <c:pt idx="4">
                  <c:v>0.16715548823611953</c:v>
                </c:pt>
                <c:pt idx="5">
                  <c:v>9.2841107850794122E-2</c:v>
                </c:pt>
                <c:pt idx="6">
                  <c:v>1.8526727465468858E-2</c:v>
                </c:pt>
                <c:pt idx="7">
                  <c:v>-0.13010203330518183</c:v>
                </c:pt>
                <c:pt idx="8">
                  <c:v>-0.27873079407583262</c:v>
                </c:pt>
                <c:pt idx="9">
                  <c:v>-0.57981849525294205</c:v>
                </c:pt>
                <c:pt idx="10">
                  <c:v>-0.86750056770472306</c:v>
                </c:pt>
                <c:pt idx="11">
                  <c:v>-1.4696759700589417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4C-4DB0-804A-9078984E635B}"/>
            </c:ext>
          </c:extLst>
        </c:ser>
        <c:ser>
          <c:idx val="1"/>
          <c:order val="1"/>
          <c:tx>
            <c:strRef>
              <c:f>'設定完成(勿動)'!$P$23</c:f>
              <c:strCache>
                <c:ptCount val="1"/>
                <c:pt idx="0">
                  <c:v>Ln(Cp-Cp')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'設定完成(勿動)'!$N$24:$N$35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0.4</c:v>
                </c:pt>
                <c:pt idx="3">
                  <c:v>0.7</c:v>
                </c:pt>
                <c:pt idx="4">
                  <c:v>1</c:v>
                </c:pt>
                <c:pt idx="5">
                  <c:v>1.5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  <c:pt idx="10">
                  <c:v>8</c:v>
                </c:pt>
                <c:pt idx="11">
                  <c:v>12</c:v>
                </c:pt>
              </c:numCache>
            </c:numRef>
          </c:xVal>
          <c:yVal>
            <c:numRef>
              <c:f>'設定完成(勿動)'!$P$24:$P$35</c:f>
              <c:numCache>
                <c:formatCode>General</c:formatCode>
                <c:ptCount val="12"/>
                <c:pt idx="0">
                  <c:v>1.8869024980812015</c:v>
                </c:pt>
                <c:pt idx="1">
                  <c:v>1.6191564694497951</c:v>
                </c:pt>
                <c:pt idx="2">
                  <c:v>1.0844516235961961</c:v>
                </c:pt>
                <c:pt idx="3">
                  <c:v>0.28830816467272929</c:v>
                </c:pt>
                <c:pt idx="4">
                  <c:v>-0.49747847536926371</c:v>
                </c:pt>
                <c:pt idx="5">
                  <c:v>-1.7561261700827988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4C-4DB0-804A-9078984E63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1251759"/>
        <c:axId val="1201253199"/>
      </c:scatterChart>
      <c:valAx>
        <c:axId val="1201251759"/>
        <c:scaling>
          <c:orientation val="minMax"/>
          <c:max val="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3199"/>
        <c:crossesAt val="-2"/>
        <c:crossBetween val="midCat"/>
      </c:valAx>
      <c:valAx>
        <c:axId val="1201253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201251759"/>
        <c:crosses val="autoZero"/>
        <c:crossBetween val="midCat"/>
        <c:majorUnit val="2"/>
        <c:minorUnit val="0.5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</xdr:colOff>
      <xdr:row>3</xdr:row>
      <xdr:rowOff>9524</xdr:rowOff>
    </xdr:from>
    <xdr:to>
      <xdr:col>8</xdr:col>
      <xdr:colOff>276225</xdr:colOff>
      <xdr:row>15</xdr:row>
      <xdr:rowOff>138111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5FAA16DB-E9C7-BCCF-0FB7-2363F13C6E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85725</xdr:colOff>
      <xdr:row>3</xdr:row>
      <xdr:rowOff>9525</xdr:rowOff>
    </xdr:from>
    <xdr:to>
      <xdr:col>14</xdr:col>
      <xdr:colOff>247650</xdr:colOff>
      <xdr:row>15</xdr:row>
      <xdr:rowOff>138112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90221D36-132F-4AA5-A3F0-1748174DC9C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200025</xdr:colOff>
      <xdr:row>24</xdr:row>
      <xdr:rowOff>161925</xdr:rowOff>
    </xdr:from>
    <xdr:to>
      <xdr:col>23</xdr:col>
      <xdr:colOff>9525</xdr:colOff>
      <xdr:row>37</xdr:row>
      <xdr:rowOff>100012</xdr:rowOff>
    </xdr:to>
    <xdr:graphicFrame macro="">
      <xdr:nvGraphicFramePr>
        <xdr:cNvPr id="4" name="圖表 3">
          <a:extLst>
            <a:ext uri="{FF2B5EF4-FFF2-40B4-BE49-F238E27FC236}">
              <a16:creationId xmlns:a16="http://schemas.microsoft.com/office/drawing/2014/main" id="{AD05C977-B617-E8D7-04AB-CD7CE04FC9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"/>
  <sheetViews>
    <sheetView tabSelected="1" workbookViewId="0">
      <selection activeCell="H31" sqref="H31"/>
    </sheetView>
  </sheetViews>
  <sheetFormatPr defaultRowHeight="14.5"/>
  <cols>
    <col min="3" max="3" width="11.09765625" bestFit="1" customWidth="1"/>
    <col min="6" max="6" width="9.59765625" bestFit="1" customWidth="1"/>
    <col min="7" max="7" width="9.09765625" customWidth="1"/>
    <col min="8" max="8" width="9.59765625" bestFit="1" customWidth="1"/>
    <col min="11" max="11" width="7.3984375" bestFit="1" customWidth="1"/>
    <col min="12" max="12" width="9.69921875" bestFit="1" customWidth="1"/>
  </cols>
  <sheetData>
    <row r="1" spans="1:18">
      <c r="A1" s="4" t="s">
        <v>35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3" spans="1:18">
      <c r="A3" t="s">
        <v>0</v>
      </c>
    </row>
    <row r="4" spans="1:18">
      <c r="A4" t="s">
        <v>1</v>
      </c>
      <c r="B4">
        <v>100</v>
      </c>
    </row>
    <row r="6" spans="1:18">
      <c r="A6" t="s">
        <v>2</v>
      </c>
      <c r="B6" t="s">
        <v>3</v>
      </c>
    </row>
    <row r="7" spans="1:18">
      <c r="A7">
        <v>0.1</v>
      </c>
      <c r="B7">
        <v>7.95</v>
      </c>
    </row>
    <row r="8" spans="1:18">
      <c r="A8">
        <v>0.2</v>
      </c>
      <c r="B8">
        <v>6.38</v>
      </c>
    </row>
    <row r="9" spans="1:18">
      <c r="A9">
        <v>0.4</v>
      </c>
      <c r="B9">
        <v>4.25</v>
      </c>
    </row>
    <row r="10" spans="1:18">
      <c r="A10">
        <v>0.7</v>
      </c>
      <c r="B10">
        <v>2.57</v>
      </c>
    </row>
    <row r="11" spans="1:18">
      <c r="A11">
        <v>1</v>
      </c>
      <c r="B11">
        <v>1.79</v>
      </c>
    </row>
    <row r="12" spans="1:18">
      <c r="A12">
        <v>1.5</v>
      </c>
      <c r="B12">
        <v>1.27</v>
      </c>
    </row>
    <row r="13" spans="1:18">
      <c r="A13">
        <v>2</v>
      </c>
      <c r="B13">
        <v>1.07</v>
      </c>
    </row>
    <row r="14" spans="1:18">
      <c r="A14">
        <v>3</v>
      </c>
      <c r="B14">
        <v>0.89</v>
      </c>
    </row>
    <row r="15" spans="1:18">
      <c r="A15">
        <v>4</v>
      </c>
      <c r="B15">
        <v>0.76</v>
      </c>
    </row>
    <row r="16" spans="1:18">
      <c r="A16">
        <v>6</v>
      </c>
      <c r="B16">
        <v>0.56000000000000005</v>
      </c>
    </row>
    <row r="17" spans="1:16">
      <c r="A17">
        <v>8</v>
      </c>
      <c r="B17">
        <v>0.42</v>
      </c>
    </row>
    <row r="18" spans="1:16">
      <c r="A18">
        <v>12</v>
      </c>
      <c r="B18">
        <v>0.23</v>
      </c>
    </row>
    <row r="21" spans="1:16">
      <c r="A21" t="s">
        <v>4</v>
      </c>
    </row>
    <row r="22" spans="1:16">
      <c r="A22" t="s">
        <v>0</v>
      </c>
      <c r="D22" t="s">
        <v>7</v>
      </c>
      <c r="G22" t="s">
        <v>14</v>
      </c>
      <c r="J22" t="s">
        <v>16</v>
      </c>
    </row>
    <row r="23" spans="1:16">
      <c r="A23" t="s">
        <v>5</v>
      </c>
      <c r="B23" t="s">
        <v>6</v>
      </c>
      <c r="D23" t="s">
        <v>13</v>
      </c>
      <c r="E23" t="s">
        <v>8</v>
      </c>
      <c r="G23" t="s">
        <v>13</v>
      </c>
      <c r="H23" t="s">
        <v>15</v>
      </c>
      <c r="J23" t="s">
        <v>13</v>
      </c>
      <c r="K23" t="s">
        <v>17</v>
      </c>
      <c r="L23" t="s">
        <v>36</v>
      </c>
      <c r="N23" t="s">
        <v>13</v>
      </c>
      <c r="O23" t="s">
        <v>18</v>
      </c>
      <c r="P23" t="s">
        <v>36</v>
      </c>
    </row>
    <row r="24" spans="1:16">
      <c r="A24">
        <v>0.1</v>
      </c>
      <c r="B24">
        <v>7.95</v>
      </c>
      <c r="D24">
        <v>0.1</v>
      </c>
      <c r="E24" s="2">
        <f>LN(B24)</f>
        <v>2.0731719286662407</v>
      </c>
      <c r="G24">
        <v>0.1</v>
      </c>
      <c r="H24" s="2">
        <f>$E$41*EXP($E$38*G24)</f>
        <v>1.3511031040827601</v>
      </c>
      <c r="J24">
        <v>0.1</v>
      </c>
      <c r="K24" s="3">
        <f>B24-H24</f>
        <v>6.5988968959172398</v>
      </c>
      <c r="L24" s="3">
        <f>LN(K24)</f>
        <v>1.8869024980812015</v>
      </c>
      <c r="N24">
        <v>0.1</v>
      </c>
      <c r="O24" s="1">
        <f>LN(H24)</f>
        <v>0.30092137292970517</v>
      </c>
      <c r="P24">
        <v>1.8869024980812015</v>
      </c>
    </row>
    <row r="25" spans="1:16">
      <c r="A25">
        <v>0.2</v>
      </c>
      <c r="B25">
        <v>6.38</v>
      </c>
      <c r="D25">
        <v>0.2</v>
      </c>
      <c r="E25" s="2">
        <f t="shared" ref="E25:E35" si="0">LN(B25)</f>
        <v>1.8531680973566984</v>
      </c>
      <c r="G25">
        <v>0.2</v>
      </c>
      <c r="H25" s="2">
        <f t="shared" ref="H25:H32" si="1">$E$41*EXP($E$38*G25)</f>
        <v>1.3311703222489617</v>
      </c>
      <c r="J25">
        <v>0.2</v>
      </c>
      <c r="K25" s="3">
        <f>B25-H25</f>
        <v>5.048829677751038</v>
      </c>
      <c r="L25" s="3">
        <f>LN(K25)</f>
        <v>1.6191564694497951</v>
      </c>
      <c r="N25">
        <v>0.2</v>
      </c>
      <c r="O25" s="1">
        <f t="shared" ref="O25:O35" si="2">LN(H25)</f>
        <v>0.28605849685263995</v>
      </c>
      <c r="P25">
        <v>1.6191564694497951</v>
      </c>
    </row>
    <row r="26" spans="1:16">
      <c r="A26">
        <v>0.4</v>
      </c>
      <c r="B26">
        <v>4.25</v>
      </c>
      <c r="D26">
        <v>0.4</v>
      </c>
      <c r="E26" s="2">
        <f t="shared" si="0"/>
        <v>1.4469189829363254</v>
      </c>
      <c r="G26">
        <v>0.4</v>
      </c>
      <c r="H26" s="2">
        <f t="shared" si="1"/>
        <v>1.2921826233304512</v>
      </c>
      <c r="J26">
        <v>0.4</v>
      </c>
      <c r="K26" s="3">
        <f t="shared" ref="K26:K29" si="3">B26-H26</f>
        <v>2.9578173766695488</v>
      </c>
      <c r="L26" s="3">
        <f t="shared" ref="L26:L29" si="4">LN(K26)</f>
        <v>1.0844516235961961</v>
      </c>
      <c r="N26">
        <v>0.4</v>
      </c>
      <c r="O26" s="1">
        <f t="shared" si="2"/>
        <v>0.25633274469850986</v>
      </c>
      <c r="P26">
        <v>1.0844516235961961</v>
      </c>
    </row>
    <row r="27" spans="1:16">
      <c r="A27">
        <v>0.7</v>
      </c>
      <c r="B27">
        <v>2.57</v>
      </c>
      <c r="D27">
        <v>0.7</v>
      </c>
      <c r="E27" s="2">
        <f t="shared" si="0"/>
        <v>0.94390589890712839</v>
      </c>
      <c r="G27">
        <v>0.7</v>
      </c>
      <c r="H27" s="2">
        <f t="shared" si="1"/>
        <v>1.2358316156565423</v>
      </c>
      <c r="J27">
        <v>0.7</v>
      </c>
      <c r="K27" s="3">
        <f t="shared" si="3"/>
        <v>1.3341683843434575</v>
      </c>
      <c r="L27" s="3">
        <f t="shared" si="4"/>
        <v>0.28830816467272929</v>
      </c>
      <c r="N27">
        <v>0.7</v>
      </c>
      <c r="O27" s="1">
        <f t="shared" si="2"/>
        <v>0.2117441164673147</v>
      </c>
      <c r="P27">
        <v>0.28830816467272929</v>
      </c>
    </row>
    <row r="28" spans="1:16">
      <c r="A28">
        <v>1</v>
      </c>
      <c r="B28">
        <v>1.79</v>
      </c>
      <c r="D28">
        <v>1</v>
      </c>
      <c r="E28" s="2">
        <f t="shared" si="0"/>
        <v>0.58221561985266368</v>
      </c>
      <c r="G28">
        <v>1</v>
      </c>
      <c r="H28" s="2">
        <f t="shared" si="1"/>
        <v>1.1819380284807366</v>
      </c>
      <c r="J28">
        <v>1</v>
      </c>
      <c r="K28" s="3">
        <f t="shared" si="3"/>
        <v>0.60806197151926344</v>
      </c>
      <c r="L28" s="3">
        <f t="shared" si="4"/>
        <v>-0.49747847536926371</v>
      </c>
      <c r="N28">
        <v>1</v>
      </c>
      <c r="O28" s="1">
        <f t="shared" si="2"/>
        <v>0.16715548823611953</v>
      </c>
      <c r="P28">
        <v>-0.49747847536926371</v>
      </c>
    </row>
    <row r="29" spans="1:16">
      <c r="A29">
        <v>1.5</v>
      </c>
      <c r="B29">
        <v>1.27</v>
      </c>
      <c r="D29">
        <v>1.5</v>
      </c>
      <c r="E29" s="2">
        <f t="shared" si="0"/>
        <v>0.23901690047049992</v>
      </c>
      <c r="G29">
        <v>1.5</v>
      </c>
      <c r="H29" s="2">
        <f t="shared" si="1"/>
        <v>1.0972873710672122</v>
      </c>
      <c r="J29">
        <v>1.5</v>
      </c>
      <c r="K29" s="3">
        <f t="shared" si="3"/>
        <v>0.17271262893278783</v>
      </c>
      <c r="L29" s="3">
        <f t="shared" si="4"/>
        <v>-1.7561261700827988</v>
      </c>
      <c r="N29">
        <v>1.5</v>
      </c>
      <c r="O29" s="1">
        <f t="shared" si="2"/>
        <v>9.2841107850794122E-2</v>
      </c>
      <c r="P29">
        <v>-1.7561261700827988</v>
      </c>
    </row>
    <row r="30" spans="1:16">
      <c r="A30">
        <v>2</v>
      </c>
      <c r="B30">
        <v>1.07</v>
      </c>
      <c r="D30">
        <v>2</v>
      </c>
      <c r="E30" s="2">
        <f t="shared" si="0"/>
        <v>6.7658648473814864E-2</v>
      </c>
      <c r="G30">
        <v>2</v>
      </c>
      <c r="H30" s="2">
        <f t="shared" si="1"/>
        <v>1.0186994120590795</v>
      </c>
      <c r="J30">
        <v>2</v>
      </c>
      <c r="K30" s="3"/>
      <c r="L30" s="3"/>
      <c r="N30">
        <v>2</v>
      </c>
      <c r="O30" s="1">
        <f t="shared" si="2"/>
        <v>1.8526727465468858E-2</v>
      </c>
    </row>
    <row r="31" spans="1:16">
      <c r="A31">
        <v>3</v>
      </c>
      <c r="B31">
        <v>0.89</v>
      </c>
      <c r="D31">
        <v>3</v>
      </c>
      <c r="E31" s="2">
        <f t="shared" si="0"/>
        <v>-0.11653381625595151</v>
      </c>
      <c r="G31">
        <v>3</v>
      </c>
      <c r="H31" s="2">
        <f t="shared" si="1"/>
        <v>0.87800584051215991</v>
      </c>
      <c r="J31">
        <v>3</v>
      </c>
      <c r="K31" s="3"/>
      <c r="L31" s="3"/>
      <c r="N31">
        <v>3</v>
      </c>
      <c r="O31" s="1">
        <f t="shared" si="2"/>
        <v>-0.13010203330518183</v>
      </c>
    </row>
    <row r="32" spans="1:16">
      <c r="A32">
        <v>4</v>
      </c>
      <c r="B32">
        <v>0.76</v>
      </c>
      <c r="D32">
        <v>4</v>
      </c>
      <c r="E32" s="2">
        <f t="shared" si="0"/>
        <v>-0.2744368457017603</v>
      </c>
      <c r="G32">
        <v>4</v>
      </c>
      <c r="H32" s="2">
        <f t="shared" si="1"/>
        <v>0.75674359565523752</v>
      </c>
      <c r="J32">
        <v>4</v>
      </c>
      <c r="K32" s="3"/>
      <c r="L32" s="3"/>
      <c r="N32">
        <v>4</v>
      </c>
      <c r="O32" s="1">
        <f t="shared" si="2"/>
        <v>-0.27873079407583262</v>
      </c>
    </row>
    <row r="33" spans="1:15">
      <c r="A33">
        <v>6</v>
      </c>
      <c r="B33">
        <v>0.56000000000000005</v>
      </c>
      <c r="D33">
        <v>6</v>
      </c>
      <c r="E33" s="2">
        <f t="shared" si="0"/>
        <v>-0.57981849525294205</v>
      </c>
      <c r="G33">
        <v>6</v>
      </c>
      <c r="H33">
        <v>0.56000000000000005</v>
      </c>
      <c r="J33">
        <v>6</v>
      </c>
      <c r="K33" s="3"/>
      <c r="L33" s="3"/>
      <c r="N33">
        <v>6</v>
      </c>
      <c r="O33" s="1">
        <f t="shared" si="2"/>
        <v>-0.57981849525294205</v>
      </c>
    </row>
    <row r="34" spans="1:15">
      <c r="A34">
        <v>8</v>
      </c>
      <c r="B34">
        <v>0.42</v>
      </c>
      <c r="D34">
        <v>8</v>
      </c>
      <c r="E34" s="2">
        <f t="shared" si="0"/>
        <v>-0.86750056770472306</v>
      </c>
      <c r="G34">
        <v>8</v>
      </c>
      <c r="H34">
        <v>0.42</v>
      </c>
      <c r="J34">
        <v>8</v>
      </c>
      <c r="K34" s="3"/>
      <c r="L34" s="3"/>
      <c r="N34">
        <v>8</v>
      </c>
      <c r="O34" s="1">
        <f t="shared" si="2"/>
        <v>-0.86750056770472306</v>
      </c>
    </row>
    <row r="35" spans="1:15">
      <c r="A35">
        <v>12</v>
      </c>
      <c r="B35">
        <v>0.23</v>
      </c>
      <c r="D35">
        <v>12</v>
      </c>
      <c r="E35" s="2">
        <f t="shared" si="0"/>
        <v>-1.4696759700589417</v>
      </c>
      <c r="G35">
        <v>12</v>
      </c>
      <c r="H35">
        <v>0.23</v>
      </c>
      <c r="J35">
        <v>12</v>
      </c>
      <c r="N35">
        <v>12</v>
      </c>
      <c r="O35" s="1">
        <f t="shared" si="2"/>
        <v>-1.4696759700589417</v>
      </c>
    </row>
    <row r="36" spans="1:15">
      <c r="C36" t="s">
        <v>9</v>
      </c>
      <c r="D36">
        <v>100</v>
      </c>
    </row>
    <row r="37" spans="1:15">
      <c r="N37" t="s">
        <v>24</v>
      </c>
    </row>
    <row r="38" spans="1:15">
      <c r="D38" t="s">
        <v>10</v>
      </c>
      <c r="E38">
        <f>F38</f>
        <v>-0.14862876077065068</v>
      </c>
      <c r="F38">
        <f t="array" ref="F38:G38">LINEST(E33:E35,D33:D35,TRUE,TRUE)</f>
        <v>-0.14862876077065068</v>
      </c>
      <c r="G38">
        <v>0.31578424900677027</v>
      </c>
      <c r="J38" t="s">
        <v>19</v>
      </c>
      <c r="K38">
        <f>L38</f>
        <v>-2.6077307376763983</v>
      </c>
      <c r="L38">
        <f t="array" ref="L38:M38">LINEST(L24:L29,J24:J29,TRUE,TRUE)</f>
        <v>-2.6077307376763983</v>
      </c>
      <c r="M38">
        <v>2.1325606645476354</v>
      </c>
      <c r="N38" t="s">
        <v>25</v>
      </c>
    </row>
    <row r="39" spans="1:15">
      <c r="D39" t="s">
        <v>21</v>
      </c>
      <c r="E39">
        <f>-E38</f>
        <v>0.14862876077065068</v>
      </c>
      <c r="J39" t="s">
        <v>20</v>
      </c>
      <c r="K39">
        <f>-K38</f>
        <v>2.6077307376763983</v>
      </c>
      <c r="N39" t="s">
        <v>26</v>
      </c>
    </row>
    <row r="40" spans="1:15">
      <c r="D40" t="s">
        <v>11</v>
      </c>
      <c r="E40">
        <f>G38</f>
        <v>0.31578424900677027</v>
      </c>
      <c r="J40" t="s">
        <v>22</v>
      </c>
      <c r="K40">
        <f>M38</f>
        <v>2.1325606645476354</v>
      </c>
      <c r="N40" t="s">
        <v>27</v>
      </c>
    </row>
    <row r="41" spans="1:15">
      <c r="D41" t="s">
        <v>12</v>
      </c>
      <c r="E41">
        <f>EXP(E40)</f>
        <v>1.371334356957411</v>
      </c>
      <c r="J41" t="s">
        <v>23</v>
      </c>
      <c r="K41">
        <f>EXP(K40)</f>
        <v>8.4364420742734918</v>
      </c>
      <c r="N41" t="s">
        <v>28</v>
      </c>
    </row>
    <row r="43" spans="1:15">
      <c r="N43" t="s">
        <v>29</v>
      </c>
    </row>
    <row r="44" spans="1:15">
      <c r="N44" t="s">
        <v>30</v>
      </c>
    </row>
    <row r="45" spans="1:15">
      <c r="N45" t="s">
        <v>31</v>
      </c>
    </row>
    <row r="46" spans="1:15">
      <c r="N46" t="s">
        <v>32</v>
      </c>
    </row>
    <row r="47" spans="1:15">
      <c r="N47" t="s">
        <v>33</v>
      </c>
    </row>
    <row r="48" spans="1:15">
      <c r="N48" t="s">
        <v>34</v>
      </c>
    </row>
  </sheetData>
  <mergeCells count="1">
    <mergeCell ref="A1:R1"/>
  </mergeCells>
  <phoneticPr fontId="1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設定完成(勿動)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Jessica Lee</cp:lastModifiedBy>
  <dcterms:created xsi:type="dcterms:W3CDTF">2015-06-05T18:19:34Z</dcterms:created>
  <dcterms:modified xsi:type="dcterms:W3CDTF">2024-08-26T06:47:36Z</dcterms:modified>
</cp:coreProperties>
</file>