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採前\"/>
    </mc:Choice>
  </mc:AlternateContent>
  <xr:revisionPtr revIDLastSave="0" documentId="13_ncr:1_{7B2E9F67-8C3E-4D5F-987F-FF54EB3FE5E7}" xr6:coauthVersionLast="36" xr6:coauthVersionMax="36" xr10:uidLastSave="{00000000-0000-0000-0000-000000000000}"/>
  <bookViews>
    <workbookView xWindow="-108" yWindow="-108" windowWidth="23256" windowHeight="12576" xr2:uid="{00000000-000D-0000-FFFF-FFFF00000000}"/>
  </bookViews>
  <sheets>
    <sheet name="統計" sheetId="14" r:id="rId1"/>
    <sheet name="台茶8號" sheetId="12" r:id="rId2"/>
    <sheet name="台茶12號" sheetId="2" r:id="rId3"/>
    <sheet name="台茶18號" sheetId="13" r:id="rId4"/>
    <sheet name="青心大冇" sheetId="8" r:id="rId5"/>
    <sheet name="四季春" sheetId="11" r:id="rId6"/>
    <sheet name="紀錄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4" l="1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2" i="14"/>
  <c r="F27" i="11" l="1"/>
  <c r="D27" i="11"/>
  <c r="F20" i="11"/>
  <c r="D20" i="11"/>
  <c r="D13" i="11"/>
  <c r="F13" i="11"/>
  <c r="C8" i="11"/>
  <c r="C9" i="11"/>
  <c r="C10" i="11"/>
  <c r="C11" i="11"/>
  <c r="C12" i="11"/>
  <c r="C14" i="11"/>
  <c r="C15" i="11"/>
  <c r="C16" i="11"/>
  <c r="C17" i="11"/>
  <c r="C18" i="11"/>
  <c r="C19" i="11"/>
  <c r="C21" i="11"/>
  <c r="C27" i="11" s="1"/>
  <c r="C22" i="11"/>
  <c r="C23" i="11"/>
  <c r="C24" i="11"/>
  <c r="C25" i="11"/>
  <c r="C26" i="11"/>
  <c r="C7" i="11"/>
  <c r="F27" i="8"/>
  <c r="D27" i="8"/>
  <c r="F20" i="8"/>
  <c r="D20" i="8"/>
  <c r="D13" i="8"/>
  <c r="F13" i="8"/>
  <c r="C8" i="8"/>
  <c r="C13" i="8" s="1"/>
  <c r="C9" i="8"/>
  <c r="C10" i="8"/>
  <c r="C11" i="8"/>
  <c r="C12" i="8"/>
  <c r="C14" i="8"/>
  <c r="C15" i="8"/>
  <c r="C16" i="8"/>
  <c r="C17" i="8"/>
  <c r="C18" i="8"/>
  <c r="C19" i="8"/>
  <c r="C21" i="8"/>
  <c r="C27" i="8" s="1"/>
  <c r="C22" i="8"/>
  <c r="C23" i="8"/>
  <c r="C24" i="8"/>
  <c r="C25" i="8"/>
  <c r="C26" i="8"/>
  <c r="C7" i="8"/>
  <c r="F20" i="13"/>
  <c r="D20" i="13"/>
  <c r="D13" i="13"/>
  <c r="F13" i="13"/>
  <c r="C8" i="13"/>
  <c r="C9" i="13"/>
  <c r="C10" i="13"/>
  <c r="C11" i="13"/>
  <c r="C12" i="13"/>
  <c r="C14" i="13"/>
  <c r="C15" i="13"/>
  <c r="C16" i="13"/>
  <c r="C17" i="13"/>
  <c r="C18" i="13"/>
  <c r="C19" i="13"/>
  <c r="C21" i="13"/>
  <c r="C22" i="13"/>
  <c r="C23" i="13"/>
  <c r="C24" i="13"/>
  <c r="C25" i="13"/>
  <c r="C26" i="13"/>
  <c r="C7" i="13"/>
  <c r="F27" i="2"/>
  <c r="D27" i="2"/>
  <c r="F20" i="2"/>
  <c r="D20" i="2"/>
  <c r="D13" i="2"/>
  <c r="F13" i="2"/>
  <c r="C8" i="2"/>
  <c r="C9" i="2"/>
  <c r="C10" i="2"/>
  <c r="C11" i="2"/>
  <c r="C12" i="2"/>
  <c r="C14" i="2"/>
  <c r="C15" i="2"/>
  <c r="C16" i="2"/>
  <c r="C17" i="2"/>
  <c r="C18" i="2"/>
  <c r="C19" i="2"/>
  <c r="C21" i="2"/>
  <c r="C27" i="2" s="1"/>
  <c r="C22" i="2"/>
  <c r="C23" i="2"/>
  <c r="C24" i="2"/>
  <c r="C25" i="2"/>
  <c r="C26" i="2"/>
  <c r="C7" i="2"/>
  <c r="F27" i="12"/>
  <c r="D27" i="12"/>
  <c r="F20" i="12"/>
  <c r="D20" i="12"/>
  <c r="D13" i="12"/>
  <c r="F13" i="12"/>
  <c r="C8" i="12"/>
  <c r="C9" i="12"/>
  <c r="C10" i="12"/>
  <c r="C11" i="12"/>
  <c r="C12" i="12"/>
  <c r="C14" i="12"/>
  <c r="C15" i="12"/>
  <c r="C16" i="12"/>
  <c r="C17" i="12"/>
  <c r="C18" i="12"/>
  <c r="C19" i="12"/>
  <c r="C21" i="12"/>
  <c r="C22" i="12"/>
  <c r="C23" i="12"/>
  <c r="C24" i="12"/>
  <c r="C25" i="12"/>
  <c r="C27" i="12" s="1"/>
  <c r="C26" i="12"/>
  <c r="C7" i="12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C20" i="12" l="1"/>
  <c r="C13" i="11"/>
  <c r="C20" i="8"/>
  <c r="C13" i="12"/>
  <c r="C13" i="2"/>
  <c r="C13" i="13"/>
  <c r="C20" i="11"/>
  <c r="C20" i="2"/>
  <c r="C20" i="13"/>
  <c r="H14" i="13"/>
  <c r="H21" i="13"/>
  <c r="E24" i="13" s="1"/>
  <c r="H7" i="13"/>
  <c r="E11" i="13" l="1"/>
  <c r="H13" i="13"/>
  <c r="E19" i="13"/>
  <c r="H20" i="13"/>
  <c r="E21" i="13"/>
  <c r="G19" i="13"/>
  <c r="G16" i="13"/>
  <c r="E17" i="13"/>
  <c r="G21" i="13"/>
  <c r="G15" i="13"/>
  <c r="G24" i="13"/>
  <c r="E16" i="13"/>
  <c r="E25" i="13"/>
  <c r="E12" i="13"/>
  <c r="G12" i="13"/>
  <c r="G18" i="13"/>
  <c r="E23" i="13"/>
  <c r="G11" i="13"/>
  <c r="E8" i="13"/>
  <c r="G8" i="13"/>
  <c r="G25" i="13"/>
  <c r="E9" i="13"/>
  <c r="E14" i="13"/>
  <c r="G17" i="13"/>
  <c r="E22" i="13"/>
  <c r="E26" i="13"/>
  <c r="G9" i="13"/>
  <c r="G14" i="13"/>
  <c r="E18" i="13"/>
  <c r="G22" i="13"/>
  <c r="G26" i="13"/>
  <c r="E10" i="13"/>
  <c r="E7" i="13"/>
  <c r="G10" i="13"/>
  <c r="E15" i="13"/>
  <c r="G23" i="13"/>
  <c r="G7" i="13"/>
  <c r="H21" i="12"/>
  <c r="G23" i="12" s="1"/>
  <c r="H14" i="12"/>
  <c r="E19" i="12" s="1"/>
  <c r="H7" i="12"/>
  <c r="G10" i="12" s="1"/>
  <c r="G13" i="13" l="1"/>
  <c r="E20" i="13"/>
  <c r="G20" i="13"/>
  <c r="E13" i="13"/>
  <c r="E17" i="12"/>
  <c r="G7" i="12"/>
  <c r="G19" i="12"/>
  <c r="G15" i="12"/>
  <c r="E24" i="12"/>
  <c r="E21" i="12"/>
  <c r="E11" i="12"/>
  <c r="G21" i="12"/>
  <c r="E16" i="12"/>
  <c r="G24" i="12"/>
  <c r="G16" i="12"/>
  <c r="E25" i="12"/>
  <c r="G11" i="12"/>
  <c r="E8" i="12"/>
  <c r="G8" i="12"/>
  <c r="G12" i="12"/>
  <c r="G18" i="12"/>
  <c r="E23" i="12"/>
  <c r="E12" i="12"/>
  <c r="G25" i="12"/>
  <c r="E9" i="12"/>
  <c r="E14" i="12"/>
  <c r="G17" i="12"/>
  <c r="E22" i="12"/>
  <c r="E26" i="12"/>
  <c r="G9" i="12"/>
  <c r="G14" i="12"/>
  <c r="G20" i="12" s="1"/>
  <c r="E18" i="12"/>
  <c r="G22" i="12"/>
  <c r="G26" i="12"/>
  <c r="E10" i="12"/>
  <c r="E7" i="12"/>
  <c r="E15" i="12"/>
  <c r="E13" i="12" l="1"/>
  <c r="G27" i="12"/>
  <c r="E27" i="12"/>
  <c r="G13" i="12"/>
  <c r="E20" i="12"/>
  <c r="H21" i="11"/>
  <c r="G26" i="11" s="1"/>
  <c r="H14" i="11"/>
  <c r="G17" i="11" s="1"/>
  <c r="H7" i="11"/>
  <c r="E9" i="11" s="1"/>
  <c r="E23" i="11" l="1"/>
  <c r="E18" i="11"/>
  <c r="G23" i="11"/>
  <c r="G18" i="11"/>
  <c r="E7" i="11"/>
  <c r="G10" i="11"/>
  <c r="E15" i="11"/>
  <c r="E19" i="11"/>
  <c r="G7" i="11"/>
  <c r="E11" i="11"/>
  <c r="G15" i="11"/>
  <c r="G19" i="11"/>
  <c r="E24" i="11"/>
  <c r="G9" i="11"/>
  <c r="G22" i="11"/>
  <c r="G24" i="11"/>
  <c r="E16" i="11"/>
  <c r="E12" i="11"/>
  <c r="E25" i="11"/>
  <c r="G25" i="11"/>
  <c r="G14" i="11"/>
  <c r="G20" i="11" s="1"/>
  <c r="E10" i="11"/>
  <c r="G11" i="11"/>
  <c r="E21" i="11"/>
  <c r="E27" i="11" s="1"/>
  <c r="E8" i="11"/>
  <c r="G16" i="11"/>
  <c r="G21" i="11"/>
  <c r="G8" i="11"/>
  <c r="G12" i="11"/>
  <c r="E17" i="11"/>
  <c r="E14" i="11"/>
  <c r="E22" i="11"/>
  <c r="E26" i="11"/>
  <c r="H14" i="8"/>
  <c r="H20" i="8" s="1"/>
  <c r="H7" i="8"/>
  <c r="H13" i="8" s="1"/>
  <c r="G27" i="11" l="1"/>
  <c r="E20" i="11"/>
  <c r="E13" i="11"/>
  <c r="G13" i="11"/>
  <c r="H14" i="2"/>
  <c r="H21" i="2"/>
  <c r="H7" i="2" l="1"/>
  <c r="H21" i="8" l="1"/>
  <c r="H27" i="8" s="1"/>
  <c r="G8" i="2"/>
  <c r="G26" i="2" l="1"/>
  <c r="G19" i="2"/>
  <c r="G15" i="2"/>
  <c r="G21" i="2"/>
  <c r="G14" i="2"/>
  <c r="G22" i="2"/>
  <c r="G11" i="2"/>
  <c r="G12" i="2"/>
  <c r="E7" i="2"/>
  <c r="G9" i="2"/>
  <c r="G10" i="2"/>
  <c r="G7" i="2"/>
  <c r="G13" i="2" l="1"/>
  <c r="G25" i="8"/>
  <c r="E17" i="8"/>
  <c r="G12" i="8"/>
  <c r="E26" i="8" l="1"/>
  <c r="G26" i="8"/>
  <c r="G17" i="8"/>
  <c r="E22" i="8"/>
  <c r="G9" i="8"/>
  <c r="E14" i="8"/>
  <c r="E18" i="8"/>
  <c r="G22" i="8"/>
  <c r="E10" i="8"/>
  <c r="G14" i="8"/>
  <c r="G18" i="8"/>
  <c r="E23" i="8"/>
  <c r="E15" i="8"/>
  <c r="E19" i="8"/>
  <c r="G23" i="8"/>
  <c r="E7" i="8"/>
  <c r="E13" i="8" s="1"/>
  <c r="E11" i="8"/>
  <c r="G15" i="8"/>
  <c r="G19" i="8"/>
  <c r="E24" i="8"/>
  <c r="E9" i="8"/>
  <c r="G10" i="8"/>
  <c r="G7" i="8"/>
  <c r="G11" i="8"/>
  <c r="E16" i="8"/>
  <c r="E25" i="8"/>
  <c r="G24" i="8"/>
  <c r="E8" i="8"/>
  <c r="E12" i="8"/>
  <c r="G16" i="8"/>
  <c r="E21" i="8"/>
  <c r="E27" i="8" s="1"/>
  <c r="G8" i="8"/>
  <c r="G21" i="8"/>
  <c r="E20" i="8" l="1"/>
  <c r="G13" i="8"/>
  <c r="G20" i="8"/>
  <c r="G27" i="8"/>
  <c r="E19" i="2"/>
  <c r="E18" i="2"/>
  <c r="E17" i="2"/>
  <c r="E16" i="2"/>
  <c r="G17" i="2"/>
  <c r="E24" i="2"/>
  <c r="E10" i="2"/>
  <c r="G24" i="2" l="1"/>
  <c r="E25" i="2"/>
  <c r="E26" i="2"/>
  <c r="G23" i="2"/>
  <c r="G25" i="2"/>
  <c r="E21" i="2"/>
  <c r="E27" i="2" s="1"/>
  <c r="G18" i="2"/>
  <c r="E22" i="2"/>
  <c r="E23" i="2"/>
  <c r="G16" i="2"/>
  <c r="E14" i="2"/>
  <c r="E15" i="2"/>
  <c r="E12" i="2"/>
  <c r="E8" i="2"/>
  <c r="E11" i="2"/>
  <c r="E9" i="2"/>
  <c r="G27" i="2" l="1"/>
  <c r="G20" i="2"/>
  <c r="E13" i="2"/>
  <c r="E20" i="2"/>
</calcChain>
</file>

<file path=xl/sharedStrings.xml><?xml version="1.0" encoding="utf-8"?>
<sst xmlns="http://schemas.openxmlformats.org/spreadsheetml/2006/main" count="283" uniqueCount="104">
  <si>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</si>
  <si>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</si>
  <si>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</si>
  <si>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</si>
  <si>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</si>
  <si>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</si>
  <si>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</si>
  <si>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</si>
  <si>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</si>
  <si>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</si>
  <si>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</si>
  <si>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</si>
  <si>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</si>
  <si>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</si>
  <si>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11-1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</si>
  <si>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</si>
  <si>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</si>
  <si>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</si>
  <si>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青心大冇</t>
    <phoneticPr fontId="2" type="noConversion"/>
  </si>
  <si>
    <t>2葉</t>
  </si>
  <si>
    <t>3葉</t>
  </si>
  <si>
    <t>4葉</t>
  </si>
  <si>
    <t>5葉</t>
  </si>
  <si>
    <t>6葉</t>
  </si>
  <si>
    <t>2葉</t>
    <phoneticPr fontId="2" type="noConversion"/>
  </si>
  <si>
    <t>7葉</t>
  </si>
  <si>
    <t>7葉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</si>
  <si>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</si>
  <si>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</si>
  <si>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</si>
  <si>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</si>
  <si>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</si>
  <si>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</si>
  <si>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</si>
  <si>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</si>
  <si>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</si>
  <si>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</si>
  <si>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</si>
  <si>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</si>
  <si>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田區</t>
    <phoneticPr fontId="2" type="noConversion"/>
  </si>
  <si>
    <t>樹齡(年)</t>
    <phoneticPr fontId="2" type="noConversion"/>
  </si>
  <si>
    <t>3~4</t>
    <phoneticPr fontId="2" type="noConversion"/>
  </si>
  <si>
    <t>修剪</t>
    <phoneticPr fontId="2" type="noConversion"/>
  </si>
  <si>
    <t>日期</t>
    <phoneticPr fontId="2" type="noConversion"/>
  </si>
  <si>
    <t>高度(cm)</t>
    <phoneticPr fontId="2" type="noConversion"/>
  </si>
  <si>
    <t>採收</t>
    <phoneticPr fontId="2" type="noConversion"/>
  </si>
  <si>
    <t>6區</t>
    <phoneticPr fontId="2" type="noConversion"/>
  </si>
  <si>
    <t>3區</t>
    <phoneticPr fontId="2" type="noConversion"/>
  </si>
  <si>
    <t>5區</t>
    <phoneticPr fontId="2" type="noConversion"/>
  </si>
  <si>
    <t>四季春</t>
    <phoneticPr fontId="2" type="noConversion"/>
  </si>
  <si>
    <t>台茶8號</t>
    <phoneticPr fontId="2" type="noConversion"/>
  </si>
  <si>
    <t>台茶18號</t>
    <phoneticPr fontId="2" type="noConversion"/>
  </si>
  <si>
    <t>修剪日期：4/8</t>
    <phoneticPr fontId="2" type="noConversion"/>
  </si>
  <si>
    <t>第三水</t>
    <phoneticPr fontId="2" type="noConversion"/>
  </si>
  <si>
    <t>修剪日期：4/19</t>
    <phoneticPr fontId="2" type="noConversion"/>
  </si>
  <si>
    <t>修剪日期：5/7</t>
    <phoneticPr fontId="2" type="noConversion"/>
  </si>
  <si>
    <t>6-3 050 南西</t>
    <phoneticPr fontId="2" type="noConversion"/>
  </si>
  <si>
    <t>6-4 110 中中</t>
    <phoneticPr fontId="2" type="noConversion"/>
  </si>
  <si>
    <t>6-4 079北東</t>
    <phoneticPr fontId="2" type="noConversion"/>
  </si>
  <si>
    <t>2020年第三水</t>
    <phoneticPr fontId="2" type="noConversion"/>
  </si>
  <si>
    <t>5-2 130 南西</t>
    <phoneticPr fontId="2" type="noConversion"/>
  </si>
  <si>
    <t>5-2 109 中</t>
    <phoneticPr fontId="2" type="noConversion"/>
  </si>
  <si>
    <t>5-1 050 北東</t>
    <phoneticPr fontId="2" type="noConversion"/>
  </si>
  <si>
    <t>2-4,5,6</t>
    <phoneticPr fontId="2" type="noConversion"/>
  </si>
  <si>
    <t>2-4 081 東南</t>
    <phoneticPr fontId="2" type="noConversion"/>
  </si>
  <si>
    <t>2-6 030(060) 西中</t>
    <phoneticPr fontId="2" type="noConversion"/>
  </si>
  <si>
    <t>2-5 040 中北</t>
    <phoneticPr fontId="2" type="noConversion"/>
  </si>
  <si>
    <t>12區</t>
    <phoneticPr fontId="2" type="noConversion"/>
  </si>
  <si>
    <t>12-2 040 北東</t>
    <phoneticPr fontId="2" type="noConversion"/>
  </si>
  <si>
    <t>12-2 060 中中</t>
    <phoneticPr fontId="2" type="noConversion"/>
  </si>
  <si>
    <t>12-1 050 南西</t>
    <phoneticPr fontId="2" type="noConversion"/>
  </si>
  <si>
    <t>修剪日期：5/4</t>
    <phoneticPr fontId="2" type="noConversion"/>
  </si>
  <si>
    <t>10-2</t>
    <phoneticPr fontId="2" type="noConversion"/>
  </si>
  <si>
    <t>8葉</t>
    <phoneticPr fontId="2" type="noConversion"/>
  </si>
  <si>
    <t>032 西</t>
    <phoneticPr fontId="2" type="noConversion"/>
  </si>
  <si>
    <t>050 中</t>
    <phoneticPr fontId="2" type="noConversion"/>
  </si>
  <si>
    <t>091 東</t>
    <phoneticPr fontId="2" type="noConversion"/>
  </si>
  <si>
    <t>來不及採收</t>
    <phoneticPr fontId="2" type="noConversion"/>
  </si>
  <si>
    <t>修剪日期：4/23</t>
    <phoneticPr fontId="2" type="noConversion"/>
  </si>
  <si>
    <t>品種</t>
    <phoneticPr fontId="2" type="noConversion"/>
  </si>
  <si>
    <t>未開面比</t>
    <phoneticPr fontId="2" type="noConversion"/>
  </si>
  <si>
    <t>2葉芽數</t>
    <phoneticPr fontId="2" type="noConversion"/>
  </si>
  <si>
    <t>3葉芽數</t>
    <phoneticPr fontId="2" type="noConversion"/>
  </si>
  <si>
    <t>4葉芽數</t>
    <phoneticPr fontId="2" type="noConversion"/>
  </si>
  <si>
    <t>5葉芽數</t>
    <phoneticPr fontId="2" type="noConversion"/>
  </si>
  <si>
    <t>6葉芽數</t>
    <phoneticPr fontId="2" type="noConversion"/>
  </si>
  <si>
    <t>7葉芽數</t>
  </si>
  <si>
    <t>8葉芽數</t>
  </si>
  <si>
    <t>芽數</t>
    <phoneticPr fontId="2" type="noConversion"/>
  </si>
  <si>
    <t>T8</t>
    <phoneticPr fontId="2" type="noConversion"/>
  </si>
  <si>
    <t>T8</t>
    <phoneticPr fontId="2" type="noConversion"/>
  </si>
  <si>
    <t>T12</t>
    <phoneticPr fontId="2" type="noConversion"/>
  </si>
  <si>
    <t>T12</t>
    <phoneticPr fontId="2" type="noConversion"/>
  </si>
  <si>
    <t>T12</t>
    <phoneticPr fontId="2" type="noConversion"/>
  </si>
  <si>
    <t>T18</t>
    <phoneticPr fontId="2" type="noConversion"/>
  </si>
  <si>
    <t>T18</t>
    <phoneticPr fontId="2" type="noConversion"/>
  </si>
  <si>
    <t>大冇</t>
    <phoneticPr fontId="2" type="noConversion"/>
  </si>
  <si>
    <t>大冇</t>
    <phoneticPr fontId="2" type="noConversion"/>
  </si>
  <si>
    <t>四季春</t>
    <phoneticPr fontId="2" type="noConversion"/>
  </si>
  <si>
    <t>茶季</t>
    <phoneticPr fontId="2" type="noConversion"/>
  </si>
  <si>
    <t>9葉芽數</t>
  </si>
  <si>
    <t>未開面比%</t>
    <phoneticPr fontId="2" type="noConversion"/>
  </si>
  <si>
    <t>開面比</t>
    <phoneticPr fontId="2" type="noConversion"/>
  </si>
  <si>
    <t>開面比%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</si>
</sst>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0.0%"/>
    <numFmt numFmtId="178" formatCode="0_ "/>
    <numFmt numFmtId="179" formatCode="m&quot;月&quot;d&quot;日&quot;;@"/>
  </numFmts>
  <fonts count="7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tabSelected="1" workbookViewId="0">
      <selection activeCell="E4" sqref="E4"/>
    </sheetView>
  </sheetViews>
  <sheetFormatPr defaultRowHeight="16.2"/>
  <cols>
    <col min="3" max="4" width="11.21875" customWidth="1"/>
  </cols>
  <sheetData>
    <row r="1" spans="1:15">
      <c r="A1" t="s">
        <v>99</v>
      </c>
      <c r="B1" s="52" t="s">
        <v>79</v>
      </c>
      <c r="C1" s="52" t="s">
        <v>80</v>
      </c>
      <c r="D1" s="58" t="s">
        <v>101</v>
      </c>
      <c r="E1" s="52" t="s">
        <v>102</v>
      </c>
      <c r="F1" s="58" t="s">
        <v>103</v>
      </c>
      <c r="G1" s="52" t="s">
        <v>81</v>
      </c>
      <c r="H1" s="52" t="s">
        <v>82</v>
      </c>
      <c r="I1" s="52" t="s">
        <v>83</v>
      </c>
      <c r="J1" s="52" t="s">
        <v>84</v>
      </c>
      <c r="K1" s="52" t="s">
        <v>85</v>
      </c>
      <c r="L1" s="52" t="s">
        <v>86</v>
      </c>
      <c r="M1" s="52" t="s">
        <v>87</v>
      </c>
      <c r="N1" s="57" t="s">
        <v>100</v>
      </c>
      <c r="O1" s="52" t="s">
        <v>88</v>
      </c>
    </row>
    <row r="2" spans="1:15">
      <c r="A2" t="s">
        <v>53</v>
      </c>
      <c r="B2" s="5" t="s">
        <v>89</v>
      </c>
      <c r="C2" s="12">
        <v>0.38235294117647056</v>
      </c>
      <c r="D2" s="74">
        <f>C2*100</f>
        <v>38.235294117647058</v>
      </c>
      <c r="E2" s="12">
        <v>0.61764705882352944</v>
      </c>
      <c r="F2" s="74">
        <f>E2*100</f>
        <v>61.764705882352942</v>
      </c>
      <c r="G2" s="6">
        <v>0</v>
      </c>
      <c r="H2" s="6">
        <v>6</v>
      </c>
      <c r="I2" s="6">
        <v>7</v>
      </c>
      <c r="J2" s="6">
        <v>16</v>
      </c>
      <c r="K2" s="6">
        <v>5</v>
      </c>
      <c r="L2" s="6">
        <v>0</v>
      </c>
      <c r="M2" s="52"/>
      <c r="N2" s="57"/>
      <c r="O2" s="52">
        <f t="shared" ref="O2:O16" si="0">SUM(G2:M2)</f>
        <v>34</v>
      </c>
    </row>
    <row r="3" spans="1:15">
      <c r="A3" t="s">
        <v>53</v>
      </c>
      <c r="B3" s="5" t="s">
        <v>89</v>
      </c>
      <c r="C3" s="12">
        <v>0.3888888888888889</v>
      </c>
      <c r="D3" s="74">
        <f t="shared" ref="D3:F16" si="1">C3*100</f>
        <v>38.888888888888893</v>
      </c>
      <c r="E3" s="12">
        <v>0.61111111111111116</v>
      </c>
      <c r="F3" s="74">
        <f t="shared" si="1"/>
        <v>61.111111111111114</v>
      </c>
      <c r="G3" s="6">
        <v>0</v>
      </c>
      <c r="H3" s="6">
        <v>2</v>
      </c>
      <c r="I3" s="6">
        <v>8</v>
      </c>
      <c r="J3" s="6">
        <v>13</v>
      </c>
      <c r="K3" s="6">
        <v>12</v>
      </c>
      <c r="L3" s="6">
        <v>1</v>
      </c>
      <c r="M3" s="52"/>
      <c r="N3" s="57"/>
      <c r="O3" s="52">
        <f t="shared" si="0"/>
        <v>36</v>
      </c>
    </row>
    <row r="4" spans="1:15">
      <c r="A4" t="s">
        <v>53</v>
      </c>
      <c r="B4" s="5" t="s">
        <v>90</v>
      </c>
      <c r="C4" s="12">
        <v>0.4285714285714286</v>
      </c>
      <c r="D4" s="74">
        <f t="shared" si="1"/>
        <v>42.857142857142861</v>
      </c>
      <c r="E4" s="12">
        <v>0.5714285714285714</v>
      </c>
      <c r="F4" s="74">
        <f t="shared" si="1"/>
        <v>57.142857142857139</v>
      </c>
      <c r="G4" s="6">
        <v>0</v>
      </c>
      <c r="H4" s="6">
        <v>2</v>
      </c>
      <c r="I4" s="6">
        <v>3</v>
      </c>
      <c r="J4" s="6">
        <v>9</v>
      </c>
      <c r="K4" s="6">
        <v>12</v>
      </c>
      <c r="L4" s="6">
        <v>2</v>
      </c>
      <c r="M4" s="52"/>
      <c r="N4" s="57"/>
      <c r="O4" s="52">
        <f t="shared" si="0"/>
        <v>28</v>
      </c>
    </row>
    <row r="5" spans="1:15">
      <c r="A5" t="s">
        <v>53</v>
      </c>
      <c r="B5" s="52" t="s">
        <v>91</v>
      </c>
      <c r="C5" s="12">
        <v>0.96969696969696961</v>
      </c>
      <c r="D5" s="74">
        <f t="shared" si="1"/>
        <v>96.969696969696955</v>
      </c>
      <c r="E5" s="12">
        <v>3.0303030303030304E-2</v>
      </c>
      <c r="F5" s="74">
        <f t="shared" si="1"/>
        <v>3.0303030303030303</v>
      </c>
      <c r="G5" s="6">
        <v>2</v>
      </c>
      <c r="H5" s="6">
        <v>26</v>
      </c>
      <c r="I5" s="6">
        <v>31</v>
      </c>
      <c r="J5" s="6">
        <v>7</v>
      </c>
      <c r="K5" s="6">
        <v>0</v>
      </c>
      <c r="L5" s="6">
        <v>0</v>
      </c>
      <c r="M5" s="5"/>
      <c r="N5" s="5"/>
      <c r="O5" s="52">
        <f t="shared" si="0"/>
        <v>66</v>
      </c>
    </row>
    <row r="6" spans="1:15">
      <c r="A6" t="s">
        <v>53</v>
      </c>
      <c r="B6" s="52" t="s">
        <v>92</v>
      </c>
      <c r="C6" s="12">
        <v>0.9565217391304347</v>
      </c>
      <c r="D6" s="74">
        <f t="shared" si="1"/>
        <v>95.65217391304347</v>
      </c>
      <c r="E6" s="12">
        <v>4.3478260869565216E-2</v>
      </c>
      <c r="F6" s="74">
        <f t="shared" si="1"/>
        <v>4.3478260869565215</v>
      </c>
      <c r="G6" s="6">
        <v>3</v>
      </c>
      <c r="H6" s="6">
        <v>10</v>
      </c>
      <c r="I6" s="6">
        <v>33</v>
      </c>
      <c r="J6" s="6">
        <v>23</v>
      </c>
      <c r="K6" s="6">
        <v>0</v>
      </c>
      <c r="L6" s="6">
        <v>0</v>
      </c>
      <c r="M6" s="5"/>
      <c r="N6" s="5"/>
      <c r="O6" s="52">
        <f t="shared" si="0"/>
        <v>69</v>
      </c>
    </row>
    <row r="7" spans="1:15">
      <c r="A7" t="s">
        <v>53</v>
      </c>
      <c r="B7" s="52" t="s">
        <v>93</v>
      </c>
      <c r="C7" s="12">
        <v>0.97058823529411764</v>
      </c>
      <c r="D7" s="74">
        <f t="shared" si="1"/>
        <v>97.058823529411768</v>
      </c>
      <c r="E7" s="12">
        <v>2.9411764705882353E-2</v>
      </c>
      <c r="F7" s="74">
        <f t="shared" si="1"/>
        <v>2.9411764705882351</v>
      </c>
      <c r="G7" s="6">
        <v>3</v>
      </c>
      <c r="H7" s="6">
        <v>19</v>
      </c>
      <c r="I7" s="6">
        <v>35</v>
      </c>
      <c r="J7" s="6">
        <v>9</v>
      </c>
      <c r="K7" s="6">
        <v>2</v>
      </c>
      <c r="L7" s="6">
        <v>0</v>
      </c>
      <c r="M7" s="5"/>
      <c r="N7" s="5"/>
      <c r="O7" s="52">
        <f t="shared" si="0"/>
        <v>68</v>
      </c>
    </row>
    <row r="8" spans="1:15">
      <c r="A8" t="s">
        <v>53</v>
      </c>
      <c r="B8" s="5" t="s">
        <v>95</v>
      </c>
      <c r="C8" s="12">
        <v>0.9642857142857143</v>
      </c>
      <c r="D8" s="74">
        <f t="shared" si="1"/>
        <v>96.428571428571431</v>
      </c>
      <c r="E8" s="12">
        <v>3.5714285714285712E-2</v>
      </c>
      <c r="F8" s="74">
        <f t="shared" si="1"/>
        <v>3.5714285714285712</v>
      </c>
      <c r="G8" s="6">
        <v>0</v>
      </c>
      <c r="H8" s="6">
        <v>1</v>
      </c>
      <c r="I8" s="6">
        <v>11</v>
      </c>
      <c r="J8" s="6">
        <v>34</v>
      </c>
      <c r="K8" s="6">
        <v>10</v>
      </c>
      <c r="L8" s="6">
        <v>0</v>
      </c>
      <c r="M8" s="52"/>
      <c r="N8" s="57"/>
      <c r="O8" s="52">
        <f t="shared" si="0"/>
        <v>56</v>
      </c>
    </row>
    <row r="9" spans="1:15">
      <c r="A9" t="s">
        <v>53</v>
      </c>
      <c r="B9" s="5" t="s">
        <v>94</v>
      </c>
      <c r="C9" s="12">
        <v>0.79761904761904756</v>
      </c>
      <c r="D9" s="74">
        <f t="shared" si="1"/>
        <v>79.761904761904759</v>
      </c>
      <c r="E9" s="12">
        <v>0.20238095238095238</v>
      </c>
      <c r="F9" s="74">
        <f t="shared" si="1"/>
        <v>20.238095238095237</v>
      </c>
      <c r="G9" s="6">
        <v>0</v>
      </c>
      <c r="H9" s="6">
        <v>2</v>
      </c>
      <c r="I9" s="6">
        <v>32</v>
      </c>
      <c r="J9" s="6">
        <v>41</v>
      </c>
      <c r="K9" s="6">
        <v>8</v>
      </c>
      <c r="L9" s="6">
        <v>1</v>
      </c>
      <c r="M9" s="52"/>
      <c r="N9" s="57"/>
      <c r="O9" s="52">
        <f t="shared" si="0"/>
        <v>84</v>
      </c>
    </row>
    <row r="10" spans="1:15">
      <c r="A10" t="s">
        <v>53</v>
      </c>
      <c r="B10" s="5" t="s">
        <v>95</v>
      </c>
      <c r="C10" s="12">
        <v>0.79761904761904756</v>
      </c>
      <c r="D10" s="74">
        <f t="shared" si="1"/>
        <v>79.761904761904759</v>
      </c>
      <c r="E10" s="12">
        <v>0.20238095238095238</v>
      </c>
      <c r="F10" s="74">
        <f t="shared" si="1"/>
        <v>20.238095238095237</v>
      </c>
      <c r="G10" s="6">
        <v>0</v>
      </c>
      <c r="H10" s="6">
        <v>3</v>
      </c>
      <c r="I10" s="6">
        <v>10</v>
      </c>
      <c r="J10" s="6">
        <v>35</v>
      </c>
      <c r="K10" s="6">
        <v>10</v>
      </c>
      <c r="L10" s="6">
        <v>1</v>
      </c>
      <c r="M10" s="52"/>
      <c r="N10" s="57"/>
      <c r="O10" s="52">
        <f t="shared" si="0"/>
        <v>59</v>
      </c>
    </row>
    <row r="11" spans="1:15">
      <c r="A11" t="s">
        <v>53</v>
      </c>
      <c r="B11" s="5" t="s">
        <v>36</v>
      </c>
      <c r="C11" s="12">
        <v>0.88</v>
      </c>
      <c r="D11" s="74">
        <f t="shared" si="1"/>
        <v>88</v>
      </c>
      <c r="E11" s="12">
        <v>0.12000000000000001</v>
      </c>
      <c r="F11" s="74">
        <f t="shared" si="1"/>
        <v>12.000000000000002</v>
      </c>
      <c r="G11" s="6">
        <v>0</v>
      </c>
      <c r="H11" s="6">
        <v>3</v>
      </c>
      <c r="I11" s="6">
        <v>32</v>
      </c>
      <c r="J11" s="6">
        <v>37</v>
      </c>
      <c r="K11" s="6">
        <v>3</v>
      </c>
      <c r="L11" s="6">
        <v>0</v>
      </c>
      <c r="M11" s="52"/>
      <c r="N11" s="57"/>
      <c r="O11" s="52">
        <f t="shared" si="0"/>
        <v>75</v>
      </c>
    </row>
    <row r="12" spans="1:15">
      <c r="A12" t="s">
        <v>53</v>
      </c>
      <c r="B12" s="5" t="s">
        <v>96</v>
      </c>
      <c r="C12" s="12">
        <v>0.89830508474576265</v>
      </c>
      <c r="D12" s="74">
        <f t="shared" si="1"/>
        <v>89.830508474576263</v>
      </c>
      <c r="E12" s="12">
        <v>0.10169491525423728</v>
      </c>
      <c r="F12" s="74">
        <f t="shared" si="1"/>
        <v>10.169491525423728</v>
      </c>
      <c r="G12" s="6">
        <v>0</v>
      </c>
      <c r="H12" s="6">
        <v>5</v>
      </c>
      <c r="I12" s="6">
        <v>30</v>
      </c>
      <c r="J12" s="6">
        <v>22</v>
      </c>
      <c r="K12" s="6">
        <v>2</v>
      </c>
      <c r="L12" s="6">
        <v>0</v>
      </c>
      <c r="M12" s="52"/>
      <c r="N12" s="57"/>
      <c r="O12" s="52">
        <f t="shared" si="0"/>
        <v>59</v>
      </c>
    </row>
    <row r="13" spans="1:15">
      <c r="A13" t="s">
        <v>53</v>
      </c>
      <c r="B13" s="5" t="s">
        <v>97</v>
      </c>
      <c r="C13" s="12">
        <v>0.9152542372881356</v>
      </c>
      <c r="D13" s="74">
        <f t="shared" si="1"/>
        <v>91.525423728813564</v>
      </c>
      <c r="E13" s="12">
        <v>8.4745762711864403E-2</v>
      </c>
      <c r="F13" s="74">
        <f t="shared" si="1"/>
        <v>8.4745762711864394</v>
      </c>
      <c r="G13" s="6">
        <v>0</v>
      </c>
      <c r="H13" s="6">
        <v>10</v>
      </c>
      <c r="I13" s="6">
        <v>42</v>
      </c>
      <c r="J13" s="6">
        <v>7</v>
      </c>
      <c r="K13" s="6">
        <v>0</v>
      </c>
      <c r="L13" s="6">
        <v>0</v>
      </c>
      <c r="M13" s="52"/>
      <c r="N13" s="57"/>
      <c r="O13" s="52">
        <f t="shared" si="0"/>
        <v>59</v>
      </c>
    </row>
    <row r="14" spans="1:15">
      <c r="A14" t="s">
        <v>53</v>
      </c>
      <c r="B14" s="52" t="s">
        <v>98</v>
      </c>
      <c r="C14" s="12">
        <v>0.64444444444444438</v>
      </c>
      <c r="D14" s="74">
        <f t="shared" si="1"/>
        <v>64.444444444444443</v>
      </c>
      <c r="E14" s="12">
        <v>0.35555555555555557</v>
      </c>
      <c r="F14" s="74">
        <f t="shared" si="1"/>
        <v>35.555555555555557</v>
      </c>
      <c r="G14" s="6">
        <v>0</v>
      </c>
      <c r="H14" s="6">
        <v>0</v>
      </c>
      <c r="I14" s="6">
        <v>4</v>
      </c>
      <c r="J14" s="6">
        <v>5</v>
      </c>
      <c r="K14" s="6">
        <v>23</v>
      </c>
      <c r="L14" s="6">
        <v>13</v>
      </c>
      <c r="M14" s="5"/>
      <c r="N14" s="5"/>
      <c r="O14" s="52">
        <f t="shared" si="0"/>
        <v>45</v>
      </c>
    </row>
    <row r="15" spans="1:15">
      <c r="A15" t="s">
        <v>53</v>
      </c>
      <c r="B15" s="52" t="s">
        <v>98</v>
      </c>
      <c r="C15" s="12">
        <v>0.75</v>
      </c>
      <c r="D15" s="74">
        <f t="shared" si="1"/>
        <v>75</v>
      </c>
      <c r="E15" s="12">
        <v>0.25</v>
      </c>
      <c r="F15" s="74">
        <f t="shared" si="1"/>
        <v>25</v>
      </c>
      <c r="G15" s="6">
        <v>0</v>
      </c>
      <c r="H15" s="6">
        <v>2</v>
      </c>
      <c r="I15" s="6">
        <v>5</v>
      </c>
      <c r="J15" s="6">
        <v>14</v>
      </c>
      <c r="K15" s="6">
        <v>11</v>
      </c>
      <c r="L15" s="6">
        <v>4</v>
      </c>
      <c r="M15" s="52"/>
      <c r="N15" s="57"/>
      <c r="O15" s="52">
        <f t="shared" si="0"/>
        <v>36</v>
      </c>
    </row>
    <row r="16" spans="1:15">
      <c r="A16" t="s">
        <v>53</v>
      </c>
      <c r="B16" s="52" t="s">
        <v>98</v>
      </c>
      <c r="C16" s="12">
        <v>0.77777777777777779</v>
      </c>
      <c r="D16" s="74">
        <f t="shared" si="1"/>
        <v>77.777777777777786</v>
      </c>
      <c r="E16" s="12">
        <v>0.22222222222222221</v>
      </c>
      <c r="F16" s="74">
        <f t="shared" si="1"/>
        <v>22.222222222222221</v>
      </c>
      <c r="G16" s="6">
        <v>0</v>
      </c>
      <c r="H16" s="6">
        <v>1</v>
      </c>
      <c r="I16" s="6">
        <v>13</v>
      </c>
      <c r="J16" s="6">
        <v>14</v>
      </c>
      <c r="K16" s="6">
        <v>15</v>
      </c>
      <c r="L16" s="6">
        <v>2</v>
      </c>
      <c r="M16" s="5"/>
      <c r="N16" s="5"/>
      <c r="O16" s="52">
        <f t="shared" si="0"/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7" workbookViewId="0">
      <selection activeCell="C7" sqref="C7:C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1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44012</v>
      </c>
      <c r="C2" s="26"/>
      <c r="E2" s="38" t="s">
        <v>55</v>
      </c>
      <c r="F2" s="19"/>
      <c r="H2" s="8"/>
    </row>
    <row r="3" spans="1:9">
      <c r="A3" s="2" t="s">
        <v>2</v>
      </c>
      <c r="B3" t="s">
        <v>50</v>
      </c>
    </row>
    <row r="4" spans="1:9">
      <c r="A4" s="2" t="s">
        <v>3</v>
      </c>
      <c r="B4" s="20" t="s">
        <v>72</v>
      </c>
      <c r="C4" s="20"/>
    </row>
    <row r="5" spans="1:9">
      <c r="A5" s="2" t="s">
        <v>4</v>
      </c>
      <c r="B5" s="2" t="s">
        <v>53</v>
      </c>
      <c r="C5" s="2"/>
    </row>
    <row r="6" spans="1:9" ht="48.6">
      <c r="A6" s="44" t="s">
        <v>5</v>
      </c>
      <c r="B6" s="44" t="s">
        <v>6</v>
      </c>
      <c r="C6" s="52"/>
      <c r="D6" s="44" t="s">
        <v>7</v>
      </c>
      <c r="E6" s="11" t="s">
        <v>8</v>
      </c>
      <c r="F6" s="14" t="s">
        <v>13</v>
      </c>
      <c r="G6" s="17" t="s">
        <v>9</v>
      </c>
      <c r="H6" s="44" t="s">
        <v>12</v>
      </c>
      <c r="I6" s="5" t="s">
        <v>10</v>
      </c>
    </row>
    <row r="7" spans="1:9">
      <c r="A7" s="59">
        <v>1</v>
      </c>
      <c r="B7" s="51" t="s">
        <v>20</v>
      </c>
      <c r="C7" s="53">
        <f>SUM(D7,F7)</f>
        <v>0</v>
      </c>
      <c r="D7" s="44"/>
      <c r="E7" s="12">
        <f>D7/H7</f>
        <v>0</v>
      </c>
      <c r="F7" s="45"/>
      <c r="G7" s="12">
        <f>F7/H7</f>
        <v>0</v>
      </c>
      <c r="H7" s="62">
        <f>SUM(D7:D12,F7:F12)</f>
        <v>34</v>
      </c>
      <c r="I7" s="18" t="s">
        <v>74</v>
      </c>
    </row>
    <row r="8" spans="1:9">
      <c r="A8" s="60"/>
      <c r="B8" s="51" t="s">
        <v>21</v>
      </c>
      <c r="C8" s="53">
        <f t="shared" ref="C8:C26" si="0">SUM(D8,F8)</f>
        <v>6</v>
      </c>
      <c r="D8" s="44"/>
      <c r="E8" s="12">
        <f>D8/H7</f>
        <v>0</v>
      </c>
      <c r="F8" s="45">
        <v>6</v>
      </c>
      <c r="G8" s="12">
        <f>F8/H7</f>
        <v>0.17647058823529413</v>
      </c>
      <c r="H8" s="60"/>
      <c r="I8" s="23" t="s">
        <v>15</v>
      </c>
    </row>
    <row r="9" spans="1:9">
      <c r="A9" s="60"/>
      <c r="B9" s="51" t="s">
        <v>22</v>
      </c>
      <c r="C9" s="53">
        <f t="shared" si="0"/>
        <v>7</v>
      </c>
      <c r="D9" s="44">
        <v>1</v>
      </c>
      <c r="E9" s="12">
        <f>D9/H7</f>
        <v>2.9411764705882353E-2</v>
      </c>
      <c r="F9" s="45">
        <v>6</v>
      </c>
      <c r="G9" s="12">
        <f>F9/H7</f>
        <v>0.17647058823529413</v>
      </c>
      <c r="H9" s="60"/>
      <c r="I9" s="4"/>
    </row>
    <row r="10" spans="1:9">
      <c r="A10" s="60"/>
      <c r="B10" s="51" t="s">
        <v>23</v>
      </c>
      <c r="C10" s="53">
        <f t="shared" si="0"/>
        <v>16</v>
      </c>
      <c r="D10" s="44">
        <v>8</v>
      </c>
      <c r="E10" s="12">
        <f>D10/H7</f>
        <v>0.23529411764705882</v>
      </c>
      <c r="F10" s="45">
        <v>8</v>
      </c>
      <c r="G10" s="12">
        <f>F10/H7</f>
        <v>0.23529411764705882</v>
      </c>
      <c r="H10" s="60"/>
      <c r="I10" s="4"/>
    </row>
    <row r="11" spans="1:9">
      <c r="A11" s="60"/>
      <c r="B11" s="51" t="s">
        <v>25</v>
      </c>
      <c r="C11" s="53">
        <f t="shared" si="0"/>
        <v>5</v>
      </c>
      <c r="D11" s="44">
        <v>4</v>
      </c>
      <c r="E11" s="12">
        <f>D11/H7</f>
        <v>0.11764705882352941</v>
      </c>
      <c r="F11" s="45">
        <v>1</v>
      </c>
      <c r="G11" s="12">
        <f>F11/H7</f>
        <v>2.9411764705882353E-2</v>
      </c>
      <c r="H11" s="60"/>
      <c r="I11" s="6"/>
    </row>
    <row r="12" spans="1:9">
      <c r="A12" s="61"/>
      <c r="B12" s="44" t="s">
        <v>73</v>
      </c>
      <c r="C12" s="53">
        <f t="shared" si="0"/>
        <v>0</v>
      </c>
      <c r="D12" s="44"/>
      <c r="E12" s="12">
        <f>D12/H7</f>
        <v>0</v>
      </c>
      <c r="F12" s="45"/>
      <c r="G12" s="12">
        <f>F12/H7</f>
        <v>0</v>
      </c>
      <c r="H12" s="61"/>
      <c r="I12" s="6"/>
    </row>
    <row r="13" spans="1:9">
      <c r="A13" s="54"/>
      <c r="B13" s="52"/>
      <c r="C13" s="53">
        <f>SUM(C7:C12)</f>
        <v>34</v>
      </c>
      <c r="D13" s="53">
        <f t="shared" ref="D13:G13" si="1">SUM(D7:D12)</f>
        <v>13</v>
      </c>
      <c r="E13" s="56">
        <f t="shared" si="1"/>
        <v>0.38235294117647056</v>
      </c>
      <c r="F13" s="53">
        <f t="shared" si="1"/>
        <v>21</v>
      </c>
      <c r="G13" s="56">
        <f t="shared" si="1"/>
        <v>0.61764705882352944</v>
      </c>
      <c r="H13" s="54"/>
      <c r="I13" s="6"/>
    </row>
    <row r="14" spans="1:9">
      <c r="A14" s="59">
        <v>2</v>
      </c>
      <c r="B14" s="51" t="s">
        <v>20</v>
      </c>
      <c r="C14" s="53">
        <f t="shared" si="0"/>
        <v>0</v>
      </c>
      <c r="D14" s="44"/>
      <c r="E14" s="12">
        <f>D14/H14</f>
        <v>0</v>
      </c>
      <c r="F14" s="45"/>
      <c r="G14" s="12">
        <f>F14/H14</f>
        <v>0</v>
      </c>
      <c r="H14" s="62">
        <f>SUM(D14:D19,F14:F19)</f>
        <v>36</v>
      </c>
      <c r="I14" s="6" t="s">
        <v>75</v>
      </c>
    </row>
    <row r="15" spans="1:9">
      <c r="A15" s="60"/>
      <c r="B15" s="51" t="s">
        <v>21</v>
      </c>
      <c r="C15" s="53">
        <f t="shared" si="0"/>
        <v>2</v>
      </c>
      <c r="D15" s="44"/>
      <c r="E15" s="12">
        <f>D15/H14</f>
        <v>0</v>
      </c>
      <c r="F15" s="45">
        <v>2</v>
      </c>
      <c r="G15" s="12">
        <f>F15/H14</f>
        <v>5.5555555555555552E-2</v>
      </c>
      <c r="H15" s="60"/>
      <c r="I15" s="6" t="s">
        <v>16</v>
      </c>
    </row>
    <row r="16" spans="1:9">
      <c r="A16" s="60"/>
      <c r="B16" s="51" t="s">
        <v>22</v>
      </c>
      <c r="C16" s="53">
        <f t="shared" si="0"/>
        <v>8</v>
      </c>
      <c r="D16" s="44">
        <v>3</v>
      </c>
      <c r="E16" s="12">
        <f>D16/H14</f>
        <v>8.3333333333333329E-2</v>
      </c>
      <c r="F16" s="45">
        <v>5</v>
      </c>
      <c r="G16" s="12">
        <f>F16/H14</f>
        <v>0.1388888888888889</v>
      </c>
      <c r="H16" s="60"/>
      <c r="I16" s="6"/>
    </row>
    <row r="17" spans="1:9">
      <c r="A17" s="60"/>
      <c r="B17" s="51" t="s">
        <v>23</v>
      </c>
      <c r="C17" s="53">
        <f t="shared" si="0"/>
        <v>13</v>
      </c>
      <c r="D17" s="44">
        <v>3</v>
      </c>
      <c r="E17" s="12">
        <f>D17/H14</f>
        <v>8.3333333333333329E-2</v>
      </c>
      <c r="F17" s="45">
        <v>10</v>
      </c>
      <c r="G17" s="12">
        <f>F17/H14</f>
        <v>0.27777777777777779</v>
      </c>
      <c r="H17" s="60"/>
      <c r="I17" s="6"/>
    </row>
    <row r="18" spans="1:9">
      <c r="A18" s="60"/>
      <c r="B18" s="51" t="s">
        <v>25</v>
      </c>
      <c r="C18" s="53">
        <f t="shared" si="0"/>
        <v>12</v>
      </c>
      <c r="D18" s="44">
        <v>7</v>
      </c>
      <c r="E18" s="12">
        <f>D18/H14</f>
        <v>0.19444444444444445</v>
      </c>
      <c r="F18" s="45">
        <v>5</v>
      </c>
      <c r="G18" s="12">
        <f>F18/H14</f>
        <v>0.1388888888888889</v>
      </c>
      <c r="H18" s="60"/>
      <c r="I18" s="6"/>
    </row>
    <row r="19" spans="1:9">
      <c r="A19" s="61"/>
      <c r="B19" s="51" t="s">
        <v>73</v>
      </c>
      <c r="C19" s="53">
        <f t="shared" si="0"/>
        <v>1</v>
      </c>
      <c r="D19" s="44">
        <v>1</v>
      </c>
      <c r="E19" s="12">
        <f>D19/H14</f>
        <v>2.7777777777777776E-2</v>
      </c>
      <c r="F19" s="45"/>
      <c r="G19" s="12">
        <f>F19/H14</f>
        <v>0</v>
      </c>
      <c r="H19" s="61"/>
      <c r="I19" s="6"/>
    </row>
    <row r="20" spans="1:9">
      <c r="A20" s="54"/>
      <c r="B20" s="52"/>
      <c r="C20" s="53">
        <f>SUM(C14:C19)</f>
        <v>36</v>
      </c>
      <c r="D20" s="53">
        <f t="shared" ref="D20" si="2">SUM(D14:D19)</f>
        <v>14</v>
      </c>
      <c r="E20" s="56">
        <f t="shared" ref="E20" si="3">SUM(E14:E19)</f>
        <v>0.3888888888888889</v>
      </c>
      <c r="F20" s="53">
        <f t="shared" ref="F20" si="4">SUM(F14:F19)</f>
        <v>22</v>
      </c>
      <c r="G20" s="56">
        <f t="shared" ref="G20" si="5">SUM(G14:G19)</f>
        <v>0.61111111111111116</v>
      </c>
      <c r="H20" s="54"/>
      <c r="I20" s="6"/>
    </row>
    <row r="21" spans="1:9">
      <c r="A21" s="63">
        <v>3</v>
      </c>
      <c r="B21" s="51" t="s">
        <v>20</v>
      </c>
      <c r="C21" s="53">
        <f t="shared" si="0"/>
        <v>0</v>
      </c>
      <c r="D21" s="44"/>
      <c r="E21" s="12">
        <f>D21/H21</f>
        <v>0</v>
      </c>
      <c r="F21" s="45"/>
      <c r="G21" s="12">
        <f>F21/H21</f>
        <v>0</v>
      </c>
      <c r="H21" s="64">
        <f>SUM(D21:D26,F21:F26)</f>
        <v>28</v>
      </c>
      <c r="I21" s="6" t="s">
        <v>76</v>
      </c>
    </row>
    <row r="22" spans="1:9">
      <c r="A22" s="63"/>
      <c r="B22" s="51" t="s">
        <v>21</v>
      </c>
      <c r="C22" s="53">
        <f t="shared" si="0"/>
        <v>2</v>
      </c>
      <c r="D22" s="44"/>
      <c r="E22" s="12">
        <f>D22/H21</f>
        <v>0</v>
      </c>
      <c r="F22" s="45">
        <v>2</v>
      </c>
      <c r="G22" s="12">
        <f>F22/H21</f>
        <v>7.1428571428571425E-2</v>
      </c>
      <c r="H22" s="63"/>
      <c r="I22" s="6" t="s">
        <v>17</v>
      </c>
    </row>
    <row r="23" spans="1:9">
      <c r="A23" s="63"/>
      <c r="B23" s="51" t="s">
        <v>22</v>
      </c>
      <c r="C23" s="53">
        <f t="shared" si="0"/>
        <v>3</v>
      </c>
      <c r="D23" s="44"/>
      <c r="E23" s="12">
        <f>D23/H21</f>
        <v>0</v>
      </c>
      <c r="F23" s="45">
        <v>3</v>
      </c>
      <c r="G23" s="12">
        <f>F23/H21</f>
        <v>0.10714285714285714</v>
      </c>
      <c r="H23" s="63"/>
      <c r="I23" s="6"/>
    </row>
    <row r="24" spans="1:9">
      <c r="A24" s="63"/>
      <c r="B24" s="51" t="s">
        <v>23</v>
      </c>
      <c r="C24" s="53">
        <f t="shared" si="0"/>
        <v>9</v>
      </c>
      <c r="D24" s="44">
        <v>1</v>
      </c>
      <c r="E24" s="12">
        <f>D24/H21</f>
        <v>3.5714285714285712E-2</v>
      </c>
      <c r="F24" s="45">
        <v>8</v>
      </c>
      <c r="G24" s="12">
        <f>F24/H21</f>
        <v>0.2857142857142857</v>
      </c>
      <c r="H24" s="63"/>
      <c r="I24" s="6"/>
    </row>
    <row r="25" spans="1:9">
      <c r="A25" s="63"/>
      <c r="B25" s="51" t="s">
        <v>25</v>
      </c>
      <c r="C25" s="53">
        <f t="shared" si="0"/>
        <v>12</v>
      </c>
      <c r="D25" s="44">
        <v>9</v>
      </c>
      <c r="E25" s="12">
        <f>D25/H21</f>
        <v>0.32142857142857145</v>
      </c>
      <c r="F25" s="45">
        <v>3</v>
      </c>
      <c r="G25" s="12">
        <f>F25/H21</f>
        <v>0.10714285714285714</v>
      </c>
      <c r="H25" s="63"/>
      <c r="I25" s="6"/>
    </row>
    <row r="26" spans="1:9">
      <c r="A26" s="63"/>
      <c r="B26" s="51" t="s">
        <v>73</v>
      </c>
      <c r="C26" s="53">
        <f t="shared" si="0"/>
        <v>2</v>
      </c>
      <c r="D26" s="44">
        <v>2</v>
      </c>
      <c r="E26" s="12">
        <f>D26/H21</f>
        <v>7.1428571428571425E-2</v>
      </c>
      <c r="F26" s="45"/>
      <c r="G26" s="12">
        <f>F26/H21</f>
        <v>0</v>
      </c>
      <c r="H26" s="63"/>
      <c r="I26" s="6"/>
    </row>
    <row r="27" spans="1:9">
      <c r="A27" s="54"/>
      <c r="B27" s="52"/>
      <c r="C27" s="53">
        <f>SUM(C21:C26)</f>
        <v>28</v>
      </c>
      <c r="D27" s="53">
        <f t="shared" ref="D27" si="6">SUM(D21:D26)</f>
        <v>12</v>
      </c>
      <c r="E27" s="56">
        <f t="shared" ref="E27" si="7">SUM(E21:E26)</f>
        <v>0.4285714285714286</v>
      </c>
      <c r="F27" s="53">
        <f t="shared" ref="F27" si="8">SUM(F21:F26)</f>
        <v>16</v>
      </c>
      <c r="G27" s="56">
        <f t="shared" ref="G27" si="9">SUM(G21:G26)</f>
        <v>0.5714285714285714</v>
      </c>
      <c r="H27" s="54"/>
      <c r="I27" s="6"/>
    </row>
    <row r="29" spans="1:9">
      <c r="A29" s="7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6" workbookViewId="0">
      <selection activeCell="C7" sqref="C7:C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10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43976</v>
      </c>
      <c r="C2" s="26"/>
      <c r="E2" s="38" t="s">
        <v>52</v>
      </c>
      <c r="F2" s="19"/>
      <c r="H2" s="8"/>
    </row>
    <row r="3" spans="1:9">
      <c r="A3" s="2" t="s">
        <v>2</v>
      </c>
      <c r="B3" s="2" t="s">
        <v>11</v>
      </c>
      <c r="C3" s="2"/>
    </row>
    <row r="4" spans="1:9">
      <c r="A4" s="2" t="s">
        <v>3</v>
      </c>
      <c r="B4" s="2" t="s">
        <v>46</v>
      </c>
      <c r="C4" s="2"/>
    </row>
    <row r="5" spans="1:9">
      <c r="A5" s="2" t="s">
        <v>4</v>
      </c>
      <c r="B5" s="2" t="s">
        <v>53</v>
      </c>
      <c r="C5" s="2"/>
    </row>
    <row r="6" spans="1:9" ht="48.6">
      <c r="A6" s="3" t="s">
        <v>5</v>
      </c>
      <c r="B6" s="3" t="s">
        <v>6</v>
      </c>
      <c r="C6" s="52"/>
      <c r="D6" s="3" t="s">
        <v>7</v>
      </c>
      <c r="E6" s="11" t="s">
        <v>8</v>
      </c>
      <c r="F6" s="14" t="s">
        <v>13</v>
      </c>
      <c r="G6" s="17" t="s">
        <v>9</v>
      </c>
      <c r="H6" s="3" t="s">
        <v>12</v>
      </c>
      <c r="I6" s="5" t="s">
        <v>10</v>
      </c>
    </row>
    <row r="7" spans="1:9">
      <c r="A7" s="59">
        <v>1</v>
      </c>
      <c r="B7" s="25" t="s">
        <v>19</v>
      </c>
      <c r="C7" s="53">
        <f>SUM(D7,F7)</f>
        <v>2</v>
      </c>
      <c r="D7" s="25">
        <v>2</v>
      </c>
      <c r="E7" s="12">
        <f>D7/H7</f>
        <v>3.0303030303030304E-2</v>
      </c>
      <c r="F7" s="15"/>
      <c r="G7" s="12">
        <f>F7/H7</f>
        <v>0</v>
      </c>
      <c r="H7" s="62">
        <f>SUM(D7:D12,F7:F12)</f>
        <v>66</v>
      </c>
      <c r="I7" s="18" t="s">
        <v>56</v>
      </c>
    </row>
    <row r="8" spans="1:9">
      <c r="A8" s="60"/>
      <c r="B8" s="25" t="s">
        <v>20</v>
      </c>
      <c r="C8" s="53">
        <f t="shared" ref="C8:C26" si="0">SUM(D8,F8)</f>
        <v>26</v>
      </c>
      <c r="D8" s="25">
        <v>26</v>
      </c>
      <c r="E8" s="12">
        <f>D8/H7</f>
        <v>0.39393939393939392</v>
      </c>
      <c r="F8" s="15"/>
      <c r="G8" s="12">
        <f>F8/H7</f>
        <v>0</v>
      </c>
      <c r="H8" s="65"/>
      <c r="I8" s="4" t="s">
        <v>27</v>
      </c>
    </row>
    <row r="9" spans="1:9">
      <c r="A9" s="60"/>
      <c r="B9" s="25" t="s">
        <v>21</v>
      </c>
      <c r="C9" s="53">
        <f t="shared" si="0"/>
        <v>31</v>
      </c>
      <c r="D9" s="25">
        <v>30</v>
      </c>
      <c r="E9" s="12">
        <f>D9/H7</f>
        <v>0.45454545454545453</v>
      </c>
      <c r="F9" s="15">
        <v>1</v>
      </c>
      <c r="G9" s="12">
        <f>F9/H7</f>
        <v>1.5151515151515152E-2</v>
      </c>
      <c r="H9" s="65"/>
      <c r="I9" s="4"/>
    </row>
    <row r="10" spans="1:9">
      <c r="A10" s="60"/>
      <c r="B10" s="25" t="s">
        <v>22</v>
      </c>
      <c r="C10" s="53">
        <f t="shared" si="0"/>
        <v>7</v>
      </c>
      <c r="D10" s="25">
        <v>6</v>
      </c>
      <c r="E10" s="12">
        <f>D10/H7</f>
        <v>9.0909090909090912E-2</v>
      </c>
      <c r="F10" s="15">
        <v>1</v>
      </c>
      <c r="G10" s="12">
        <f>F10/H7</f>
        <v>1.5151515151515152E-2</v>
      </c>
      <c r="H10" s="65"/>
      <c r="I10" s="4"/>
    </row>
    <row r="11" spans="1:9">
      <c r="A11" s="60"/>
      <c r="B11" s="25" t="s">
        <v>23</v>
      </c>
      <c r="C11" s="53">
        <f t="shared" si="0"/>
        <v>0</v>
      </c>
      <c r="D11" s="25"/>
      <c r="E11" s="12">
        <f>D11/H7</f>
        <v>0</v>
      </c>
      <c r="F11" s="15"/>
      <c r="G11" s="12">
        <f>F11/H7</f>
        <v>0</v>
      </c>
      <c r="H11" s="65"/>
      <c r="I11" s="6"/>
    </row>
    <row r="12" spans="1:9">
      <c r="A12" s="60"/>
      <c r="B12" s="25" t="s">
        <v>26</v>
      </c>
      <c r="C12" s="53">
        <f t="shared" si="0"/>
        <v>0</v>
      </c>
      <c r="D12" s="25"/>
      <c r="E12" s="12">
        <f>D12/H7</f>
        <v>0</v>
      </c>
      <c r="F12" s="15"/>
      <c r="G12" s="12">
        <f>F12/H7</f>
        <v>0</v>
      </c>
      <c r="H12" s="65"/>
      <c r="I12" s="6"/>
    </row>
    <row r="13" spans="1:9">
      <c r="A13" s="54"/>
      <c r="B13" s="52"/>
      <c r="C13" s="53">
        <f>SUM(C7:C12)</f>
        <v>66</v>
      </c>
      <c r="D13" s="53">
        <f t="shared" ref="D13:G13" si="1">SUM(D7:D12)</f>
        <v>64</v>
      </c>
      <c r="E13" s="56">
        <f t="shared" si="1"/>
        <v>0.96969696969696961</v>
      </c>
      <c r="F13" s="53">
        <f t="shared" si="1"/>
        <v>2</v>
      </c>
      <c r="G13" s="56">
        <f t="shared" si="1"/>
        <v>3.0303030303030304E-2</v>
      </c>
      <c r="H13" s="55"/>
      <c r="I13" s="6"/>
    </row>
    <row r="14" spans="1:9">
      <c r="A14" s="59">
        <v>2</v>
      </c>
      <c r="B14" s="25" t="s">
        <v>19</v>
      </c>
      <c r="C14" s="53">
        <f t="shared" si="0"/>
        <v>3</v>
      </c>
      <c r="D14" s="3">
        <v>3</v>
      </c>
      <c r="E14" s="12">
        <f>D14/H14</f>
        <v>4.3478260869565216E-2</v>
      </c>
      <c r="F14" s="15"/>
      <c r="G14" s="12">
        <f>F14/H14</f>
        <v>0</v>
      </c>
      <c r="H14" s="62">
        <f>SUM(D14:D19,F14:F19)</f>
        <v>69</v>
      </c>
      <c r="I14" s="6" t="s">
        <v>57</v>
      </c>
    </row>
    <row r="15" spans="1:9">
      <c r="A15" s="60"/>
      <c r="B15" s="25" t="s">
        <v>20</v>
      </c>
      <c r="C15" s="53">
        <f t="shared" si="0"/>
        <v>10</v>
      </c>
      <c r="D15" s="3">
        <v>9</v>
      </c>
      <c r="E15" s="12">
        <f>D15/H14</f>
        <v>0.13043478260869565</v>
      </c>
      <c r="F15" s="15">
        <v>1</v>
      </c>
      <c r="G15" s="12">
        <f>F15/H14</f>
        <v>1.4492753623188406E-2</v>
      </c>
      <c r="H15" s="60"/>
      <c r="I15" s="6" t="s">
        <v>28</v>
      </c>
    </row>
    <row r="16" spans="1:9">
      <c r="A16" s="60"/>
      <c r="B16" s="25" t="s">
        <v>21</v>
      </c>
      <c r="C16" s="53">
        <f t="shared" si="0"/>
        <v>33</v>
      </c>
      <c r="D16" s="3">
        <v>32</v>
      </c>
      <c r="E16" s="12">
        <f>D16/H14</f>
        <v>0.46376811594202899</v>
      </c>
      <c r="F16" s="15">
        <v>1</v>
      </c>
      <c r="G16" s="12">
        <f>F16/H14</f>
        <v>1.4492753623188406E-2</v>
      </c>
      <c r="H16" s="60"/>
      <c r="I16" s="6"/>
    </row>
    <row r="17" spans="1:9">
      <c r="A17" s="60"/>
      <c r="B17" s="25" t="s">
        <v>22</v>
      </c>
      <c r="C17" s="53">
        <f t="shared" si="0"/>
        <v>23</v>
      </c>
      <c r="D17" s="3">
        <v>22</v>
      </c>
      <c r="E17" s="12">
        <f>D17/H14</f>
        <v>0.3188405797101449</v>
      </c>
      <c r="F17" s="15">
        <v>1</v>
      </c>
      <c r="G17" s="12">
        <f>F17/H14</f>
        <v>1.4492753623188406E-2</v>
      </c>
      <c r="H17" s="60"/>
      <c r="I17" s="6"/>
    </row>
    <row r="18" spans="1:9">
      <c r="A18" s="60"/>
      <c r="B18" s="25" t="s">
        <v>23</v>
      </c>
      <c r="C18" s="53">
        <f t="shared" si="0"/>
        <v>0</v>
      </c>
      <c r="D18" s="3"/>
      <c r="E18" s="12">
        <f>D18/H14</f>
        <v>0</v>
      </c>
      <c r="F18" s="15"/>
      <c r="G18" s="12">
        <f>F18/H14</f>
        <v>0</v>
      </c>
      <c r="H18" s="60"/>
      <c r="I18" s="6"/>
    </row>
    <row r="19" spans="1:9">
      <c r="A19" s="61"/>
      <c r="B19" s="25" t="s">
        <v>26</v>
      </c>
      <c r="C19" s="53">
        <f t="shared" si="0"/>
        <v>0</v>
      </c>
      <c r="D19" s="3"/>
      <c r="E19" s="12">
        <f>D19/H14</f>
        <v>0</v>
      </c>
      <c r="F19" s="15"/>
      <c r="G19" s="12">
        <f>F19/H14</f>
        <v>0</v>
      </c>
      <c r="H19" s="61"/>
      <c r="I19" s="6"/>
    </row>
    <row r="20" spans="1:9">
      <c r="A20" s="54"/>
      <c r="B20" s="52"/>
      <c r="C20" s="53">
        <f>SUM(C14:C19)</f>
        <v>69</v>
      </c>
      <c r="D20" s="53">
        <f t="shared" ref="D20" si="2">SUM(D14:D19)</f>
        <v>66</v>
      </c>
      <c r="E20" s="56">
        <f t="shared" ref="E20" si="3">SUM(E14:E19)</f>
        <v>0.9565217391304347</v>
      </c>
      <c r="F20" s="53">
        <f t="shared" ref="F20" si="4">SUM(F14:F19)</f>
        <v>3</v>
      </c>
      <c r="G20" s="56">
        <f t="shared" ref="G20" si="5">SUM(G14:G19)</f>
        <v>4.3478260869565216E-2</v>
      </c>
      <c r="H20" s="55"/>
      <c r="I20" s="6"/>
    </row>
    <row r="21" spans="1:9">
      <c r="A21" s="63">
        <v>3</v>
      </c>
      <c r="B21" s="25" t="s">
        <v>19</v>
      </c>
      <c r="C21" s="53">
        <f t="shared" si="0"/>
        <v>3</v>
      </c>
      <c r="D21" s="3">
        <v>3</v>
      </c>
      <c r="E21" s="12">
        <f>D21/H21</f>
        <v>4.4117647058823532E-2</v>
      </c>
      <c r="F21" s="15"/>
      <c r="G21" s="12">
        <f>F21/H21</f>
        <v>0</v>
      </c>
      <c r="H21" s="64">
        <f>SUM(D21:D26,F21:F26)</f>
        <v>68</v>
      </c>
      <c r="I21" s="6" t="s">
        <v>58</v>
      </c>
    </row>
    <row r="22" spans="1:9">
      <c r="A22" s="63"/>
      <c r="B22" s="25" t="s">
        <v>20</v>
      </c>
      <c r="C22" s="53">
        <f t="shared" si="0"/>
        <v>19</v>
      </c>
      <c r="D22" s="3">
        <v>18</v>
      </c>
      <c r="E22" s="12">
        <f>D22/H21</f>
        <v>0.26470588235294118</v>
      </c>
      <c r="F22" s="15">
        <v>1</v>
      </c>
      <c r="G22" s="12">
        <f>F22/H21</f>
        <v>1.4705882352941176E-2</v>
      </c>
      <c r="H22" s="64"/>
      <c r="I22" s="6" t="s">
        <v>29</v>
      </c>
    </row>
    <row r="23" spans="1:9">
      <c r="A23" s="63"/>
      <c r="B23" s="25" t="s">
        <v>21</v>
      </c>
      <c r="C23" s="53">
        <f t="shared" si="0"/>
        <v>35</v>
      </c>
      <c r="D23" s="3">
        <v>34</v>
      </c>
      <c r="E23" s="12">
        <f>D23/H21</f>
        <v>0.5</v>
      </c>
      <c r="F23" s="15">
        <v>1</v>
      </c>
      <c r="G23" s="12">
        <f>F23/H21</f>
        <v>1.4705882352941176E-2</v>
      </c>
      <c r="H23" s="64"/>
      <c r="I23" s="6"/>
    </row>
    <row r="24" spans="1:9">
      <c r="A24" s="63"/>
      <c r="B24" s="25" t="s">
        <v>22</v>
      </c>
      <c r="C24" s="53">
        <f t="shared" si="0"/>
        <v>9</v>
      </c>
      <c r="D24" s="3">
        <v>9</v>
      </c>
      <c r="E24" s="12">
        <f>D24/H21</f>
        <v>0.13235294117647059</v>
      </c>
      <c r="F24" s="15"/>
      <c r="G24" s="12">
        <f>F24/H21</f>
        <v>0</v>
      </c>
      <c r="H24" s="64"/>
      <c r="I24" s="6"/>
    </row>
    <row r="25" spans="1:9">
      <c r="A25" s="63"/>
      <c r="B25" s="25" t="s">
        <v>23</v>
      </c>
      <c r="C25" s="53">
        <f t="shared" si="0"/>
        <v>2</v>
      </c>
      <c r="D25" s="3">
        <v>2</v>
      </c>
      <c r="E25" s="12">
        <f>D25/H21</f>
        <v>2.9411764705882353E-2</v>
      </c>
      <c r="F25" s="15"/>
      <c r="G25" s="12">
        <f>F25/H21</f>
        <v>0</v>
      </c>
      <c r="H25" s="64"/>
      <c r="I25" s="6"/>
    </row>
    <row r="26" spans="1:9">
      <c r="A26" s="63"/>
      <c r="B26" s="25" t="s">
        <v>26</v>
      </c>
      <c r="C26" s="53">
        <f t="shared" si="0"/>
        <v>0</v>
      </c>
      <c r="D26" s="3"/>
      <c r="E26" s="12">
        <f>D26/H21</f>
        <v>0</v>
      </c>
      <c r="F26" s="15"/>
      <c r="G26" s="12">
        <f>F26/H21</f>
        <v>0</v>
      </c>
      <c r="H26" s="64"/>
      <c r="I26" s="6"/>
    </row>
    <row r="27" spans="1:9">
      <c r="A27" s="54"/>
      <c r="B27" s="52"/>
      <c r="C27" s="53">
        <f>SUM(C21:C26)</f>
        <v>68</v>
      </c>
      <c r="D27" s="53">
        <f t="shared" ref="D27" si="6">SUM(D21:D26)</f>
        <v>66</v>
      </c>
      <c r="E27" s="56">
        <f t="shared" ref="E27" si="7">SUM(E21:E26)</f>
        <v>0.97058823529411764</v>
      </c>
      <c r="F27" s="53">
        <f t="shared" ref="F27" si="8">SUM(F21:F26)</f>
        <v>2</v>
      </c>
      <c r="G27" s="56">
        <f t="shared" ref="G27" si="9">SUM(G21:G26)</f>
        <v>2.9411764705882353E-2</v>
      </c>
      <c r="H27" s="55"/>
      <c r="I27" s="6"/>
    </row>
    <row r="28" spans="1:9">
      <c r="A28" s="7"/>
    </row>
  </sheetData>
  <mergeCells count="6">
    <mergeCell ref="A21:A26"/>
    <mergeCell ref="H21:H26"/>
    <mergeCell ref="A14:A19"/>
    <mergeCell ref="H14:H19"/>
    <mergeCell ref="A7:A12"/>
    <mergeCell ref="H7:H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opLeftCell="A5" workbookViewId="0">
      <selection activeCell="C7" sqref="C7:C26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1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44005</v>
      </c>
      <c r="C2" s="26"/>
      <c r="E2" s="38" t="s">
        <v>71</v>
      </c>
      <c r="F2" s="19"/>
      <c r="H2" s="8"/>
    </row>
    <row r="3" spans="1:9">
      <c r="A3" s="2" t="s">
        <v>2</v>
      </c>
      <c r="B3" t="s">
        <v>51</v>
      </c>
    </row>
    <row r="4" spans="1:9">
      <c r="A4" s="2" t="s">
        <v>3</v>
      </c>
      <c r="B4" s="20" t="s">
        <v>67</v>
      </c>
      <c r="C4" s="20"/>
    </row>
    <row r="5" spans="1:9">
      <c r="A5" s="2" t="s">
        <v>4</v>
      </c>
      <c r="B5" s="2" t="s">
        <v>53</v>
      </c>
      <c r="C5" s="2"/>
    </row>
    <row r="6" spans="1:9" ht="48.6">
      <c r="A6" s="46" t="s">
        <v>5</v>
      </c>
      <c r="B6" s="46" t="s">
        <v>6</v>
      </c>
      <c r="C6" s="52"/>
      <c r="D6" s="46"/>
      <c r="E6" s="11" t="s">
        <v>8</v>
      </c>
      <c r="F6" s="14" t="s">
        <v>13</v>
      </c>
      <c r="G6" s="17" t="s">
        <v>9</v>
      </c>
      <c r="H6" s="46" t="s">
        <v>12</v>
      </c>
      <c r="I6" s="5" t="s">
        <v>10</v>
      </c>
    </row>
    <row r="7" spans="1:9">
      <c r="A7" s="59">
        <v>1</v>
      </c>
      <c r="B7" s="46" t="s">
        <v>24</v>
      </c>
      <c r="C7" s="53">
        <f>SUM(D7,F7)</f>
        <v>0</v>
      </c>
      <c r="D7" s="48"/>
      <c r="E7" s="12">
        <f>D7/H7</f>
        <v>0</v>
      </c>
      <c r="F7" s="49"/>
      <c r="G7" s="12">
        <f>F7/H7</f>
        <v>0</v>
      </c>
      <c r="H7" s="62">
        <f>SUM(D7:D12,F7:F12)</f>
        <v>56</v>
      </c>
      <c r="I7" s="18" t="s">
        <v>68</v>
      </c>
    </row>
    <row r="8" spans="1:9">
      <c r="A8" s="60"/>
      <c r="B8" s="46" t="s">
        <v>20</v>
      </c>
      <c r="C8" s="53">
        <f t="shared" ref="C8:C26" si="0">SUM(D8,F8)</f>
        <v>1</v>
      </c>
      <c r="D8" s="48">
        <v>1</v>
      </c>
      <c r="E8" s="12">
        <f>D8/H7</f>
        <v>1.7857142857142856E-2</v>
      </c>
      <c r="F8" s="49"/>
      <c r="G8" s="12">
        <f>F8/H7</f>
        <v>0</v>
      </c>
      <c r="H8" s="60"/>
      <c r="I8" s="23" t="s">
        <v>15</v>
      </c>
    </row>
    <row r="9" spans="1:9">
      <c r="A9" s="60"/>
      <c r="B9" s="46" t="s">
        <v>21</v>
      </c>
      <c r="C9" s="53">
        <f t="shared" si="0"/>
        <v>11</v>
      </c>
      <c r="D9" s="48">
        <v>11</v>
      </c>
      <c r="E9" s="12">
        <f>D9/H7</f>
        <v>0.19642857142857142</v>
      </c>
      <c r="F9" s="49"/>
      <c r="G9" s="12">
        <f>F9/H7</f>
        <v>0</v>
      </c>
      <c r="H9" s="60"/>
      <c r="I9" s="4"/>
    </row>
    <row r="10" spans="1:9">
      <c r="A10" s="60"/>
      <c r="B10" s="46" t="s">
        <v>22</v>
      </c>
      <c r="C10" s="53">
        <f t="shared" si="0"/>
        <v>34</v>
      </c>
      <c r="D10" s="48">
        <v>32</v>
      </c>
      <c r="E10" s="12">
        <f>D10/H7</f>
        <v>0.5714285714285714</v>
      </c>
      <c r="F10" s="49">
        <v>2</v>
      </c>
      <c r="G10" s="12">
        <f>F10/H7</f>
        <v>3.5714285714285712E-2</v>
      </c>
      <c r="H10" s="60"/>
      <c r="I10" s="4"/>
    </row>
    <row r="11" spans="1:9">
      <c r="A11" s="60"/>
      <c r="B11" s="46" t="s">
        <v>23</v>
      </c>
      <c r="C11" s="53">
        <f t="shared" si="0"/>
        <v>10</v>
      </c>
      <c r="D11" s="48">
        <v>10</v>
      </c>
      <c r="E11" s="12">
        <f>D11/H7</f>
        <v>0.17857142857142858</v>
      </c>
      <c r="F11" s="49"/>
      <c r="G11" s="12">
        <f>F11/H7</f>
        <v>0</v>
      </c>
      <c r="H11" s="60"/>
      <c r="I11" s="6"/>
    </row>
    <row r="12" spans="1:9">
      <c r="A12" s="61"/>
      <c r="B12" s="46" t="s">
        <v>25</v>
      </c>
      <c r="C12" s="53">
        <f t="shared" si="0"/>
        <v>0</v>
      </c>
      <c r="D12" s="48"/>
      <c r="E12" s="12">
        <f>D12/H7</f>
        <v>0</v>
      </c>
      <c r="F12" s="49"/>
      <c r="G12" s="12">
        <f>F12/H7</f>
        <v>0</v>
      </c>
      <c r="H12" s="61"/>
      <c r="I12" s="6"/>
    </row>
    <row r="13" spans="1:9">
      <c r="A13" s="54"/>
      <c r="B13" s="52"/>
      <c r="C13" s="53">
        <f>SUM(C7:C12)</f>
        <v>56</v>
      </c>
      <c r="D13" s="53">
        <f t="shared" ref="D13:H13" si="1">SUM(D7:D12)</f>
        <v>54</v>
      </c>
      <c r="E13" s="56">
        <f t="shared" si="1"/>
        <v>0.9642857142857143</v>
      </c>
      <c r="F13" s="53">
        <f t="shared" si="1"/>
        <v>2</v>
      </c>
      <c r="G13" s="56">
        <f t="shared" si="1"/>
        <v>3.5714285714285712E-2</v>
      </c>
      <c r="H13" s="53">
        <f t="shared" si="1"/>
        <v>56</v>
      </c>
      <c r="I13" s="6"/>
    </row>
    <row r="14" spans="1:9">
      <c r="A14" s="59">
        <v>2</v>
      </c>
      <c r="B14" s="46" t="s">
        <v>24</v>
      </c>
      <c r="C14" s="53">
        <f t="shared" si="0"/>
        <v>0</v>
      </c>
      <c r="D14" s="48"/>
      <c r="E14" s="12">
        <f>D14/H14</f>
        <v>0</v>
      </c>
      <c r="F14" s="49"/>
      <c r="G14" s="12">
        <f>F14/H14</f>
        <v>0</v>
      </c>
      <c r="H14" s="62">
        <f>SUM(D14:D19,F14:F19)</f>
        <v>84</v>
      </c>
      <c r="I14" s="6" t="s">
        <v>69</v>
      </c>
    </row>
    <row r="15" spans="1:9">
      <c r="A15" s="60"/>
      <c r="B15" s="46" t="s">
        <v>20</v>
      </c>
      <c r="C15" s="53">
        <f t="shared" si="0"/>
        <v>2</v>
      </c>
      <c r="D15" s="48">
        <v>1</v>
      </c>
      <c r="E15" s="12">
        <f>D15/H14</f>
        <v>1.1904761904761904E-2</v>
      </c>
      <c r="F15" s="49">
        <v>1</v>
      </c>
      <c r="G15" s="12">
        <f>F15/H14</f>
        <v>1.1904761904761904E-2</v>
      </c>
      <c r="H15" s="60"/>
      <c r="I15" s="6" t="s">
        <v>16</v>
      </c>
    </row>
    <row r="16" spans="1:9">
      <c r="A16" s="60"/>
      <c r="B16" s="46" t="s">
        <v>21</v>
      </c>
      <c r="C16" s="53">
        <f t="shared" si="0"/>
        <v>32</v>
      </c>
      <c r="D16" s="48">
        <v>25</v>
      </c>
      <c r="E16" s="12">
        <f>D16/H14</f>
        <v>0.29761904761904762</v>
      </c>
      <c r="F16" s="49">
        <v>7</v>
      </c>
      <c r="G16" s="12">
        <f>F16/H14</f>
        <v>8.3333333333333329E-2</v>
      </c>
      <c r="H16" s="60"/>
      <c r="I16" s="6"/>
    </row>
    <row r="17" spans="1:9">
      <c r="A17" s="60"/>
      <c r="B17" s="46" t="s">
        <v>22</v>
      </c>
      <c r="C17" s="53">
        <f t="shared" si="0"/>
        <v>41</v>
      </c>
      <c r="D17" s="48">
        <v>33</v>
      </c>
      <c r="E17" s="12">
        <f>D17/H14</f>
        <v>0.39285714285714285</v>
      </c>
      <c r="F17" s="49">
        <v>8</v>
      </c>
      <c r="G17" s="12">
        <f>F17/H14</f>
        <v>9.5238095238095233E-2</v>
      </c>
      <c r="H17" s="60"/>
      <c r="I17" s="6"/>
    </row>
    <row r="18" spans="1:9">
      <c r="A18" s="60"/>
      <c r="B18" s="46" t="s">
        <v>23</v>
      </c>
      <c r="C18" s="53">
        <f t="shared" si="0"/>
        <v>8</v>
      </c>
      <c r="D18" s="48">
        <v>7</v>
      </c>
      <c r="E18" s="12">
        <f>D18/H14</f>
        <v>8.3333333333333329E-2</v>
      </c>
      <c r="F18" s="49">
        <v>1</v>
      </c>
      <c r="G18" s="12">
        <f>F18/H14</f>
        <v>1.1904761904761904E-2</v>
      </c>
      <c r="H18" s="60"/>
      <c r="I18" s="6"/>
    </row>
    <row r="19" spans="1:9">
      <c r="A19" s="61"/>
      <c r="B19" s="46" t="s">
        <v>25</v>
      </c>
      <c r="C19" s="53">
        <f t="shared" si="0"/>
        <v>1</v>
      </c>
      <c r="D19" s="48">
        <v>1</v>
      </c>
      <c r="E19" s="12">
        <f>D19/H14</f>
        <v>1.1904761904761904E-2</v>
      </c>
      <c r="F19" s="49"/>
      <c r="G19" s="12">
        <f>F19/H14</f>
        <v>0</v>
      </c>
      <c r="H19" s="61"/>
      <c r="I19" s="6"/>
    </row>
    <row r="20" spans="1:9">
      <c r="A20" s="54"/>
      <c r="B20" s="52"/>
      <c r="C20" s="53">
        <f>SUM(C14:C19)</f>
        <v>84</v>
      </c>
      <c r="D20" s="53">
        <f t="shared" ref="D20" si="2">SUM(D14:D19)</f>
        <v>67</v>
      </c>
      <c r="E20" s="56">
        <f t="shared" ref="E20" si="3">SUM(E14:E19)</f>
        <v>0.79761904761904756</v>
      </c>
      <c r="F20" s="53">
        <f t="shared" ref="F20" si="4">SUM(F14:F19)</f>
        <v>17</v>
      </c>
      <c r="G20" s="56">
        <f t="shared" ref="G20" si="5">SUM(G14:G19)</f>
        <v>0.20238095238095238</v>
      </c>
      <c r="H20" s="53">
        <f t="shared" ref="H20" si="6">SUM(H14:H19)</f>
        <v>84</v>
      </c>
      <c r="I20" s="6"/>
    </row>
    <row r="21" spans="1:9">
      <c r="A21" s="63">
        <v>3</v>
      </c>
      <c r="B21" s="46" t="s">
        <v>24</v>
      </c>
      <c r="C21" s="53">
        <f t="shared" si="0"/>
        <v>0</v>
      </c>
      <c r="D21" s="46"/>
      <c r="E21" s="12">
        <f>D21/H21</f>
        <v>0</v>
      </c>
      <c r="F21" s="47"/>
      <c r="G21" s="12">
        <f>F21/H21</f>
        <v>0</v>
      </c>
      <c r="H21" s="64">
        <f>SUM(D21:D26,F21:F26)</f>
        <v>59</v>
      </c>
      <c r="I21" s="6" t="s">
        <v>70</v>
      </c>
    </row>
    <row r="22" spans="1:9">
      <c r="A22" s="63"/>
      <c r="B22" s="46" t="s">
        <v>20</v>
      </c>
      <c r="C22" s="53">
        <f t="shared" si="0"/>
        <v>3</v>
      </c>
      <c r="D22" s="46">
        <v>3</v>
      </c>
      <c r="E22" s="12">
        <f>D22/H21</f>
        <v>5.0847457627118647E-2</v>
      </c>
      <c r="F22" s="47"/>
      <c r="G22" s="12">
        <f>F22/H21</f>
        <v>0</v>
      </c>
      <c r="H22" s="63"/>
      <c r="I22" s="6" t="s">
        <v>17</v>
      </c>
    </row>
    <row r="23" spans="1:9">
      <c r="A23" s="63"/>
      <c r="B23" s="46" t="s">
        <v>21</v>
      </c>
      <c r="C23" s="53">
        <f t="shared" si="0"/>
        <v>10</v>
      </c>
      <c r="D23" s="46">
        <v>8</v>
      </c>
      <c r="E23" s="12">
        <f>D23/H21</f>
        <v>0.13559322033898305</v>
      </c>
      <c r="F23" s="47">
        <v>2</v>
      </c>
      <c r="G23" s="12">
        <f>F23/H21</f>
        <v>3.3898305084745763E-2</v>
      </c>
      <c r="H23" s="63"/>
      <c r="I23" s="6"/>
    </row>
    <row r="24" spans="1:9">
      <c r="A24" s="63"/>
      <c r="B24" s="46" t="s">
        <v>22</v>
      </c>
      <c r="C24" s="53">
        <f t="shared" si="0"/>
        <v>35</v>
      </c>
      <c r="D24" s="46">
        <v>33</v>
      </c>
      <c r="E24" s="12">
        <f>D24/H21</f>
        <v>0.55932203389830504</v>
      </c>
      <c r="F24" s="47">
        <v>2</v>
      </c>
      <c r="G24" s="12">
        <f>F24/H21</f>
        <v>3.3898305084745763E-2</v>
      </c>
      <c r="H24" s="63"/>
      <c r="I24" s="6"/>
    </row>
    <row r="25" spans="1:9">
      <c r="A25" s="63"/>
      <c r="B25" s="46" t="s">
        <v>23</v>
      </c>
      <c r="C25" s="53">
        <f t="shared" si="0"/>
        <v>10</v>
      </c>
      <c r="D25" s="46">
        <v>10</v>
      </c>
      <c r="E25" s="12">
        <f>D25/H21</f>
        <v>0.16949152542372881</v>
      </c>
      <c r="F25" s="47"/>
      <c r="G25" s="12">
        <f>F25/H21</f>
        <v>0</v>
      </c>
      <c r="H25" s="63"/>
      <c r="I25" s="6"/>
    </row>
    <row r="26" spans="1:9">
      <c r="A26" s="63"/>
      <c r="B26" s="46" t="s">
        <v>25</v>
      </c>
      <c r="C26" s="53">
        <f t="shared" si="0"/>
        <v>1</v>
      </c>
      <c r="D26" s="46">
        <v>1</v>
      </c>
      <c r="E26" s="12">
        <f>D26/H21</f>
        <v>1.6949152542372881E-2</v>
      </c>
      <c r="F26" s="47"/>
      <c r="G26" s="12">
        <f>F26/H21</f>
        <v>0</v>
      </c>
      <c r="H26" s="63"/>
      <c r="I26" s="6"/>
    </row>
    <row r="27" spans="1:9">
      <c r="C27">
        <v>84</v>
      </c>
      <c r="D27" s="9">
        <v>67</v>
      </c>
      <c r="E27" s="21">
        <v>0.79761904761904756</v>
      </c>
      <c r="F27" s="13">
        <v>17</v>
      </c>
      <c r="G27" s="16">
        <v>0.20238095238095238</v>
      </c>
      <c r="H27">
        <v>84</v>
      </c>
    </row>
    <row r="28" spans="1:9">
      <c r="A28" s="7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opLeftCell="A5" workbookViewId="0">
      <selection activeCell="C7" sqref="C7:C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1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43991</v>
      </c>
      <c r="C2" s="26"/>
      <c r="E2" s="38" t="s">
        <v>78</v>
      </c>
      <c r="F2" s="19"/>
      <c r="H2" s="8"/>
    </row>
    <row r="3" spans="1:9">
      <c r="A3" s="2" t="s">
        <v>2</v>
      </c>
      <c r="B3" t="s">
        <v>18</v>
      </c>
    </row>
    <row r="4" spans="1:9">
      <c r="A4" s="2" t="s">
        <v>3</v>
      </c>
      <c r="B4" s="20" t="s">
        <v>63</v>
      </c>
      <c r="C4" s="20"/>
    </row>
    <row r="5" spans="1:9">
      <c r="A5" s="2" t="s">
        <v>4</v>
      </c>
      <c r="B5" s="2" t="s">
        <v>53</v>
      </c>
      <c r="C5" s="2"/>
    </row>
    <row r="6" spans="1:9" ht="48.6">
      <c r="A6" s="22" t="s">
        <v>5</v>
      </c>
      <c r="B6" s="22" t="s">
        <v>6</v>
      </c>
      <c r="C6" s="52"/>
      <c r="D6" s="22" t="s">
        <v>7</v>
      </c>
      <c r="E6" s="11" t="s">
        <v>8</v>
      </c>
      <c r="F6" s="14" t="s">
        <v>13</v>
      </c>
      <c r="G6" s="17" t="s">
        <v>9</v>
      </c>
      <c r="H6" s="22" t="s">
        <v>12</v>
      </c>
      <c r="I6" s="5" t="s">
        <v>10</v>
      </c>
    </row>
    <row r="7" spans="1:9">
      <c r="A7" s="59">
        <v>1</v>
      </c>
      <c r="B7" s="22" t="s">
        <v>24</v>
      </c>
      <c r="C7" s="53">
        <f>SUM(D7,F7)</f>
        <v>0</v>
      </c>
      <c r="D7" s="22"/>
      <c r="E7" s="12">
        <f>D7/H7</f>
        <v>0</v>
      </c>
      <c r="F7" s="15"/>
      <c r="G7" s="12">
        <f>F7/H7</f>
        <v>0</v>
      </c>
      <c r="H7" s="62">
        <f>SUM(D7:D12,F7:F12)</f>
        <v>75</v>
      </c>
      <c r="I7" s="18" t="s">
        <v>64</v>
      </c>
    </row>
    <row r="8" spans="1:9">
      <c r="A8" s="60"/>
      <c r="B8" s="24" t="s">
        <v>20</v>
      </c>
      <c r="C8" s="53">
        <f t="shared" ref="C8:C26" si="0">SUM(D8,F8)</f>
        <v>3</v>
      </c>
      <c r="D8" s="22">
        <v>2</v>
      </c>
      <c r="E8" s="12">
        <f>D8/H7</f>
        <v>2.6666666666666668E-2</v>
      </c>
      <c r="F8" s="15">
        <v>1</v>
      </c>
      <c r="G8" s="12">
        <f>F8/H7</f>
        <v>1.3333333333333334E-2</v>
      </c>
      <c r="H8" s="60"/>
      <c r="I8" s="23" t="s">
        <v>15</v>
      </c>
    </row>
    <row r="9" spans="1:9">
      <c r="A9" s="60"/>
      <c r="B9" s="24" t="s">
        <v>21</v>
      </c>
      <c r="C9" s="53">
        <f t="shared" si="0"/>
        <v>32</v>
      </c>
      <c r="D9" s="22">
        <v>25</v>
      </c>
      <c r="E9" s="12">
        <f>D9/H7</f>
        <v>0.33333333333333331</v>
      </c>
      <c r="F9" s="15">
        <v>7</v>
      </c>
      <c r="G9" s="12">
        <f>F9/H7</f>
        <v>9.3333333333333338E-2</v>
      </c>
      <c r="H9" s="60"/>
      <c r="I9" s="4"/>
    </row>
    <row r="10" spans="1:9">
      <c r="A10" s="60"/>
      <c r="B10" s="24" t="s">
        <v>22</v>
      </c>
      <c r="C10" s="53">
        <f t="shared" si="0"/>
        <v>37</v>
      </c>
      <c r="D10" s="22">
        <v>36</v>
      </c>
      <c r="E10" s="12">
        <f>D10/H7</f>
        <v>0.48</v>
      </c>
      <c r="F10" s="15">
        <v>1</v>
      </c>
      <c r="G10" s="12">
        <f>F10/H7</f>
        <v>1.3333333333333334E-2</v>
      </c>
      <c r="H10" s="60"/>
      <c r="I10" s="4"/>
    </row>
    <row r="11" spans="1:9">
      <c r="A11" s="60"/>
      <c r="B11" s="24" t="s">
        <v>23</v>
      </c>
      <c r="C11" s="53">
        <f t="shared" si="0"/>
        <v>3</v>
      </c>
      <c r="D11" s="22">
        <v>3</v>
      </c>
      <c r="E11" s="12">
        <f>D11/H7</f>
        <v>0.04</v>
      </c>
      <c r="F11" s="15"/>
      <c r="G11" s="12">
        <f>F11/H7</f>
        <v>0</v>
      </c>
      <c r="H11" s="60"/>
      <c r="I11" s="6"/>
    </row>
    <row r="12" spans="1:9">
      <c r="A12" s="61"/>
      <c r="B12" s="24" t="s">
        <v>25</v>
      </c>
      <c r="C12" s="53">
        <f t="shared" si="0"/>
        <v>0</v>
      </c>
      <c r="D12" s="22"/>
      <c r="E12" s="12">
        <f>D12/H7</f>
        <v>0</v>
      </c>
      <c r="F12" s="15"/>
      <c r="G12" s="12">
        <f>F12/H7</f>
        <v>0</v>
      </c>
      <c r="H12" s="61"/>
      <c r="I12" s="6"/>
    </row>
    <row r="13" spans="1:9">
      <c r="A13" s="54"/>
      <c r="B13" s="52"/>
      <c r="C13" s="53">
        <f>SUM(C7:C12)</f>
        <v>75</v>
      </c>
      <c r="D13" s="53">
        <f t="shared" ref="D13:H13" si="1">SUM(D7:D12)</f>
        <v>66</v>
      </c>
      <c r="E13" s="56">
        <f t="shared" si="1"/>
        <v>0.88</v>
      </c>
      <c r="F13" s="53">
        <f t="shared" si="1"/>
        <v>9</v>
      </c>
      <c r="G13" s="56">
        <f t="shared" si="1"/>
        <v>0.12000000000000001</v>
      </c>
      <c r="H13" s="53">
        <f t="shared" si="1"/>
        <v>75</v>
      </c>
      <c r="I13" s="6"/>
    </row>
    <row r="14" spans="1:9">
      <c r="A14" s="59">
        <v>2</v>
      </c>
      <c r="B14" s="39" t="s">
        <v>24</v>
      </c>
      <c r="C14" s="53">
        <f t="shared" si="0"/>
        <v>0</v>
      </c>
      <c r="D14" s="22"/>
      <c r="E14" s="12">
        <f>D14/H14</f>
        <v>0</v>
      </c>
      <c r="F14" s="15"/>
      <c r="G14" s="12">
        <f>F14/H14</f>
        <v>0</v>
      </c>
      <c r="H14" s="62">
        <f>SUM(D14:D19,F14:F19)</f>
        <v>59</v>
      </c>
      <c r="I14" s="6" t="s">
        <v>66</v>
      </c>
    </row>
    <row r="15" spans="1:9">
      <c r="A15" s="60"/>
      <c r="B15" s="39" t="s">
        <v>20</v>
      </c>
      <c r="C15" s="53">
        <f t="shared" si="0"/>
        <v>5</v>
      </c>
      <c r="D15" s="22">
        <v>4</v>
      </c>
      <c r="E15" s="12">
        <f>D15/H14</f>
        <v>6.7796610169491525E-2</v>
      </c>
      <c r="F15" s="15">
        <v>1</v>
      </c>
      <c r="G15" s="12">
        <f>F15/H14</f>
        <v>1.6949152542372881E-2</v>
      </c>
      <c r="H15" s="60"/>
      <c r="I15" s="6" t="s">
        <v>17</v>
      </c>
    </row>
    <row r="16" spans="1:9">
      <c r="A16" s="60"/>
      <c r="B16" s="39" t="s">
        <v>21</v>
      </c>
      <c r="C16" s="53">
        <f t="shared" si="0"/>
        <v>30</v>
      </c>
      <c r="D16" s="22">
        <v>26</v>
      </c>
      <c r="E16" s="12">
        <f>D16/H14</f>
        <v>0.44067796610169491</v>
      </c>
      <c r="F16" s="15">
        <v>4</v>
      </c>
      <c r="G16" s="12">
        <f>F16/H14</f>
        <v>6.7796610169491525E-2</v>
      </c>
      <c r="H16" s="60"/>
      <c r="I16" s="6"/>
    </row>
    <row r="17" spans="1:9">
      <c r="A17" s="60"/>
      <c r="B17" s="39" t="s">
        <v>22</v>
      </c>
      <c r="C17" s="53">
        <f t="shared" si="0"/>
        <v>22</v>
      </c>
      <c r="D17" s="22">
        <v>21</v>
      </c>
      <c r="E17" s="12">
        <f>D17/H14</f>
        <v>0.3559322033898305</v>
      </c>
      <c r="F17" s="15">
        <v>1</v>
      </c>
      <c r="G17" s="12">
        <f>F17/H14</f>
        <v>1.6949152542372881E-2</v>
      </c>
      <c r="H17" s="60"/>
      <c r="I17" s="6"/>
    </row>
    <row r="18" spans="1:9">
      <c r="A18" s="60"/>
      <c r="B18" s="39" t="s">
        <v>23</v>
      </c>
      <c r="C18" s="53">
        <f t="shared" si="0"/>
        <v>2</v>
      </c>
      <c r="D18" s="22">
        <v>2</v>
      </c>
      <c r="E18" s="12">
        <f>D18/H14</f>
        <v>3.3898305084745763E-2</v>
      </c>
      <c r="F18" s="15"/>
      <c r="G18" s="12">
        <f>F18/H14</f>
        <v>0</v>
      </c>
      <c r="H18" s="60"/>
      <c r="I18" s="6"/>
    </row>
    <row r="19" spans="1:9">
      <c r="A19" s="61"/>
      <c r="B19" s="39" t="s">
        <v>25</v>
      </c>
      <c r="C19" s="53">
        <f t="shared" si="0"/>
        <v>0</v>
      </c>
      <c r="D19" s="22"/>
      <c r="E19" s="12">
        <f>D19/H14</f>
        <v>0</v>
      </c>
      <c r="F19" s="15"/>
      <c r="G19" s="12">
        <f>F19/H14</f>
        <v>0</v>
      </c>
      <c r="H19" s="61"/>
      <c r="I19" s="6"/>
    </row>
    <row r="20" spans="1:9">
      <c r="A20" s="54"/>
      <c r="B20" s="52"/>
      <c r="C20" s="53">
        <f>SUM(C14:C19)</f>
        <v>59</v>
      </c>
      <c r="D20" s="53">
        <f t="shared" ref="D20" si="2">SUM(D14:D19)</f>
        <v>53</v>
      </c>
      <c r="E20" s="56">
        <f t="shared" ref="E20" si="3">SUM(E14:E19)</f>
        <v>0.89830508474576265</v>
      </c>
      <c r="F20" s="53">
        <f t="shared" ref="F20" si="4">SUM(F14:F19)</f>
        <v>6</v>
      </c>
      <c r="G20" s="56">
        <f t="shared" ref="G20" si="5">SUM(G14:G19)</f>
        <v>0.10169491525423728</v>
      </c>
      <c r="H20" s="53">
        <f t="shared" ref="H20" si="6">SUM(H14:H19)</f>
        <v>59</v>
      </c>
      <c r="I20" s="6"/>
    </row>
    <row r="21" spans="1:9">
      <c r="A21" s="63">
        <v>3</v>
      </c>
      <c r="B21" s="39" t="s">
        <v>24</v>
      </c>
      <c r="C21" s="53">
        <f t="shared" si="0"/>
        <v>0</v>
      </c>
      <c r="D21" s="22"/>
      <c r="E21" s="12">
        <f>D21/H21</f>
        <v>0</v>
      </c>
      <c r="F21" s="15"/>
      <c r="G21" s="12">
        <f>F21/H21</f>
        <v>0</v>
      </c>
      <c r="H21" s="64">
        <f>SUM(D21:D26,F21:F26)</f>
        <v>59</v>
      </c>
      <c r="I21" s="6" t="s">
        <v>65</v>
      </c>
    </row>
    <row r="22" spans="1:9">
      <c r="A22" s="63"/>
      <c r="B22" s="39" t="s">
        <v>20</v>
      </c>
      <c r="C22" s="53">
        <f t="shared" si="0"/>
        <v>10</v>
      </c>
      <c r="D22" s="22">
        <v>9</v>
      </c>
      <c r="E22" s="12">
        <f>D22/H21</f>
        <v>0.15254237288135594</v>
      </c>
      <c r="F22" s="15">
        <v>1</v>
      </c>
      <c r="G22" s="12">
        <f>F22/H21</f>
        <v>1.6949152542372881E-2</v>
      </c>
      <c r="H22" s="63"/>
      <c r="I22" s="6" t="s">
        <v>16</v>
      </c>
    </row>
    <row r="23" spans="1:9">
      <c r="A23" s="63"/>
      <c r="B23" s="39" t="s">
        <v>21</v>
      </c>
      <c r="C23" s="53">
        <f t="shared" si="0"/>
        <v>42</v>
      </c>
      <c r="D23" s="22">
        <v>38</v>
      </c>
      <c r="E23" s="12">
        <f>D23/H21</f>
        <v>0.64406779661016944</v>
      </c>
      <c r="F23" s="15">
        <v>4</v>
      </c>
      <c r="G23" s="12">
        <f>F23/H21</f>
        <v>6.7796610169491525E-2</v>
      </c>
      <c r="H23" s="63"/>
      <c r="I23" s="6"/>
    </row>
    <row r="24" spans="1:9">
      <c r="A24" s="63"/>
      <c r="B24" s="39" t="s">
        <v>22</v>
      </c>
      <c r="C24" s="53">
        <f t="shared" si="0"/>
        <v>7</v>
      </c>
      <c r="D24" s="22">
        <v>7</v>
      </c>
      <c r="E24" s="12">
        <f>D24/H21</f>
        <v>0.11864406779661017</v>
      </c>
      <c r="F24" s="15"/>
      <c r="G24" s="12">
        <f>F24/H21</f>
        <v>0</v>
      </c>
      <c r="H24" s="63"/>
      <c r="I24" s="6"/>
    </row>
    <row r="25" spans="1:9">
      <c r="A25" s="63"/>
      <c r="B25" s="39" t="s">
        <v>23</v>
      </c>
      <c r="C25" s="53">
        <f t="shared" si="0"/>
        <v>0</v>
      </c>
      <c r="D25" s="22"/>
      <c r="E25" s="12">
        <f>D25/H21</f>
        <v>0</v>
      </c>
      <c r="F25" s="15"/>
      <c r="G25" s="12">
        <f>F25/H21</f>
        <v>0</v>
      </c>
      <c r="H25" s="63"/>
      <c r="I25" s="6"/>
    </row>
    <row r="26" spans="1:9">
      <c r="A26" s="63"/>
      <c r="B26" s="39" t="s">
        <v>25</v>
      </c>
      <c r="C26" s="53">
        <f t="shared" si="0"/>
        <v>0</v>
      </c>
      <c r="D26" s="22"/>
      <c r="E26" s="12">
        <f>D26/H21</f>
        <v>0</v>
      </c>
      <c r="F26" s="15"/>
      <c r="G26" s="12">
        <f>F26/H21</f>
        <v>0</v>
      </c>
      <c r="H26" s="63"/>
      <c r="I26" s="6"/>
    </row>
    <row r="27" spans="1:9">
      <c r="A27" s="54"/>
      <c r="B27" s="52"/>
      <c r="C27" s="53">
        <f>SUM(C21:C26)</f>
        <v>59</v>
      </c>
      <c r="D27" s="53">
        <f t="shared" ref="D27" si="7">SUM(D21:D26)</f>
        <v>54</v>
      </c>
      <c r="E27" s="56">
        <f t="shared" ref="E27" si="8">SUM(E21:E26)</f>
        <v>0.9152542372881356</v>
      </c>
      <c r="F27" s="53">
        <f t="shared" ref="F27" si="9">SUM(F21:F26)</f>
        <v>5</v>
      </c>
      <c r="G27" s="56">
        <f t="shared" ref="G27" si="10">SUM(G21:G26)</f>
        <v>8.4745762711864403E-2</v>
      </c>
      <c r="H27" s="53">
        <f t="shared" ref="H27" si="11">SUM(H21:H26)</f>
        <v>59</v>
      </c>
      <c r="I27" s="6"/>
    </row>
    <row r="28" spans="1:9">
      <c r="A28" s="7"/>
    </row>
  </sheetData>
  <mergeCells count="6">
    <mergeCell ref="A21:A26"/>
    <mergeCell ref="H21:H26"/>
    <mergeCell ref="A7:A12"/>
    <mergeCell ref="H7:H12"/>
    <mergeCell ref="A14:A19"/>
    <mergeCell ref="H14:H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topLeftCell="A10" workbookViewId="0">
      <selection activeCell="G27" sqref="G27"/>
    </sheetView>
  </sheetViews>
  <sheetFormatPr defaultRowHeight="16.2"/>
  <cols>
    <col min="1" max="1" width="11.6640625" customWidth="1"/>
    <col min="2" max="2" width="10.44140625" bestFit="1" customWidth="1"/>
    <col min="3" max="3" width="10.44140625" customWidth="1"/>
    <col min="4" max="4" width="13.33203125" style="9" customWidth="1"/>
    <col min="5" max="5" width="16.109375" style="21" customWidth="1"/>
    <col min="6" max="6" width="16.109375" style="13" customWidth="1"/>
    <col min="7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43984</v>
      </c>
      <c r="C2" s="26"/>
      <c r="E2" s="38" t="s">
        <v>54</v>
      </c>
      <c r="F2" s="19"/>
      <c r="H2" s="8"/>
    </row>
    <row r="3" spans="1:9">
      <c r="A3" s="2" t="s">
        <v>2</v>
      </c>
      <c r="B3" s="2" t="s">
        <v>49</v>
      </c>
      <c r="C3" s="2"/>
    </row>
    <row r="4" spans="1:9">
      <c r="A4" s="2" t="s">
        <v>3</v>
      </c>
      <c r="B4" s="2" t="s">
        <v>48</v>
      </c>
      <c r="C4" s="2"/>
    </row>
    <row r="5" spans="1:9">
      <c r="A5" s="2" t="s">
        <v>4</v>
      </c>
      <c r="B5" s="2" t="s">
        <v>53</v>
      </c>
      <c r="C5" s="2"/>
    </row>
    <row r="6" spans="1:9" ht="48.6">
      <c r="A6" s="41" t="s">
        <v>5</v>
      </c>
      <c r="B6" s="41" t="s">
        <v>6</v>
      </c>
      <c r="C6" s="52"/>
      <c r="D6" s="41" t="s">
        <v>7</v>
      </c>
      <c r="E6" s="11" t="s">
        <v>8</v>
      </c>
      <c r="F6" s="14" t="s">
        <v>13</v>
      </c>
      <c r="G6" s="17" t="s">
        <v>9</v>
      </c>
      <c r="H6" s="41" t="s">
        <v>12</v>
      </c>
      <c r="I6" s="5" t="s">
        <v>10</v>
      </c>
    </row>
    <row r="7" spans="1:9">
      <c r="A7" s="59">
        <v>1</v>
      </c>
      <c r="B7" s="41" t="s">
        <v>19</v>
      </c>
      <c r="C7" s="53">
        <f>SUM(D7,F7)</f>
        <v>0</v>
      </c>
      <c r="D7" s="41"/>
      <c r="E7" s="12">
        <f>D7/H7</f>
        <v>0</v>
      </c>
      <c r="F7" s="42"/>
      <c r="G7" s="12">
        <f>F7/H7</f>
        <v>0</v>
      </c>
      <c r="H7" s="62">
        <f>SUM(D7:D12,F7:F12)</f>
        <v>45</v>
      </c>
      <c r="I7" s="18" t="s">
        <v>60</v>
      </c>
    </row>
    <row r="8" spans="1:9">
      <c r="A8" s="60"/>
      <c r="B8" s="41" t="s">
        <v>20</v>
      </c>
      <c r="C8" s="53">
        <f t="shared" ref="C8:C26" si="0">SUM(D8,F8)</f>
        <v>0</v>
      </c>
      <c r="D8" s="41"/>
      <c r="E8" s="12">
        <f>D8/H7</f>
        <v>0</v>
      </c>
      <c r="F8" s="42"/>
      <c r="G8" s="12">
        <f>F8/H7</f>
        <v>0</v>
      </c>
      <c r="H8" s="65"/>
      <c r="I8" s="4" t="s">
        <v>15</v>
      </c>
    </row>
    <row r="9" spans="1:9">
      <c r="A9" s="60"/>
      <c r="B9" s="41" t="s">
        <v>21</v>
      </c>
      <c r="C9" s="53">
        <f t="shared" si="0"/>
        <v>4</v>
      </c>
      <c r="D9" s="41">
        <v>1</v>
      </c>
      <c r="E9" s="12">
        <f>D9/H7</f>
        <v>2.2222222222222223E-2</v>
      </c>
      <c r="F9" s="42">
        <v>3</v>
      </c>
      <c r="G9" s="12">
        <f>F9/H7</f>
        <v>6.6666666666666666E-2</v>
      </c>
      <c r="H9" s="65"/>
      <c r="I9" s="4"/>
    </row>
    <row r="10" spans="1:9">
      <c r="A10" s="60"/>
      <c r="B10" s="41" t="s">
        <v>22</v>
      </c>
      <c r="C10" s="53">
        <f t="shared" si="0"/>
        <v>5</v>
      </c>
      <c r="D10" s="41">
        <v>1</v>
      </c>
      <c r="E10" s="12">
        <f>D10/H7</f>
        <v>2.2222222222222223E-2</v>
      </c>
      <c r="F10" s="42">
        <v>4</v>
      </c>
      <c r="G10" s="12">
        <f>F10/H7</f>
        <v>8.8888888888888892E-2</v>
      </c>
      <c r="H10" s="65"/>
      <c r="I10" s="4"/>
    </row>
    <row r="11" spans="1:9">
      <c r="A11" s="60"/>
      <c r="B11" s="41" t="s">
        <v>23</v>
      </c>
      <c r="C11" s="53">
        <f t="shared" si="0"/>
        <v>23</v>
      </c>
      <c r="D11" s="41">
        <v>15</v>
      </c>
      <c r="E11" s="12">
        <f>D11/H7</f>
        <v>0.33333333333333331</v>
      </c>
      <c r="F11" s="42">
        <v>8</v>
      </c>
      <c r="G11" s="12">
        <f>F11/H7</f>
        <v>0.17777777777777778</v>
      </c>
      <c r="H11" s="65"/>
      <c r="I11" s="6"/>
    </row>
    <row r="12" spans="1:9">
      <c r="A12" s="60"/>
      <c r="B12" s="41" t="s">
        <v>26</v>
      </c>
      <c r="C12" s="53">
        <f t="shared" si="0"/>
        <v>13</v>
      </c>
      <c r="D12" s="41">
        <v>12</v>
      </c>
      <c r="E12" s="12">
        <f>D12/H7</f>
        <v>0.26666666666666666</v>
      </c>
      <c r="F12" s="42">
        <v>1</v>
      </c>
      <c r="G12" s="12">
        <f>F12/H7</f>
        <v>2.2222222222222223E-2</v>
      </c>
      <c r="H12" s="65"/>
      <c r="I12" s="6"/>
    </row>
    <row r="13" spans="1:9">
      <c r="A13" s="54"/>
      <c r="B13" s="52"/>
      <c r="C13" s="53">
        <f>SUM(C7:C12)</f>
        <v>45</v>
      </c>
      <c r="D13" s="53">
        <f t="shared" ref="D13:G13" si="1">SUM(D7:D12)</f>
        <v>29</v>
      </c>
      <c r="E13" s="56">
        <f t="shared" si="1"/>
        <v>0.64444444444444438</v>
      </c>
      <c r="F13" s="53">
        <f t="shared" si="1"/>
        <v>16</v>
      </c>
      <c r="G13" s="56">
        <f t="shared" si="1"/>
        <v>0.35555555555555557</v>
      </c>
      <c r="H13" s="55"/>
      <c r="I13" s="6"/>
    </row>
    <row r="14" spans="1:9">
      <c r="A14" s="59">
        <v>2</v>
      </c>
      <c r="B14" s="41" t="s">
        <v>19</v>
      </c>
      <c r="C14" s="53">
        <f t="shared" si="0"/>
        <v>0</v>
      </c>
      <c r="D14" s="41"/>
      <c r="E14" s="12">
        <f>D14/H14</f>
        <v>0</v>
      </c>
      <c r="F14" s="42"/>
      <c r="G14" s="12">
        <f>F14/H14</f>
        <v>0</v>
      </c>
      <c r="H14" s="62">
        <f>SUM(D14:D19,F14:F19)</f>
        <v>36</v>
      </c>
      <c r="I14" s="6" t="s">
        <v>61</v>
      </c>
    </row>
    <row r="15" spans="1:9">
      <c r="A15" s="60"/>
      <c r="B15" s="41" t="s">
        <v>20</v>
      </c>
      <c r="C15" s="53">
        <f t="shared" si="0"/>
        <v>2</v>
      </c>
      <c r="D15" s="41">
        <v>1</v>
      </c>
      <c r="E15" s="12">
        <f>D15/H14</f>
        <v>2.7777777777777776E-2</v>
      </c>
      <c r="F15" s="42">
        <v>1</v>
      </c>
      <c r="G15" s="12">
        <f>F15/H14</f>
        <v>2.7777777777777776E-2</v>
      </c>
      <c r="H15" s="60"/>
      <c r="I15" s="6" t="s">
        <v>16</v>
      </c>
    </row>
    <row r="16" spans="1:9">
      <c r="A16" s="60"/>
      <c r="B16" s="41" t="s">
        <v>21</v>
      </c>
      <c r="C16" s="53">
        <f t="shared" si="0"/>
        <v>5</v>
      </c>
      <c r="D16" s="41">
        <v>2</v>
      </c>
      <c r="E16" s="12">
        <f>D16/H14</f>
        <v>5.5555555555555552E-2</v>
      </c>
      <c r="F16" s="42">
        <v>3</v>
      </c>
      <c r="G16" s="12">
        <f>F16/H14</f>
        <v>8.3333333333333329E-2</v>
      </c>
      <c r="H16" s="60"/>
      <c r="I16" s="6"/>
    </row>
    <row r="17" spans="1:9">
      <c r="A17" s="60"/>
      <c r="B17" s="41" t="s">
        <v>22</v>
      </c>
      <c r="C17" s="53">
        <f t="shared" si="0"/>
        <v>14</v>
      </c>
      <c r="D17" s="41">
        <v>10</v>
      </c>
      <c r="E17" s="12">
        <f>D17/H14</f>
        <v>0.27777777777777779</v>
      </c>
      <c r="F17" s="42">
        <v>4</v>
      </c>
      <c r="G17" s="12">
        <f>F17/H14</f>
        <v>0.1111111111111111</v>
      </c>
      <c r="H17" s="60"/>
      <c r="I17" s="6"/>
    </row>
    <row r="18" spans="1:9">
      <c r="A18" s="60"/>
      <c r="B18" s="41" t="s">
        <v>23</v>
      </c>
      <c r="C18" s="53">
        <f t="shared" si="0"/>
        <v>11</v>
      </c>
      <c r="D18" s="41">
        <v>10</v>
      </c>
      <c r="E18" s="12">
        <f>D18/H14</f>
        <v>0.27777777777777779</v>
      </c>
      <c r="F18" s="42">
        <v>1</v>
      </c>
      <c r="G18" s="12">
        <f>F18/H14</f>
        <v>2.7777777777777776E-2</v>
      </c>
      <c r="H18" s="60"/>
      <c r="I18" s="6"/>
    </row>
    <row r="19" spans="1:9">
      <c r="A19" s="61"/>
      <c r="B19" s="41" t="s">
        <v>26</v>
      </c>
      <c r="C19" s="53">
        <f t="shared" si="0"/>
        <v>4</v>
      </c>
      <c r="D19" s="41">
        <v>4</v>
      </c>
      <c r="E19" s="12">
        <f>D19/H14</f>
        <v>0.1111111111111111</v>
      </c>
      <c r="F19" s="42"/>
      <c r="G19" s="12">
        <f>F19/H14</f>
        <v>0</v>
      </c>
      <c r="H19" s="61"/>
      <c r="I19" s="6"/>
    </row>
    <row r="20" spans="1:9">
      <c r="A20" s="54"/>
      <c r="B20" s="52"/>
      <c r="C20" s="53">
        <f>SUM(C14:C19)</f>
        <v>36</v>
      </c>
      <c r="D20" s="53">
        <f t="shared" ref="D20" si="2">SUM(D14:D19)</f>
        <v>27</v>
      </c>
      <c r="E20" s="56">
        <f t="shared" ref="E20" si="3">SUM(E14:E19)</f>
        <v>0.75</v>
      </c>
      <c r="F20" s="53">
        <f t="shared" ref="F20" si="4">SUM(F14:F19)</f>
        <v>9</v>
      </c>
      <c r="G20" s="56">
        <f t="shared" ref="G20" si="5">SUM(G14:G19)</f>
        <v>0.25</v>
      </c>
      <c r="H20" s="55"/>
      <c r="I20" s="6"/>
    </row>
    <row r="21" spans="1:9">
      <c r="A21" s="63">
        <v>3</v>
      </c>
      <c r="B21" s="41" t="s">
        <v>19</v>
      </c>
      <c r="C21" s="53">
        <f t="shared" si="0"/>
        <v>0</v>
      </c>
      <c r="D21" s="41"/>
      <c r="E21" s="12">
        <f>D21/H21</f>
        <v>0</v>
      </c>
      <c r="F21" s="42"/>
      <c r="G21" s="12">
        <f>F21/H21</f>
        <v>0</v>
      </c>
      <c r="H21" s="64">
        <f>SUM(D21:D26,F21:F26)</f>
        <v>45</v>
      </c>
      <c r="I21" s="6" t="s">
        <v>62</v>
      </c>
    </row>
    <row r="22" spans="1:9">
      <c r="A22" s="63"/>
      <c r="B22" s="41" t="s">
        <v>20</v>
      </c>
      <c r="C22" s="53">
        <f t="shared" si="0"/>
        <v>1</v>
      </c>
      <c r="D22" s="41">
        <v>1</v>
      </c>
      <c r="E22" s="12">
        <f>D22/H21</f>
        <v>2.2222222222222223E-2</v>
      </c>
      <c r="F22" s="42"/>
      <c r="G22" s="12">
        <f>F22/H21</f>
        <v>0</v>
      </c>
      <c r="H22" s="64"/>
      <c r="I22" s="6" t="s">
        <v>17</v>
      </c>
    </row>
    <row r="23" spans="1:9">
      <c r="A23" s="63"/>
      <c r="B23" s="41" t="s">
        <v>21</v>
      </c>
      <c r="C23" s="53">
        <f t="shared" si="0"/>
        <v>13</v>
      </c>
      <c r="D23" s="41">
        <v>9</v>
      </c>
      <c r="E23" s="12">
        <f>D23/H21</f>
        <v>0.2</v>
      </c>
      <c r="F23" s="42">
        <v>4</v>
      </c>
      <c r="G23" s="12">
        <f>F23/H21</f>
        <v>8.8888888888888892E-2</v>
      </c>
      <c r="H23" s="64"/>
      <c r="I23" s="6"/>
    </row>
    <row r="24" spans="1:9">
      <c r="A24" s="63"/>
      <c r="B24" s="41" t="s">
        <v>22</v>
      </c>
      <c r="C24" s="53">
        <f t="shared" si="0"/>
        <v>14</v>
      </c>
      <c r="D24" s="41">
        <v>12</v>
      </c>
      <c r="E24" s="12">
        <f>D24/H21</f>
        <v>0.26666666666666666</v>
      </c>
      <c r="F24" s="42">
        <v>2</v>
      </c>
      <c r="G24" s="12">
        <f>F24/H21</f>
        <v>4.4444444444444446E-2</v>
      </c>
      <c r="H24" s="64"/>
      <c r="I24" s="6"/>
    </row>
    <row r="25" spans="1:9">
      <c r="A25" s="63"/>
      <c r="B25" s="41" t="s">
        <v>23</v>
      </c>
      <c r="C25" s="53">
        <f t="shared" si="0"/>
        <v>15</v>
      </c>
      <c r="D25" s="41">
        <v>11</v>
      </c>
      <c r="E25" s="12">
        <f>D25/H21</f>
        <v>0.24444444444444444</v>
      </c>
      <c r="F25" s="42">
        <v>4</v>
      </c>
      <c r="G25" s="12">
        <f>F25/H21</f>
        <v>8.8888888888888892E-2</v>
      </c>
      <c r="H25" s="64"/>
      <c r="I25" s="6"/>
    </row>
    <row r="26" spans="1:9">
      <c r="A26" s="63"/>
      <c r="B26" s="41" t="s">
        <v>26</v>
      </c>
      <c r="C26" s="53">
        <f t="shared" si="0"/>
        <v>2</v>
      </c>
      <c r="D26" s="41">
        <v>2</v>
      </c>
      <c r="E26" s="12">
        <f>D26/H21</f>
        <v>4.4444444444444446E-2</v>
      </c>
      <c r="F26" s="42"/>
      <c r="G26" s="12">
        <f>F26/H21</f>
        <v>0</v>
      </c>
      <c r="H26" s="64"/>
      <c r="I26" s="6"/>
    </row>
    <row r="27" spans="1:9">
      <c r="A27" s="54"/>
      <c r="B27" s="52"/>
      <c r="C27" s="53">
        <f>SUM(C21:C26)</f>
        <v>45</v>
      </c>
      <c r="D27" s="53">
        <f t="shared" ref="D27" si="6">SUM(D21:D26)</f>
        <v>35</v>
      </c>
      <c r="E27" s="56">
        <f t="shared" ref="E27" si="7">SUM(E21:E26)</f>
        <v>0.77777777777777779</v>
      </c>
      <c r="F27" s="53">
        <f t="shared" ref="F27" si="8">SUM(F21:F26)</f>
        <v>10</v>
      </c>
      <c r="G27" s="56">
        <f t="shared" ref="G27" si="9">SUM(G21:G26)</f>
        <v>0.22222222222222221</v>
      </c>
      <c r="H27" s="55"/>
      <c r="I27" s="6"/>
    </row>
    <row r="28" spans="1:9">
      <c r="A28" s="7"/>
    </row>
  </sheetData>
  <mergeCells count="6">
    <mergeCell ref="A7:A12"/>
    <mergeCell ref="H7:H12"/>
    <mergeCell ref="A14:A19"/>
    <mergeCell ref="H14:H19"/>
    <mergeCell ref="A21:A26"/>
    <mergeCell ref="H21:H26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workbookViewId="0">
      <selection activeCell="M9" sqref="M9"/>
    </sheetView>
  </sheetViews>
  <sheetFormatPr defaultRowHeight="16.2"/>
  <cols>
    <col min="4" max="4" width="9.44140625" style="9" customWidth="1"/>
    <col min="5" max="5" width="9.5546875" style="9" customWidth="1"/>
    <col min="6" max="6" width="15.33203125" style="9" bestFit="1" customWidth="1"/>
    <col min="7" max="8" width="10.44140625" style="9" bestFit="1" customWidth="1"/>
  </cols>
  <sheetData>
    <row r="1" spans="1:12">
      <c r="A1" t="s">
        <v>59</v>
      </c>
    </row>
    <row r="2" spans="1:12">
      <c r="A2" s="69" t="s">
        <v>30</v>
      </c>
      <c r="B2" s="69" t="s">
        <v>39</v>
      </c>
      <c r="C2" s="69" t="s">
        <v>40</v>
      </c>
      <c r="D2" s="71" t="s">
        <v>43</v>
      </c>
      <c r="E2" s="71"/>
      <c r="F2" s="71" t="s">
        <v>31</v>
      </c>
      <c r="G2" s="72" t="s">
        <v>44</v>
      </c>
      <c r="H2" s="73"/>
    </row>
    <row r="3" spans="1:12">
      <c r="A3" s="70"/>
      <c r="B3" s="70"/>
      <c r="C3" s="70"/>
      <c r="D3" s="31" t="s">
        <v>42</v>
      </c>
      <c r="E3" s="27" t="s">
        <v>45</v>
      </c>
      <c r="F3" s="71"/>
      <c r="G3" s="37" t="s">
        <v>42</v>
      </c>
      <c r="H3" s="27" t="s">
        <v>45</v>
      </c>
      <c r="J3" s="33"/>
    </row>
    <row r="4" spans="1:12">
      <c r="A4" s="28" t="s">
        <v>32</v>
      </c>
      <c r="B4" s="28" t="s">
        <v>46</v>
      </c>
      <c r="C4" s="36" t="s">
        <v>41</v>
      </c>
      <c r="D4" s="29">
        <v>43929</v>
      </c>
      <c r="E4" s="29">
        <v>43976</v>
      </c>
      <c r="F4" s="29">
        <v>43976</v>
      </c>
      <c r="G4" s="50">
        <v>56</v>
      </c>
      <c r="H4" s="32">
        <v>57</v>
      </c>
      <c r="K4" s="8"/>
      <c r="L4" s="8"/>
    </row>
    <row r="5" spans="1:12">
      <c r="A5" s="30" t="s">
        <v>33</v>
      </c>
      <c r="B5" s="30" t="s">
        <v>47</v>
      </c>
      <c r="C5" s="36" t="s">
        <v>41</v>
      </c>
      <c r="D5" s="66" t="s">
        <v>77</v>
      </c>
      <c r="E5" s="67"/>
      <c r="F5" s="67"/>
      <c r="G5" s="67"/>
      <c r="H5" s="68"/>
    </row>
    <row r="6" spans="1:12">
      <c r="A6" s="30" t="s">
        <v>34</v>
      </c>
      <c r="B6" s="34" t="s">
        <v>14</v>
      </c>
      <c r="C6" s="36" t="s">
        <v>41</v>
      </c>
      <c r="D6" s="66" t="s">
        <v>77</v>
      </c>
      <c r="E6" s="67"/>
      <c r="F6" s="67"/>
      <c r="G6" s="67"/>
      <c r="H6" s="68"/>
    </row>
    <row r="7" spans="1:12">
      <c r="A7" s="30" t="s">
        <v>35</v>
      </c>
      <c r="B7" s="30" t="s">
        <v>48</v>
      </c>
      <c r="C7" s="36" t="s">
        <v>41</v>
      </c>
      <c r="D7" s="43">
        <v>43940</v>
      </c>
      <c r="E7" s="43">
        <v>43984</v>
      </c>
      <c r="F7" s="43">
        <v>43984</v>
      </c>
      <c r="G7" s="50">
        <v>58</v>
      </c>
      <c r="H7" s="41">
        <v>59</v>
      </c>
    </row>
    <row r="8" spans="1:12">
      <c r="A8" s="30" t="s">
        <v>36</v>
      </c>
      <c r="B8" s="35" t="s">
        <v>63</v>
      </c>
      <c r="C8" s="36" t="s">
        <v>41</v>
      </c>
      <c r="D8" s="29">
        <v>43944</v>
      </c>
      <c r="E8" s="29">
        <v>43991</v>
      </c>
      <c r="F8" s="29">
        <v>43991</v>
      </c>
      <c r="G8" s="50">
        <v>56</v>
      </c>
      <c r="H8" s="40">
        <v>57</v>
      </c>
      <c r="J8" s="8"/>
    </row>
    <row r="9" spans="1:12">
      <c r="A9" s="30" t="s">
        <v>38</v>
      </c>
      <c r="B9" s="35" t="s">
        <v>67</v>
      </c>
      <c r="C9" s="36" t="s">
        <v>41</v>
      </c>
      <c r="D9" s="43">
        <v>43955</v>
      </c>
      <c r="E9" s="43">
        <v>44005</v>
      </c>
      <c r="F9" s="43">
        <v>44005</v>
      </c>
      <c r="G9" s="50">
        <v>57</v>
      </c>
      <c r="H9" s="44">
        <v>60</v>
      </c>
    </row>
    <row r="10" spans="1:12">
      <c r="A10" s="30" t="s">
        <v>37</v>
      </c>
      <c r="B10" s="34" t="s">
        <v>72</v>
      </c>
      <c r="C10" s="36" t="s">
        <v>41</v>
      </c>
      <c r="D10" s="43">
        <v>43958</v>
      </c>
      <c r="E10" s="43">
        <v>44012</v>
      </c>
      <c r="F10" s="43">
        <v>44012</v>
      </c>
      <c r="G10" s="50">
        <v>60</v>
      </c>
      <c r="H10" s="44">
        <v>65</v>
      </c>
    </row>
  </sheetData>
  <mergeCells count="8">
    <mergeCell ref="D6:H6"/>
    <mergeCell ref="D5:H5"/>
    <mergeCell ref="A2:A3"/>
    <mergeCell ref="D2:E2"/>
    <mergeCell ref="F2:F3"/>
    <mergeCell ref="G2:H2"/>
    <mergeCell ref="B2:B3"/>
    <mergeCell ref="C2:C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統計</vt:lpstr>
      <vt:lpstr>台茶8號</vt:lpstr>
      <vt:lpstr>台茶12號</vt:lpstr>
      <vt:lpstr>台茶18號</vt:lpstr>
      <vt:lpstr>青心大冇</vt:lpstr>
      <vt:lpstr>四季春</vt:lpstr>
      <vt:lpstr>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2019-04-25T06:08:17Z</dcterms:created>
  <dcterms:modified xsi:type="dcterms:W3CDTF">2022-03-03T01:51:22Z</dcterms:modified>
</cp:coreProperties>
</file>