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農林公司\農林原始資料\"/>
    </mc:Choice>
  </mc:AlternateContent>
  <bookViews>
    <workbookView xWindow="-108" yWindow="-108" windowWidth="23256" windowHeight="12576" activeTab="4"/>
  </bookViews>
  <sheets>
    <sheet name="台茶8號" sheetId="6" r:id="rId1"/>
    <sheet name="台茶12號" sheetId="2" r:id="rId2"/>
    <sheet name="台茶18號" sheetId="9" r:id="rId3"/>
    <sheet name="青心大冇" sheetId="8" r:id="rId4"/>
    <sheet name="採收紀錄表" sheetId="10" r:id="rId5"/>
  </sheets>
  <definedNames>
    <definedName name="_AMO_UniqueIdentifier" hidden="1">"'bd688cf3-852c-4b5f-a5e2-8315f7316aaf'"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8" l="1"/>
  <c r="C30" i="8"/>
  <c r="E22" i="8"/>
  <c r="C22" i="8"/>
  <c r="E14" i="8"/>
  <c r="C14" i="8"/>
  <c r="G8" i="8"/>
  <c r="G9" i="8"/>
  <c r="G10" i="8"/>
  <c r="G11" i="8"/>
  <c r="G12" i="8"/>
  <c r="G13" i="8"/>
  <c r="G14" i="8" s="1"/>
  <c r="G15" i="8"/>
  <c r="G22" i="8" s="1"/>
  <c r="G16" i="8"/>
  <c r="G17" i="8"/>
  <c r="G18" i="8"/>
  <c r="G19" i="8"/>
  <c r="G20" i="8"/>
  <c r="G21" i="8"/>
  <c r="G23" i="8"/>
  <c r="G24" i="8"/>
  <c r="G25" i="8"/>
  <c r="G26" i="8"/>
  <c r="G30" i="8" s="1"/>
  <c r="G27" i="8"/>
  <c r="G28" i="8"/>
  <c r="G29" i="8"/>
  <c r="G7" i="8"/>
  <c r="E28" i="9"/>
  <c r="C28" i="9"/>
  <c r="E20" i="9"/>
  <c r="C20" i="9"/>
  <c r="E13" i="9"/>
  <c r="G13" i="9"/>
  <c r="C13" i="9"/>
  <c r="G8" i="9"/>
  <c r="G9" i="9"/>
  <c r="G10" i="9"/>
  <c r="G11" i="9"/>
  <c r="G12" i="9"/>
  <c r="G14" i="9"/>
  <c r="G20" i="9" s="1"/>
  <c r="G15" i="9"/>
  <c r="G16" i="9"/>
  <c r="G17" i="9"/>
  <c r="G18" i="9"/>
  <c r="G19" i="9"/>
  <c r="G21" i="9"/>
  <c r="G28" i="9" s="1"/>
  <c r="G22" i="9"/>
  <c r="G23" i="9"/>
  <c r="G24" i="9"/>
  <c r="G25" i="9"/>
  <c r="G26" i="9"/>
  <c r="G27" i="9"/>
  <c r="G7" i="9"/>
  <c r="E28" i="2"/>
  <c r="C28" i="2"/>
  <c r="E21" i="2"/>
  <c r="C21" i="2"/>
  <c r="G14" i="2"/>
  <c r="G15" i="2"/>
  <c r="G21" i="2" s="1"/>
  <c r="G16" i="2"/>
  <c r="G17" i="2"/>
  <c r="G18" i="2"/>
  <c r="G19" i="2"/>
  <c r="G20" i="2"/>
  <c r="G22" i="2"/>
  <c r="G28" i="2" s="1"/>
  <c r="G23" i="2"/>
  <c r="G24" i="2"/>
  <c r="G25" i="2"/>
  <c r="G26" i="2"/>
  <c r="G27" i="2"/>
  <c r="G8" i="2"/>
  <c r="G9" i="2"/>
  <c r="G10" i="2"/>
  <c r="G11" i="2"/>
  <c r="G12" i="2"/>
  <c r="G7" i="2"/>
  <c r="E13" i="2"/>
  <c r="G13" i="2" s="1"/>
  <c r="C13" i="2"/>
  <c r="G8" i="6"/>
  <c r="G9" i="6"/>
  <c r="G10" i="6"/>
  <c r="G11" i="6"/>
  <c r="G12" i="6"/>
  <c r="G14" i="6"/>
  <c r="G15" i="6"/>
  <c r="G16" i="6"/>
  <c r="G17" i="6"/>
  <c r="G18" i="6"/>
  <c r="G19" i="6"/>
  <c r="G21" i="6"/>
  <c r="G22" i="6"/>
  <c r="G23" i="6"/>
  <c r="G24" i="6"/>
  <c r="G25" i="6"/>
  <c r="G26" i="6"/>
  <c r="G27" i="6"/>
  <c r="G7" i="6"/>
  <c r="E20" i="6"/>
  <c r="F8" i="6"/>
  <c r="F9" i="6"/>
  <c r="F10" i="6"/>
  <c r="F11" i="6"/>
  <c r="F12" i="6"/>
  <c r="F7" i="6"/>
  <c r="F13" i="6" s="1"/>
  <c r="D8" i="6"/>
  <c r="D9" i="6"/>
  <c r="D10" i="6"/>
  <c r="D11" i="6"/>
  <c r="D12" i="6"/>
  <c r="D7" i="6"/>
  <c r="E27" i="6"/>
  <c r="C27" i="6"/>
  <c r="C20" i="6"/>
  <c r="G20" i="6" s="1"/>
  <c r="E13" i="6"/>
  <c r="G13" i="6" s="1"/>
  <c r="C13" i="6"/>
  <c r="D13" i="6" l="1"/>
  <c r="H7" i="6" s="1"/>
  <c r="I21" i="9"/>
  <c r="D27" i="9" s="1"/>
  <c r="F27" i="9" l="1"/>
  <c r="I14" i="2" l="1"/>
  <c r="I22" i="2"/>
  <c r="I28" i="2" s="1"/>
  <c r="D15" i="2" l="1"/>
  <c r="F14" i="2"/>
  <c r="F15" i="2"/>
  <c r="D14" i="2"/>
  <c r="F16" i="2"/>
  <c r="I7" i="2"/>
  <c r="I14" i="9" l="1"/>
  <c r="I7" i="9"/>
  <c r="I23" i="8"/>
  <c r="F29" i="8" s="1"/>
  <c r="H21" i="6"/>
  <c r="H14" i="6"/>
  <c r="F8" i="2"/>
  <c r="F15" i="8" l="1"/>
  <c r="F21" i="8"/>
  <c r="D21" i="8"/>
  <c r="F13" i="8"/>
  <c r="D13" i="8"/>
  <c r="F27" i="2"/>
  <c r="F20" i="2"/>
  <c r="F22" i="2"/>
  <c r="F23" i="2"/>
  <c r="F11" i="2"/>
  <c r="F12" i="2"/>
  <c r="D7" i="2"/>
  <c r="F9" i="2"/>
  <c r="F10" i="2"/>
  <c r="F7" i="2"/>
  <c r="F24" i="9"/>
  <c r="F16" i="9"/>
  <c r="D11" i="9"/>
  <c r="F13" i="2" l="1"/>
  <c r="F25" i="9"/>
  <c r="F11" i="9"/>
  <c r="F9" i="9"/>
  <c r="D10" i="9"/>
  <c r="F7" i="9"/>
  <c r="F12" i="9"/>
  <c r="D8" i="9"/>
  <c r="F8" i="9"/>
  <c r="D16" i="9"/>
  <c r="D9" i="9"/>
  <c r="D17" i="9"/>
  <c r="D12" i="9"/>
  <c r="F21" i="9"/>
  <c r="F17" i="9"/>
  <c r="D22" i="9"/>
  <c r="D14" i="9"/>
  <c r="D18" i="9"/>
  <c r="F22" i="9"/>
  <c r="F14" i="9"/>
  <c r="F18" i="9"/>
  <c r="D23" i="9"/>
  <c r="F10" i="9"/>
  <c r="D15" i="9"/>
  <c r="D19" i="9"/>
  <c r="F23" i="9"/>
  <c r="D7" i="9"/>
  <c r="D13" i="9" s="1"/>
  <c r="F15" i="9"/>
  <c r="F19" i="9"/>
  <c r="D24" i="9"/>
  <c r="D21" i="9"/>
  <c r="D25" i="9"/>
  <c r="D26" i="9"/>
  <c r="F26" i="9"/>
  <c r="F27" i="8"/>
  <c r="D18" i="8"/>
  <c r="F12" i="8"/>
  <c r="F28" i="9" l="1"/>
  <c r="F13" i="9"/>
  <c r="F20" i="9"/>
  <c r="D28" i="9"/>
  <c r="D20" i="9"/>
  <c r="D28" i="8"/>
  <c r="F28" i="8"/>
  <c r="F18" i="8"/>
  <c r="D24" i="8"/>
  <c r="D29" i="8"/>
  <c r="F9" i="8"/>
  <c r="D15" i="8"/>
  <c r="D19" i="8"/>
  <c r="F24" i="8"/>
  <c r="D10" i="8"/>
  <c r="F19" i="8"/>
  <c r="D25" i="8"/>
  <c r="D16" i="8"/>
  <c r="D20" i="8"/>
  <c r="F25" i="8"/>
  <c r="D7" i="8"/>
  <c r="D11" i="8"/>
  <c r="F16" i="8"/>
  <c r="F20" i="8"/>
  <c r="D26" i="8"/>
  <c r="D9" i="8"/>
  <c r="F10" i="8"/>
  <c r="F7" i="8"/>
  <c r="F11" i="8"/>
  <c r="D17" i="8"/>
  <c r="D27" i="8"/>
  <c r="F26" i="8"/>
  <c r="D8" i="8"/>
  <c r="D12" i="8"/>
  <c r="F17" i="8"/>
  <c r="D23" i="8"/>
  <c r="D30" i="8" s="1"/>
  <c r="F8" i="8"/>
  <c r="F23" i="8"/>
  <c r="F30" i="8" s="1"/>
  <c r="F22" i="8" l="1"/>
  <c r="D14" i="8"/>
  <c r="F14" i="8"/>
  <c r="D22" i="8"/>
  <c r="D23" i="6"/>
  <c r="D17" i="6"/>
  <c r="F25" i="6" l="1"/>
  <c r="F26" i="6"/>
  <c r="F22" i="6"/>
  <c r="F21" i="6"/>
  <c r="F27" i="6" s="1"/>
  <c r="F17" i="6"/>
  <c r="F18" i="6"/>
  <c r="F19" i="6"/>
  <c r="F15" i="6"/>
  <c r="F14" i="6"/>
  <c r="D14" i="6"/>
  <c r="D19" i="6"/>
  <c r="D25" i="6"/>
  <c r="D15" i="6"/>
  <c r="D16" i="6"/>
  <c r="D21" i="6"/>
  <c r="D26" i="6"/>
  <c r="F16" i="6"/>
  <c r="D22" i="6"/>
  <c r="D18" i="6"/>
  <c r="D24" i="6"/>
  <c r="F23" i="6"/>
  <c r="F24" i="6"/>
  <c r="D20" i="6" l="1"/>
  <c r="F20" i="6"/>
  <c r="D27" i="6"/>
  <c r="D20" i="2"/>
  <c r="D19" i="2"/>
  <c r="D18" i="2"/>
  <c r="D17" i="2"/>
  <c r="F18" i="2"/>
  <c r="D25" i="2"/>
  <c r="D10" i="2"/>
  <c r="F25" i="2" l="1"/>
  <c r="D26" i="2"/>
  <c r="D27" i="2"/>
  <c r="F24" i="2"/>
  <c r="F26" i="2"/>
  <c r="D22" i="2"/>
  <c r="D28" i="2" s="1"/>
  <c r="F19" i="2"/>
  <c r="D23" i="2"/>
  <c r="D24" i="2"/>
  <c r="F17" i="2"/>
  <c r="F21" i="2" s="1"/>
  <c r="D16" i="2"/>
  <c r="D21" i="2" s="1"/>
  <c r="D12" i="2"/>
  <c r="D8" i="2"/>
  <c r="D11" i="2"/>
  <c r="D9" i="2"/>
  <c r="F28" i="2" l="1"/>
  <c r="D13" i="2"/>
</calcChain>
</file>

<file path=xl/sharedStrings.xml><?xml version="1.0" encoding="utf-8"?>
<sst xmlns="http://schemas.openxmlformats.org/spreadsheetml/2006/main" count="216" uniqueCount="96">
  <si>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</si>
  <si>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</si>
  <si>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</si>
  <si>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</si>
  <si>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</si>
  <si>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</si>
  <si>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</si>
  <si>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</si>
  <si>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</si>
  <si>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</si>
  <si>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</si>
  <si>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台茶12號</t>
    <phoneticPr fontId="2" type="noConversion"/>
  </si>
  <si>
    <t>總芽數</t>
    <phoneticPr fontId="2" type="noConversion"/>
  </si>
  <si>
    <t>開面茶芽數</t>
    <phoneticPr fontId="2" type="noConversion"/>
  </si>
  <si>
    <t>台茶8號</t>
    <phoneticPr fontId="2" type="noConversion"/>
  </si>
  <si>
    <t>11-1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</si>
  <si>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</si>
  <si>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</si>
  <si>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</si>
  <si>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青心大冇</t>
    <phoneticPr fontId="2" type="noConversion"/>
  </si>
  <si>
    <t>台茶18號</t>
    <phoneticPr fontId="2" type="noConversion"/>
  </si>
  <si>
    <t>3葉</t>
  </si>
  <si>
    <t>4葉</t>
  </si>
  <si>
    <t>5葉</t>
  </si>
  <si>
    <t>6葉</t>
  </si>
  <si>
    <t>2葉</t>
    <phoneticPr fontId="2" type="noConversion"/>
  </si>
  <si>
    <t>7葉</t>
  </si>
  <si>
    <t>8葉</t>
  </si>
  <si>
    <t>6-3、6-4</t>
    <phoneticPr fontId="2" type="noConversion"/>
  </si>
  <si>
    <t>7葉</t>
    <phoneticPr fontId="2" type="noConversion"/>
  </si>
  <si>
    <t>8葉</t>
    <phoneticPr fontId="2" type="noConversion"/>
  </si>
  <si>
    <t>茶菁1</t>
    <phoneticPr fontId="2" type="noConversion"/>
  </si>
  <si>
    <t>茶菁3</t>
    <phoneticPr fontId="2" type="noConversion"/>
  </si>
  <si>
    <t>品種</t>
    <phoneticPr fontId="2" type="noConversion"/>
  </si>
  <si>
    <t>採前調查日期</t>
    <phoneticPr fontId="2" type="noConversion"/>
  </si>
  <si>
    <t>台12</t>
    <phoneticPr fontId="2" type="noConversion"/>
  </si>
  <si>
    <t>台17</t>
    <phoneticPr fontId="2" type="noConversion"/>
  </si>
  <si>
    <t>台20</t>
    <phoneticPr fontId="2" type="noConversion"/>
  </si>
  <si>
    <t>四季</t>
    <phoneticPr fontId="2" type="noConversion"/>
  </si>
  <si>
    <t>大冇</t>
    <phoneticPr fontId="2" type="noConversion"/>
  </si>
  <si>
    <t>台8</t>
    <phoneticPr fontId="2" type="noConversion"/>
  </si>
  <si>
    <t>台18</t>
    <phoneticPr fontId="2" type="noConversion"/>
  </si>
  <si>
    <t>上一水</t>
    <phoneticPr fontId="2" type="noConversion"/>
  </si>
  <si>
    <t>2葉</t>
    <phoneticPr fontId="2" type="noConversion"/>
  </si>
  <si>
    <t>10-1</t>
    <phoneticPr fontId="2" type="noConversion"/>
  </si>
  <si>
    <t>8葉</t>
    <phoneticPr fontId="2" type="noConversion"/>
  </si>
  <si>
    <t>9葉</t>
    <phoneticPr fontId="2" type="noConversion"/>
  </si>
  <si>
    <t>採收/修剪日期</t>
    <phoneticPr fontId="2" type="noConversion"/>
  </si>
  <si>
    <t>採收/修剪高度(cm)</t>
    <phoneticPr fontId="2" type="noConversion"/>
  </si>
  <si>
    <t>田區</t>
    <phoneticPr fontId="2" type="noConversion"/>
  </si>
  <si>
    <t>6-3,6-4</t>
    <phoneticPr fontId="2" type="noConversion"/>
  </si>
  <si>
    <t>5-1,5-2</t>
    <phoneticPr fontId="2" type="noConversion"/>
  </si>
  <si>
    <t>10-2</t>
    <phoneticPr fontId="2" type="noConversion"/>
  </si>
  <si>
    <t>23區</t>
    <phoneticPr fontId="2" type="noConversion"/>
  </si>
  <si>
    <t>樹齡(年)</t>
    <phoneticPr fontId="2" type="noConversion"/>
  </si>
  <si>
    <t>2~3</t>
    <phoneticPr fontId="2" type="noConversion"/>
  </si>
  <si>
    <t>1~2</t>
    <phoneticPr fontId="2" type="noConversion"/>
  </si>
  <si>
    <t>3區</t>
    <phoneticPr fontId="2" type="noConversion"/>
  </si>
  <si>
    <t>第五水</t>
    <phoneticPr fontId="2" type="noConversion"/>
  </si>
  <si>
    <t>6-3 050 南西</t>
    <phoneticPr fontId="2" type="noConversion"/>
  </si>
  <si>
    <t>6-4 129 中中</t>
    <phoneticPr fontId="2" type="noConversion"/>
  </si>
  <si>
    <t>6-4 110 北東</t>
    <phoneticPr fontId="2" type="noConversion"/>
  </si>
  <si>
    <t>前一水採收/修剪日期：8/8</t>
    <phoneticPr fontId="2" type="noConversion"/>
  </si>
  <si>
    <t>2葉</t>
    <phoneticPr fontId="2" type="noConversion"/>
  </si>
  <si>
    <t>3葉</t>
    <phoneticPr fontId="2" type="noConversion"/>
  </si>
  <si>
    <t>53/57</t>
    <phoneticPr fontId="2" type="noConversion"/>
  </si>
  <si>
    <t>第五水留養</t>
    <phoneticPr fontId="2" type="noConversion"/>
  </si>
  <si>
    <t>上一水修剪高度53cm</t>
    <phoneticPr fontId="2" type="noConversion"/>
  </si>
  <si>
    <t>上一水修剪高度57cm</t>
    <phoneticPr fontId="2" type="noConversion"/>
  </si>
  <si>
    <t>前一水採收/修剪日期：9/2</t>
    <phoneticPr fontId="2" type="noConversion"/>
  </si>
  <si>
    <t>10-2 199 東中</t>
    <phoneticPr fontId="2" type="noConversion"/>
  </si>
  <si>
    <t>10-2 229 中南</t>
    <phoneticPr fontId="2" type="noConversion"/>
  </si>
  <si>
    <t>10-2 170 西北</t>
    <phoneticPr fontId="2" type="noConversion"/>
  </si>
  <si>
    <t>病蟲害嚴重</t>
    <phoneticPr fontId="2" type="noConversion"/>
  </si>
  <si>
    <t>8葉</t>
    <phoneticPr fontId="2" type="noConversion"/>
  </si>
  <si>
    <t>220 南西</t>
    <phoneticPr fontId="2" type="noConversion"/>
  </si>
  <si>
    <t>200 中中</t>
    <phoneticPr fontId="2" type="noConversion"/>
  </si>
  <si>
    <t>180 北東</t>
    <phoneticPr fontId="2" type="noConversion"/>
  </si>
  <si>
    <t>前一水採收/修剪日期：9/10</t>
    <phoneticPr fontId="2" type="noConversion"/>
  </si>
  <si>
    <t>23區</t>
    <phoneticPr fontId="2" type="noConversion"/>
  </si>
  <si>
    <t>前一水採收/修剪日期：9/17</t>
    <phoneticPr fontId="2" type="noConversion"/>
  </si>
  <si>
    <t>23-2 160 南西</t>
    <phoneticPr fontId="2" type="noConversion"/>
  </si>
  <si>
    <t>23-2 140 中中</t>
    <phoneticPr fontId="2" type="noConversion"/>
  </si>
  <si>
    <t>23-1 140 北東</t>
    <phoneticPr fontId="2" type="noConversion"/>
  </si>
  <si>
    <t>56/60</t>
    <phoneticPr fontId="2" type="noConversion"/>
  </si>
  <si>
    <t>為開面芽數</t>
    <phoneticPr fontId="2" type="noConversion"/>
  </si>
  <si>
    <t>合計芽數</t>
  </si>
  <si>
    <t>合計芽數</t>
    <phoneticPr fontId="2" type="noConversion"/>
  </si>
  <si>
    <t>小計</t>
  </si>
  <si>
    <t>小計</t>
    <phoneticPr fontId="2" type="noConversion"/>
  </si>
  <si>
    <t>開面茶芽數</t>
    <phoneticPr fontId="2" type="noConversion"/>
  </si>
  <si>
    <t>未開面茶芽數</t>
    <phoneticPr fontId="2" type="noConversion"/>
  </si>
  <si>
    <t>小計芽數</t>
  </si>
  <si>
    <t>小計芽數</t>
    <phoneticPr fontId="2" type="noConversion"/>
  </si>
  <si>
    <t>未開面茶芽數</t>
    <phoneticPr fontId="2" type="noConversion"/>
  </si>
  <si>
    <t>小計芽數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</si>
</sst>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"/>
    <numFmt numFmtId="177" formatCode="0.0%"/>
    <numFmt numFmtId="178" formatCode="0_ "/>
    <numFmt numFmtId="179" formatCode="m&quot;月&quot;d&quot;日&quot;;@"/>
    <numFmt numFmtId="182" formatCode="0_);[Red]\(0\)"/>
  </numFmts>
  <fonts count="8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3" borderId="1" xfId="0" quotePrefix="1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6" fillId="0" borderId="1" xfId="0" applyFont="1" applyBorder="1" applyAlignment="1">
      <alignment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182" fontId="3" fillId="0" borderId="1" xfId="0" applyNumberFormat="1" applyFont="1" applyFill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D7" sqref="D7:D13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0" customWidth="1"/>
    <col min="5" max="5" width="16.109375" style="13" customWidth="1"/>
    <col min="6" max="7" width="15.33203125" style="16" customWidth="1"/>
    <col min="8" max="8" width="10.44140625" customWidth="1"/>
    <col min="9" max="9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43761</v>
      </c>
      <c r="C2" s="82" t="s">
        <v>69</v>
      </c>
      <c r="D2" s="82"/>
      <c r="E2" s="19"/>
      <c r="H2" s="8"/>
    </row>
    <row r="3" spans="1:10">
      <c r="A3" s="2" t="s">
        <v>2</v>
      </c>
      <c r="B3" t="s">
        <v>14</v>
      </c>
    </row>
    <row r="4" spans="1:10">
      <c r="A4" s="2" t="s">
        <v>3</v>
      </c>
      <c r="B4" s="23" t="s">
        <v>52</v>
      </c>
    </row>
    <row r="5" spans="1:10">
      <c r="A5" s="2" t="s">
        <v>4</v>
      </c>
      <c r="B5" t="s">
        <v>58</v>
      </c>
    </row>
    <row r="6" spans="1:10" ht="48.6">
      <c r="A6" s="21" t="s">
        <v>5</v>
      </c>
      <c r="B6" s="21" t="s">
        <v>6</v>
      </c>
      <c r="C6" s="21" t="s">
        <v>85</v>
      </c>
      <c r="D6" s="11" t="s">
        <v>8</v>
      </c>
      <c r="E6" s="14" t="s">
        <v>13</v>
      </c>
      <c r="F6" s="17" t="s">
        <v>9</v>
      </c>
      <c r="G6" s="17" t="s">
        <v>87</v>
      </c>
      <c r="H6" s="21" t="s">
        <v>12</v>
      </c>
      <c r="I6" s="5" t="s">
        <v>10</v>
      </c>
      <c r="J6" t="s">
        <v>86</v>
      </c>
    </row>
    <row r="7" spans="1:10">
      <c r="A7" s="79">
        <v>1</v>
      </c>
      <c r="B7" s="39" t="s">
        <v>43</v>
      </c>
      <c r="C7" s="39"/>
      <c r="D7" s="12">
        <f>C7/58</f>
        <v>0</v>
      </c>
      <c r="E7" s="14">
        <v>1</v>
      </c>
      <c r="F7" s="12">
        <f>E7/58</f>
        <v>1.7241379310344827E-2</v>
      </c>
      <c r="G7" s="66">
        <f>SUM(C7,E7)</f>
        <v>1</v>
      </c>
      <c r="H7" s="69">
        <f>SUM(C13:E13)</f>
        <v>58.172413793103445</v>
      </c>
      <c r="I7" s="41" t="s">
        <v>71</v>
      </c>
      <c r="J7">
        <v>1</v>
      </c>
    </row>
    <row r="8" spans="1:10">
      <c r="A8" s="80"/>
      <c r="B8" s="39" t="s">
        <v>21</v>
      </c>
      <c r="C8" s="22">
        <v>3</v>
      </c>
      <c r="D8" s="12">
        <f t="shared" ref="D8:D12" si="0">C8/58</f>
        <v>5.1724137931034482E-2</v>
      </c>
      <c r="E8" s="15">
        <v>14</v>
      </c>
      <c r="F8" s="12">
        <f t="shared" ref="F8:F12" si="1">E8/58</f>
        <v>0.2413793103448276</v>
      </c>
      <c r="G8" s="66">
        <f t="shared" ref="G8:G27" si="2">SUM(C8,E8)</f>
        <v>17</v>
      </c>
      <c r="H8" s="70"/>
      <c r="I8" s="4" t="s">
        <v>16</v>
      </c>
      <c r="J8">
        <v>17</v>
      </c>
    </row>
    <row r="9" spans="1:10">
      <c r="A9" s="80"/>
      <c r="B9" s="39" t="s">
        <v>22</v>
      </c>
      <c r="C9" s="22"/>
      <c r="D9" s="12">
        <f t="shared" si="0"/>
        <v>0</v>
      </c>
      <c r="E9" s="15">
        <v>19</v>
      </c>
      <c r="F9" s="12">
        <f t="shared" si="1"/>
        <v>0.32758620689655171</v>
      </c>
      <c r="G9" s="66">
        <f t="shared" si="2"/>
        <v>19</v>
      </c>
      <c r="H9" s="70"/>
      <c r="I9" s="4"/>
      <c r="J9">
        <v>19</v>
      </c>
    </row>
    <row r="10" spans="1:10">
      <c r="A10" s="80"/>
      <c r="B10" s="39" t="s">
        <v>23</v>
      </c>
      <c r="C10" s="22">
        <v>4</v>
      </c>
      <c r="D10" s="12">
        <f t="shared" si="0"/>
        <v>6.8965517241379309E-2</v>
      </c>
      <c r="E10" s="15">
        <v>8</v>
      </c>
      <c r="F10" s="12">
        <f t="shared" si="1"/>
        <v>0.13793103448275862</v>
      </c>
      <c r="G10" s="66">
        <f t="shared" si="2"/>
        <v>12</v>
      </c>
      <c r="H10" s="70"/>
      <c r="I10" s="4"/>
      <c r="J10">
        <v>12</v>
      </c>
    </row>
    <row r="11" spans="1:10">
      <c r="A11" s="80"/>
      <c r="B11" s="39" t="s">
        <v>24</v>
      </c>
      <c r="C11" s="22">
        <v>2</v>
      </c>
      <c r="D11" s="12">
        <f t="shared" si="0"/>
        <v>3.4482758620689655E-2</v>
      </c>
      <c r="E11" s="15">
        <v>5</v>
      </c>
      <c r="F11" s="12">
        <f t="shared" si="1"/>
        <v>8.6206896551724144E-2</v>
      </c>
      <c r="G11" s="66">
        <f t="shared" si="2"/>
        <v>7</v>
      </c>
      <c r="H11" s="70"/>
      <c r="I11" s="4"/>
      <c r="J11">
        <v>7</v>
      </c>
    </row>
    <row r="12" spans="1:10">
      <c r="A12" s="80"/>
      <c r="B12" s="39" t="s">
        <v>26</v>
      </c>
      <c r="C12" s="22">
        <v>1</v>
      </c>
      <c r="D12" s="12">
        <f t="shared" si="0"/>
        <v>1.7241379310344827E-2</v>
      </c>
      <c r="E12" s="15">
        <v>1</v>
      </c>
      <c r="F12" s="12">
        <f t="shared" si="1"/>
        <v>1.7241379310344827E-2</v>
      </c>
      <c r="G12" s="66">
        <f t="shared" si="2"/>
        <v>2</v>
      </c>
      <c r="H12" s="70"/>
      <c r="I12" s="6"/>
      <c r="J12">
        <v>2</v>
      </c>
    </row>
    <row r="13" spans="1:10">
      <c r="A13" s="64"/>
      <c r="B13" s="62"/>
      <c r="C13" s="62">
        <f>SUM(C7:C12)</f>
        <v>10</v>
      </c>
      <c r="D13" s="12">
        <f>SUM(D7:D12)</f>
        <v>0.17241379310344826</v>
      </c>
      <c r="E13" s="63">
        <f>SUM(E7:E12)</f>
        <v>48</v>
      </c>
      <c r="F13" s="12">
        <f>SUM(F7:F12)</f>
        <v>0.82758620689655193</v>
      </c>
      <c r="G13" s="66">
        <f t="shared" si="2"/>
        <v>58</v>
      </c>
      <c r="H13" s="70"/>
      <c r="I13" s="6"/>
      <c r="J13">
        <v>58</v>
      </c>
    </row>
    <row r="14" spans="1:10">
      <c r="A14" s="79">
        <v>2</v>
      </c>
      <c r="B14" s="42" t="s">
        <v>25</v>
      </c>
      <c r="C14" s="21"/>
      <c r="D14" s="12">
        <f>C14/H14</f>
        <v>0</v>
      </c>
      <c r="E14" s="15">
        <v>1</v>
      </c>
      <c r="F14" s="12">
        <f>E14/H14</f>
        <v>1.6393442622950821E-2</v>
      </c>
      <c r="G14" s="66">
        <f t="shared" si="2"/>
        <v>1</v>
      </c>
      <c r="H14" s="69">
        <f>SUM(C14:C19,E14:E19)</f>
        <v>61</v>
      </c>
      <c r="I14" s="6" t="s">
        <v>70</v>
      </c>
      <c r="J14">
        <v>1</v>
      </c>
    </row>
    <row r="15" spans="1:10">
      <c r="A15" s="80"/>
      <c r="B15" s="42" t="s">
        <v>21</v>
      </c>
      <c r="C15" s="21"/>
      <c r="D15" s="12">
        <f>C15/H14</f>
        <v>0</v>
      </c>
      <c r="E15" s="15">
        <v>11</v>
      </c>
      <c r="F15" s="12">
        <f>E15/H14</f>
        <v>0.18032786885245902</v>
      </c>
      <c r="G15" s="66">
        <f t="shared" si="2"/>
        <v>11</v>
      </c>
      <c r="H15" s="70"/>
      <c r="I15" s="6" t="s">
        <v>17</v>
      </c>
      <c r="J15">
        <v>11</v>
      </c>
    </row>
    <row r="16" spans="1:10">
      <c r="A16" s="80"/>
      <c r="B16" s="42" t="s">
        <v>22</v>
      </c>
      <c r="C16" s="21"/>
      <c r="D16" s="12">
        <f>C16/H14</f>
        <v>0</v>
      </c>
      <c r="E16" s="15">
        <v>21</v>
      </c>
      <c r="F16" s="12">
        <f>E16/H14</f>
        <v>0.34426229508196721</v>
      </c>
      <c r="G16" s="66">
        <f t="shared" si="2"/>
        <v>21</v>
      </c>
      <c r="H16" s="70"/>
      <c r="I16" s="6"/>
      <c r="J16">
        <v>21</v>
      </c>
    </row>
    <row r="17" spans="1:10">
      <c r="A17" s="80"/>
      <c r="B17" s="42" t="s">
        <v>23</v>
      </c>
      <c r="C17" s="21"/>
      <c r="D17" s="12">
        <f>C17/H14</f>
        <v>0</v>
      </c>
      <c r="E17" s="15">
        <v>16</v>
      </c>
      <c r="F17" s="12">
        <f>E17/H14</f>
        <v>0.26229508196721313</v>
      </c>
      <c r="G17" s="66">
        <f t="shared" si="2"/>
        <v>16</v>
      </c>
      <c r="H17" s="70"/>
      <c r="I17" s="6"/>
      <c r="J17">
        <v>16</v>
      </c>
    </row>
    <row r="18" spans="1:10">
      <c r="A18" s="80"/>
      <c r="B18" s="42" t="s">
        <v>24</v>
      </c>
      <c r="C18" s="21">
        <v>1</v>
      </c>
      <c r="D18" s="12">
        <f>C18/H14</f>
        <v>1.6393442622950821E-2</v>
      </c>
      <c r="E18" s="15">
        <v>8</v>
      </c>
      <c r="F18" s="12">
        <f>E18/H14</f>
        <v>0.13114754098360656</v>
      </c>
      <c r="G18" s="66">
        <f t="shared" si="2"/>
        <v>9</v>
      </c>
      <c r="H18" s="70"/>
      <c r="I18" s="6"/>
      <c r="J18">
        <v>9</v>
      </c>
    </row>
    <row r="19" spans="1:10">
      <c r="A19" s="81"/>
      <c r="B19" s="42" t="s">
        <v>26</v>
      </c>
      <c r="C19" s="21">
        <v>1</v>
      </c>
      <c r="D19" s="12">
        <f>C19/H14</f>
        <v>1.6393442622950821E-2</v>
      </c>
      <c r="E19" s="15">
        <v>2</v>
      </c>
      <c r="F19" s="12">
        <f>E19/H14</f>
        <v>3.2786885245901641E-2</v>
      </c>
      <c r="G19" s="66">
        <f t="shared" si="2"/>
        <v>3</v>
      </c>
      <c r="H19" s="71"/>
      <c r="I19" s="6"/>
      <c r="J19">
        <v>3</v>
      </c>
    </row>
    <row r="20" spans="1:10">
      <c r="A20" s="64"/>
      <c r="B20" s="62"/>
      <c r="C20" s="62">
        <f>SUM(C14:C19)</f>
        <v>2</v>
      </c>
      <c r="D20" s="12">
        <f t="shared" ref="D20:F20" si="3">SUM(D14:D19)</f>
        <v>3.2786885245901641E-2</v>
      </c>
      <c r="E20" s="62">
        <f t="shared" si="3"/>
        <v>59</v>
      </c>
      <c r="F20" s="12">
        <f t="shared" si="3"/>
        <v>0.96721311475409844</v>
      </c>
      <c r="G20" s="66">
        <f t="shared" si="2"/>
        <v>61</v>
      </c>
      <c r="H20" s="70"/>
      <c r="I20" s="6"/>
      <c r="J20">
        <v>61</v>
      </c>
    </row>
    <row r="21" spans="1:10">
      <c r="A21" s="79">
        <v>3</v>
      </c>
      <c r="B21" s="42" t="s">
        <v>25</v>
      </c>
      <c r="C21" s="21"/>
      <c r="D21" s="12">
        <f>C21/H21</f>
        <v>0</v>
      </c>
      <c r="E21" s="15"/>
      <c r="F21" s="12">
        <f>E21/H21</f>
        <v>0</v>
      </c>
      <c r="G21" s="66">
        <f t="shared" si="2"/>
        <v>0</v>
      </c>
      <c r="H21" s="69">
        <f>SUM(C21:C26,E21:E26)</f>
        <v>54</v>
      </c>
      <c r="I21" s="6" t="s">
        <v>72</v>
      </c>
      <c r="J21">
        <v>0</v>
      </c>
    </row>
    <row r="22" spans="1:10">
      <c r="A22" s="80"/>
      <c r="B22" s="42" t="s">
        <v>21</v>
      </c>
      <c r="C22" s="21">
        <v>1</v>
      </c>
      <c r="D22" s="12">
        <f>C22/H21</f>
        <v>1.8518518518518517E-2</v>
      </c>
      <c r="E22" s="15">
        <v>8</v>
      </c>
      <c r="F22" s="12">
        <f>E22/H21</f>
        <v>0.14814814814814814</v>
      </c>
      <c r="G22" s="66">
        <f t="shared" si="2"/>
        <v>9</v>
      </c>
      <c r="H22" s="70"/>
      <c r="I22" s="6" t="s">
        <v>18</v>
      </c>
      <c r="J22">
        <v>9</v>
      </c>
    </row>
    <row r="23" spans="1:10">
      <c r="A23" s="80"/>
      <c r="B23" s="42" t="s">
        <v>22</v>
      </c>
      <c r="C23" s="21">
        <v>2</v>
      </c>
      <c r="D23" s="12">
        <f>C23/H21</f>
        <v>3.7037037037037035E-2</v>
      </c>
      <c r="E23" s="15">
        <v>17</v>
      </c>
      <c r="F23" s="12">
        <f>E23/H21</f>
        <v>0.31481481481481483</v>
      </c>
      <c r="G23" s="66">
        <f t="shared" si="2"/>
        <v>19</v>
      </c>
      <c r="H23" s="70"/>
      <c r="I23" s="6"/>
      <c r="J23">
        <v>19</v>
      </c>
    </row>
    <row r="24" spans="1:10">
      <c r="A24" s="80"/>
      <c r="B24" s="42" t="s">
        <v>23</v>
      </c>
      <c r="C24" s="21">
        <v>7</v>
      </c>
      <c r="D24" s="12">
        <f>C24/H21</f>
        <v>0.12962962962962962</v>
      </c>
      <c r="E24" s="15">
        <v>10</v>
      </c>
      <c r="F24" s="12">
        <f>E24/H21</f>
        <v>0.18518518518518517</v>
      </c>
      <c r="G24" s="66">
        <f t="shared" si="2"/>
        <v>17</v>
      </c>
      <c r="H24" s="70"/>
      <c r="I24" s="6"/>
      <c r="J24">
        <v>17</v>
      </c>
    </row>
    <row r="25" spans="1:10">
      <c r="A25" s="80"/>
      <c r="B25" s="42" t="s">
        <v>24</v>
      </c>
      <c r="C25" s="21">
        <v>1</v>
      </c>
      <c r="D25" s="12">
        <f>C25/H21</f>
        <v>1.8518518518518517E-2</v>
      </c>
      <c r="E25" s="15">
        <v>7</v>
      </c>
      <c r="F25" s="12">
        <f>E25/H21</f>
        <v>0.12962962962962962</v>
      </c>
      <c r="G25" s="66">
        <f t="shared" si="2"/>
        <v>8</v>
      </c>
      <c r="H25" s="70"/>
      <c r="I25" s="6"/>
      <c r="J25">
        <v>8</v>
      </c>
    </row>
    <row r="26" spans="1:10">
      <c r="A26" s="81"/>
      <c r="B26" s="42" t="s">
        <v>26</v>
      </c>
      <c r="C26" s="21"/>
      <c r="D26" s="12">
        <f>C26/H21</f>
        <v>0</v>
      </c>
      <c r="E26" s="15">
        <v>1</v>
      </c>
      <c r="F26" s="12">
        <f>E26/H21</f>
        <v>1.8518518518518517E-2</v>
      </c>
      <c r="G26" s="66">
        <f t="shared" si="2"/>
        <v>1</v>
      </c>
      <c r="H26" s="71"/>
      <c r="I26" s="6"/>
      <c r="J26">
        <v>1</v>
      </c>
    </row>
    <row r="27" spans="1:10">
      <c r="C27" s="9">
        <f>SUM(C21:C26)</f>
        <v>11</v>
      </c>
      <c r="D27" s="20">
        <f>SUM(D21:D26)</f>
        <v>0.20370370370370369</v>
      </c>
      <c r="E27" s="9">
        <f>SUM(E21:E26)</f>
        <v>43</v>
      </c>
      <c r="F27" s="16">
        <f>SUM(F21:F26)</f>
        <v>0.79629629629629628</v>
      </c>
      <c r="G27" s="66">
        <f t="shared" si="2"/>
        <v>54</v>
      </c>
      <c r="H27" s="58"/>
      <c r="J27">
        <v>54</v>
      </c>
    </row>
    <row r="28" spans="1:10">
      <c r="A28" s="7"/>
    </row>
  </sheetData>
  <mergeCells count="4">
    <mergeCell ref="A21:A26"/>
    <mergeCell ref="C2:D2"/>
    <mergeCell ref="A14:A19"/>
    <mergeCell ref="A7:A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F28" activeCellId="5" sqref="D13 F13 D21 F21 D28 F28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10" customWidth="1"/>
    <col min="5" max="5" width="16.109375" style="13" customWidth="1"/>
    <col min="6" max="6" width="15.33203125" style="16" customWidth="1"/>
    <col min="7" max="8" width="15.33203125" style="58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31">
        <v>43742</v>
      </c>
      <c r="C2" s="85" t="s">
        <v>62</v>
      </c>
      <c r="D2" s="85"/>
      <c r="E2" s="19"/>
      <c r="I2" s="8"/>
    </row>
    <row r="3" spans="1:10">
      <c r="A3" s="2" t="s">
        <v>2</v>
      </c>
      <c r="B3" s="2" t="s">
        <v>11</v>
      </c>
    </row>
    <row r="4" spans="1:10">
      <c r="A4" s="2" t="s">
        <v>3</v>
      </c>
      <c r="B4" s="2" t="s">
        <v>28</v>
      </c>
    </row>
    <row r="5" spans="1:10">
      <c r="A5" s="2" t="s">
        <v>4</v>
      </c>
      <c r="B5" t="s">
        <v>58</v>
      </c>
    </row>
    <row r="6" spans="1:10" ht="48.6">
      <c r="A6" s="3" t="s">
        <v>5</v>
      </c>
      <c r="B6" s="3" t="s">
        <v>6</v>
      </c>
      <c r="C6" s="3" t="s">
        <v>7</v>
      </c>
      <c r="D6" s="11" t="s">
        <v>8</v>
      </c>
      <c r="E6" s="14" t="s">
        <v>13</v>
      </c>
      <c r="F6" s="17" t="s">
        <v>9</v>
      </c>
      <c r="G6" s="72" t="s">
        <v>89</v>
      </c>
      <c r="H6" s="72" t="s">
        <v>88</v>
      </c>
      <c r="I6" s="3" t="s">
        <v>12</v>
      </c>
      <c r="J6" s="5" t="s">
        <v>10</v>
      </c>
    </row>
    <row r="7" spans="1:10">
      <c r="A7" s="79">
        <v>1</v>
      </c>
      <c r="B7" s="52" t="s">
        <v>21</v>
      </c>
      <c r="C7" s="30"/>
      <c r="D7" s="12">
        <f>C7/I7</f>
        <v>0</v>
      </c>
      <c r="E7" s="15">
        <v>2</v>
      </c>
      <c r="F7" s="12">
        <f>E7/I7</f>
        <v>4.5454545454545456E-2</v>
      </c>
      <c r="G7" s="66">
        <f>C7+E7</f>
        <v>2</v>
      </c>
      <c r="H7" s="66">
        <v>2</v>
      </c>
      <c r="I7" s="86">
        <f>SUM(C7:C12,E7:E12)</f>
        <v>44</v>
      </c>
      <c r="J7" s="18" t="s">
        <v>59</v>
      </c>
    </row>
    <row r="8" spans="1:10">
      <c r="A8" s="80"/>
      <c r="B8" s="52" t="s">
        <v>22</v>
      </c>
      <c r="C8" s="30">
        <v>1</v>
      </c>
      <c r="D8" s="12">
        <f>C8/I7</f>
        <v>2.2727272727272728E-2</v>
      </c>
      <c r="E8" s="15">
        <v>4</v>
      </c>
      <c r="F8" s="12">
        <f>E8/I7</f>
        <v>9.0909090909090912E-2</v>
      </c>
      <c r="G8" s="66">
        <f t="shared" ref="G8:G27" si="0">C8+E8</f>
        <v>5</v>
      </c>
      <c r="H8" s="67">
        <v>5</v>
      </c>
      <c r="I8" s="87"/>
      <c r="J8" s="4" t="s">
        <v>31</v>
      </c>
    </row>
    <row r="9" spans="1:10">
      <c r="A9" s="80"/>
      <c r="B9" s="52" t="s">
        <v>23</v>
      </c>
      <c r="C9" s="30">
        <v>1</v>
      </c>
      <c r="D9" s="12">
        <f>C9/I7</f>
        <v>2.2727272727272728E-2</v>
      </c>
      <c r="E9" s="15">
        <v>5</v>
      </c>
      <c r="F9" s="12">
        <f>E9/I7</f>
        <v>0.11363636363636363</v>
      </c>
      <c r="G9" s="66">
        <f t="shared" si="0"/>
        <v>6</v>
      </c>
      <c r="H9" s="67">
        <v>6</v>
      </c>
      <c r="I9" s="87"/>
      <c r="J9" s="4" t="s">
        <v>67</v>
      </c>
    </row>
    <row r="10" spans="1:10">
      <c r="A10" s="80"/>
      <c r="B10" s="52" t="s">
        <v>24</v>
      </c>
      <c r="C10" s="30">
        <v>8</v>
      </c>
      <c r="D10" s="12">
        <f>C10/I7</f>
        <v>0.18181818181818182</v>
      </c>
      <c r="E10" s="15">
        <v>4</v>
      </c>
      <c r="F10" s="12">
        <f>E10/I7</f>
        <v>9.0909090909090912E-2</v>
      </c>
      <c r="G10" s="66">
        <f t="shared" si="0"/>
        <v>12</v>
      </c>
      <c r="H10" s="67">
        <v>12</v>
      </c>
      <c r="I10" s="87"/>
      <c r="J10" s="4"/>
    </row>
    <row r="11" spans="1:10">
      <c r="A11" s="80"/>
      <c r="B11" s="52" t="s">
        <v>29</v>
      </c>
      <c r="C11" s="30">
        <v>13</v>
      </c>
      <c r="D11" s="12">
        <f>C11/I7</f>
        <v>0.29545454545454547</v>
      </c>
      <c r="E11" s="15"/>
      <c r="F11" s="12">
        <f>E11/I7</f>
        <v>0</v>
      </c>
      <c r="G11" s="66">
        <f t="shared" si="0"/>
        <v>13</v>
      </c>
      <c r="H11" s="67">
        <v>13</v>
      </c>
      <c r="I11" s="87"/>
      <c r="J11" s="6"/>
    </row>
    <row r="12" spans="1:10">
      <c r="A12" s="80"/>
      <c r="B12" s="30" t="s">
        <v>30</v>
      </c>
      <c r="C12" s="30">
        <v>6</v>
      </c>
      <c r="D12" s="12">
        <f>C12/I7</f>
        <v>0.13636363636363635</v>
      </c>
      <c r="E12" s="15"/>
      <c r="F12" s="12">
        <f>E12/I7</f>
        <v>0</v>
      </c>
      <c r="G12" s="66">
        <f t="shared" si="0"/>
        <v>6</v>
      </c>
      <c r="H12" s="67">
        <v>6</v>
      </c>
      <c r="I12" s="87"/>
      <c r="J12" s="6"/>
    </row>
    <row r="13" spans="1:10">
      <c r="A13" s="64"/>
      <c r="B13" s="62"/>
      <c r="C13" s="62">
        <f>SUM(C7:C12)</f>
        <v>29</v>
      </c>
      <c r="D13" s="73">
        <f t="shared" ref="D13:F13" si="1">SUM(D7:D12)</f>
        <v>0.65909090909090906</v>
      </c>
      <c r="E13" s="62">
        <f t="shared" si="1"/>
        <v>15</v>
      </c>
      <c r="F13" s="73">
        <f t="shared" si="1"/>
        <v>0.34090909090909094</v>
      </c>
      <c r="G13" s="66">
        <f t="shared" si="0"/>
        <v>44</v>
      </c>
      <c r="H13" s="67">
        <v>44</v>
      </c>
      <c r="I13" s="67"/>
      <c r="J13" s="6"/>
    </row>
    <row r="14" spans="1:10">
      <c r="A14" s="79">
        <v>2</v>
      </c>
      <c r="B14" s="52" t="s">
        <v>63</v>
      </c>
      <c r="C14" s="3"/>
      <c r="D14" s="12">
        <f>C14/I14</f>
        <v>0</v>
      </c>
      <c r="E14" s="15">
        <v>1</v>
      </c>
      <c r="F14" s="12">
        <f>E14/I14</f>
        <v>2.4390243902439025E-2</v>
      </c>
      <c r="G14" s="66">
        <f t="shared" si="0"/>
        <v>1</v>
      </c>
      <c r="H14" s="66">
        <v>1</v>
      </c>
      <c r="I14" s="86">
        <f>SUM(C14:C20,E14:E20)</f>
        <v>41</v>
      </c>
      <c r="J14" s="6" t="s">
        <v>60</v>
      </c>
    </row>
    <row r="15" spans="1:10">
      <c r="A15" s="80"/>
      <c r="B15" s="55" t="s">
        <v>64</v>
      </c>
      <c r="C15" s="55"/>
      <c r="D15" s="12">
        <f>C15/I14</f>
        <v>0</v>
      </c>
      <c r="E15" s="56">
        <v>5</v>
      </c>
      <c r="F15" s="12">
        <f>E15/I14</f>
        <v>0.12195121951219512</v>
      </c>
      <c r="G15" s="66">
        <f t="shared" si="0"/>
        <v>5</v>
      </c>
      <c r="H15" s="67">
        <v>5</v>
      </c>
      <c r="I15" s="87"/>
      <c r="J15" s="6" t="s">
        <v>17</v>
      </c>
    </row>
    <row r="16" spans="1:10">
      <c r="A16" s="80"/>
      <c r="B16" s="52" t="s">
        <v>22</v>
      </c>
      <c r="C16" s="3"/>
      <c r="D16" s="12">
        <f>C16/I14</f>
        <v>0</v>
      </c>
      <c r="E16" s="15">
        <v>8</v>
      </c>
      <c r="F16" s="12">
        <f>E16/I14</f>
        <v>0.1951219512195122</v>
      </c>
      <c r="G16" s="66">
        <f t="shared" si="0"/>
        <v>8</v>
      </c>
      <c r="H16" s="67">
        <v>8</v>
      </c>
      <c r="I16" s="80"/>
      <c r="J16" s="4" t="s">
        <v>67</v>
      </c>
    </row>
    <row r="17" spans="1:10">
      <c r="A17" s="80"/>
      <c r="B17" s="52" t="s">
        <v>23</v>
      </c>
      <c r="C17" s="3"/>
      <c r="D17" s="12">
        <f>C17/I14</f>
        <v>0</v>
      </c>
      <c r="E17" s="15">
        <v>13</v>
      </c>
      <c r="F17" s="12">
        <f>E17/I14</f>
        <v>0.31707317073170732</v>
      </c>
      <c r="G17" s="66">
        <f t="shared" si="0"/>
        <v>13</v>
      </c>
      <c r="H17" s="67">
        <v>13</v>
      </c>
      <c r="I17" s="80"/>
      <c r="J17" s="6"/>
    </row>
    <row r="18" spans="1:10">
      <c r="A18" s="80"/>
      <c r="B18" s="52" t="s">
        <v>24</v>
      </c>
      <c r="C18" s="3">
        <v>2</v>
      </c>
      <c r="D18" s="12">
        <f>C18/I14</f>
        <v>4.878048780487805E-2</v>
      </c>
      <c r="E18" s="15">
        <v>5</v>
      </c>
      <c r="F18" s="12">
        <f>E18/I14</f>
        <v>0.12195121951219512</v>
      </c>
      <c r="G18" s="66">
        <f t="shared" si="0"/>
        <v>7</v>
      </c>
      <c r="H18" s="67">
        <v>7</v>
      </c>
      <c r="I18" s="80"/>
      <c r="J18" s="6"/>
    </row>
    <row r="19" spans="1:10">
      <c r="A19" s="80"/>
      <c r="B19" s="52" t="s">
        <v>29</v>
      </c>
      <c r="C19" s="3">
        <v>2</v>
      </c>
      <c r="D19" s="12">
        <f>C19/I14</f>
        <v>4.878048780487805E-2</v>
      </c>
      <c r="E19" s="15">
        <v>4</v>
      </c>
      <c r="F19" s="12">
        <f>E19/I14</f>
        <v>9.7560975609756101E-2</v>
      </c>
      <c r="G19" s="66">
        <f t="shared" si="0"/>
        <v>6</v>
      </c>
      <c r="H19" s="67">
        <v>6</v>
      </c>
      <c r="I19" s="80"/>
      <c r="J19" s="6"/>
    </row>
    <row r="20" spans="1:10">
      <c r="A20" s="81"/>
      <c r="B20" s="52" t="s">
        <v>30</v>
      </c>
      <c r="C20" s="3">
        <v>1</v>
      </c>
      <c r="D20" s="12">
        <f>C20/I14</f>
        <v>2.4390243902439025E-2</v>
      </c>
      <c r="E20" s="15"/>
      <c r="F20" s="12">
        <f>E20/I14</f>
        <v>0</v>
      </c>
      <c r="G20" s="66">
        <f t="shared" si="0"/>
        <v>1</v>
      </c>
      <c r="H20" s="67">
        <v>1</v>
      </c>
      <c r="I20" s="81"/>
      <c r="J20" s="6"/>
    </row>
    <row r="21" spans="1:10">
      <c r="A21" s="65"/>
      <c r="B21" s="62"/>
      <c r="C21" s="62">
        <f>SUM(C14:C20)</f>
        <v>5</v>
      </c>
      <c r="D21" s="73">
        <f t="shared" ref="D21:G21" si="2">SUM(D14:D20)</f>
        <v>0.12195121951219512</v>
      </c>
      <c r="E21" s="62">
        <f t="shared" si="2"/>
        <v>36</v>
      </c>
      <c r="F21" s="73">
        <f t="shared" si="2"/>
        <v>0.87804878048780477</v>
      </c>
      <c r="G21" s="62">
        <f t="shared" si="2"/>
        <v>41</v>
      </c>
      <c r="H21" s="65">
        <v>41</v>
      </c>
      <c r="I21" s="65"/>
      <c r="J21" s="6"/>
    </row>
    <row r="22" spans="1:10">
      <c r="A22" s="83">
        <v>3</v>
      </c>
      <c r="B22" s="52" t="s">
        <v>21</v>
      </c>
      <c r="C22" s="3"/>
      <c r="D22" s="12">
        <f>C22/I22</f>
        <v>0</v>
      </c>
      <c r="E22" s="15">
        <v>8</v>
      </c>
      <c r="F22" s="12">
        <f>E22/I22</f>
        <v>0.11940298507462686</v>
      </c>
      <c r="G22" s="66">
        <f t="shared" si="0"/>
        <v>8</v>
      </c>
      <c r="H22" s="66">
        <v>8</v>
      </c>
      <c r="I22" s="84">
        <f>SUM(C22:C27,E22:E27)</f>
        <v>67</v>
      </c>
      <c r="J22" s="6" t="s">
        <v>61</v>
      </c>
    </row>
    <row r="23" spans="1:10">
      <c r="A23" s="83"/>
      <c r="B23" s="52" t="s">
        <v>22</v>
      </c>
      <c r="C23" s="3"/>
      <c r="D23" s="12">
        <f>C23/I22</f>
        <v>0</v>
      </c>
      <c r="E23" s="15">
        <v>17</v>
      </c>
      <c r="F23" s="12">
        <f>E23/I22</f>
        <v>0.2537313432835821</v>
      </c>
      <c r="G23" s="66">
        <f t="shared" si="0"/>
        <v>17</v>
      </c>
      <c r="H23" s="66">
        <v>17</v>
      </c>
      <c r="I23" s="84"/>
      <c r="J23" s="6" t="s">
        <v>32</v>
      </c>
    </row>
    <row r="24" spans="1:10">
      <c r="A24" s="83"/>
      <c r="B24" s="52" t="s">
        <v>23</v>
      </c>
      <c r="C24" s="3">
        <v>1</v>
      </c>
      <c r="D24" s="12">
        <f>C24/I22</f>
        <v>1.4925373134328358E-2</v>
      </c>
      <c r="E24" s="15">
        <v>20</v>
      </c>
      <c r="F24" s="12">
        <f>E24/I22</f>
        <v>0.29850746268656714</v>
      </c>
      <c r="G24" s="66">
        <f t="shared" si="0"/>
        <v>21</v>
      </c>
      <c r="H24" s="66">
        <v>21</v>
      </c>
      <c r="I24" s="84"/>
      <c r="J24" s="4" t="s">
        <v>68</v>
      </c>
    </row>
    <row r="25" spans="1:10">
      <c r="A25" s="83"/>
      <c r="B25" s="52" t="s">
        <v>24</v>
      </c>
      <c r="C25" s="3">
        <v>3</v>
      </c>
      <c r="D25" s="12">
        <f>C25/I22</f>
        <v>4.4776119402985072E-2</v>
      </c>
      <c r="E25" s="15">
        <v>11</v>
      </c>
      <c r="F25" s="12">
        <f>E25/I22</f>
        <v>0.16417910447761194</v>
      </c>
      <c r="G25" s="66">
        <f t="shared" si="0"/>
        <v>14</v>
      </c>
      <c r="H25" s="66">
        <v>14</v>
      </c>
      <c r="I25" s="84"/>
      <c r="J25" s="6"/>
    </row>
    <row r="26" spans="1:10">
      <c r="A26" s="83"/>
      <c r="B26" s="52" t="s">
        <v>29</v>
      </c>
      <c r="C26" s="3">
        <v>2</v>
      </c>
      <c r="D26" s="12">
        <f>C26/I22</f>
        <v>2.9850746268656716E-2</v>
      </c>
      <c r="E26" s="15">
        <v>4</v>
      </c>
      <c r="F26" s="12">
        <f>E26/I22</f>
        <v>5.9701492537313432E-2</v>
      </c>
      <c r="G26" s="66">
        <f t="shared" si="0"/>
        <v>6</v>
      </c>
      <c r="H26" s="66">
        <v>6</v>
      </c>
      <c r="I26" s="84"/>
      <c r="J26" s="6"/>
    </row>
    <row r="27" spans="1:10">
      <c r="A27" s="83"/>
      <c r="B27" s="52" t="s">
        <v>30</v>
      </c>
      <c r="C27" s="3">
        <v>1</v>
      </c>
      <c r="D27" s="12">
        <f>C27/I22</f>
        <v>1.4925373134328358E-2</v>
      </c>
      <c r="E27" s="15"/>
      <c r="F27" s="12">
        <f>E27/I22</f>
        <v>0</v>
      </c>
      <c r="G27" s="66">
        <f t="shared" si="0"/>
        <v>1</v>
      </c>
      <c r="H27" s="66">
        <v>1</v>
      </c>
      <c r="I27" s="84"/>
      <c r="J27" s="6"/>
    </row>
    <row r="28" spans="1:10">
      <c r="A28" s="7"/>
      <c r="C28" s="9">
        <f>SUM(C22:C27)</f>
        <v>7</v>
      </c>
      <c r="D28" s="74">
        <f t="shared" ref="D28:I28" si="3">SUM(D22:D27)</f>
        <v>0.1044776119402985</v>
      </c>
      <c r="E28" s="9">
        <f t="shared" si="3"/>
        <v>60</v>
      </c>
      <c r="F28" s="74">
        <f t="shared" si="3"/>
        <v>0.89552238805970141</v>
      </c>
      <c r="G28" s="9">
        <f t="shared" si="3"/>
        <v>67</v>
      </c>
      <c r="H28" s="9">
        <v>67</v>
      </c>
      <c r="I28" s="9">
        <f t="shared" si="3"/>
        <v>67</v>
      </c>
    </row>
  </sheetData>
  <mergeCells count="7">
    <mergeCell ref="A22:A27"/>
    <mergeCell ref="I22:I27"/>
    <mergeCell ref="C2:D2"/>
    <mergeCell ref="A14:A20"/>
    <mergeCell ref="I14:I20"/>
    <mergeCell ref="A7:A12"/>
    <mergeCell ref="I7:I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G6" activeCellId="1" sqref="C6 G6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6" customWidth="1"/>
    <col min="5" max="5" width="16.109375" style="13" customWidth="1"/>
    <col min="6" max="8" width="15.33203125" style="16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43774</v>
      </c>
      <c r="C2" s="82" t="s">
        <v>80</v>
      </c>
      <c r="D2" s="82"/>
      <c r="E2" s="19"/>
      <c r="I2" s="8"/>
    </row>
    <row r="3" spans="1:10">
      <c r="A3" s="2" t="s">
        <v>2</v>
      </c>
      <c r="B3" t="s">
        <v>20</v>
      </c>
    </row>
    <row r="4" spans="1:10">
      <c r="A4" s="2" t="s">
        <v>3</v>
      </c>
      <c r="B4" s="23" t="s">
        <v>79</v>
      </c>
    </row>
    <row r="5" spans="1:10">
      <c r="A5" s="2" t="s">
        <v>4</v>
      </c>
      <c r="B5" t="s">
        <v>58</v>
      </c>
    </row>
    <row r="6" spans="1:10" ht="48.6">
      <c r="A6" s="27" t="s">
        <v>5</v>
      </c>
      <c r="B6" s="27" t="s">
        <v>6</v>
      </c>
      <c r="C6" s="62" t="s">
        <v>91</v>
      </c>
      <c r="D6" s="11" t="s">
        <v>8</v>
      </c>
      <c r="E6" s="14" t="s">
        <v>90</v>
      </c>
      <c r="F6" s="17" t="s">
        <v>9</v>
      </c>
      <c r="G6" s="72" t="s">
        <v>93</v>
      </c>
      <c r="H6" s="72" t="s">
        <v>92</v>
      </c>
      <c r="I6" s="27" t="s">
        <v>12</v>
      </c>
      <c r="J6" s="5" t="s">
        <v>10</v>
      </c>
    </row>
    <row r="7" spans="1:10">
      <c r="A7" s="79">
        <v>1</v>
      </c>
      <c r="B7" s="44" t="s">
        <v>21</v>
      </c>
      <c r="C7" s="27"/>
      <c r="D7" s="12">
        <f>C7/I7</f>
        <v>0</v>
      </c>
      <c r="E7" s="15"/>
      <c r="F7" s="12">
        <f>E7/I7</f>
        <v>0</v>
      </c>
      <c r="G7" s="66">
        <f>C7+E7</f>
        <v>0</v>
      </c>
      <c r="H7" s="66">
        <v>0</v>
      </c>
      <c r="I7" s="86">
        <f>SUM(C7:C12,E7:E12)</f>
        <v>42</v>
      </c>
      <c r="J7" s="18" t="s">
        <v>81</v>
      </c>
    </row>
    <row r="8" spans="1:10">
      <c r="A8" s="80"/>
      <c r="B8" s="44" t="s">
        <v>22</v>
      </c>
      <c r="C8" s="27"/>
      <c r="D8" s="12">
        <f>C8/I7</f>
        <v>0</v>
      </c>
      <c r="E8" s="15">
        <v>8</v>
      </c>
      <c r="F8" s="12">
        <f>E8/I7</f>
        <v>0.19047619047619047</v>
      </c>
      <c r="G8" s="66">
        <f t="shared" ref="G8:G27" si="0">C8+E8</f>
        <v>8</v>
      </c>
      <c r="H8" s="66">
        <v>8</v>
      </c>
      <c r="I8" s="80"/>
      <c r="J8" s="28" t="s">
        <v>16</v>
      </c>
    </row>
    <row r="9" spans="1:10">
      <c r="A9" s="80"/>
      <c r="B9" s="44" t="s">
        <v>23</v>
      </c>
      <c r="C9" s="27">
        <v>3</v>
      </c>
      <c r="D9" s="12">
        <f>C9/I7</f>
        <v>7.1428571428571425E-2</v>
      </c>
      <c r="E9" s="15">
        <v>14</v>
      </c>
      <c r="F9" s="12">
        <f>E9/I7</f>
        <v>0.33333333333333331</v>
      </c>
      <c r="G9" s="66">
        <f t="shared" si="0"/>
        <v>17</v>
      </c>
      <c r="H9" s="66">
        <v>17</v>
      </c>
      <c r="I9" s="80"/>
      <c r="J9" s="48"/>
    </row>
    <row r="10" spans="1:10">
      <c r="A10" s="80"/>
      <c r="B10" s="44" t="s">
        <v>24</v>
      </c>
      <c r="C10" s="27">
        <v>3</v>
      </c>
      <c r="D10" s="12">
        <f>C10/I7</f>
        <v>7.1428571428571425E-2</v>
      </c>
      <c r="E10" s="15">
        <v>7</v>
      </c>
      <c r="F10" s="12">
        <f>E10/I7</f>
        <v>0.16666666666666666</v>
      </c>
      <c r="G10" s="66">
        <f t="shared" si="0"/>
        <v>10</v>
      </c>
      <c r="H10" s="66">
        <v>10</v>
      </c>
      <c r="I10" s="80"/>
      <c r="J10" s="4"/>
    </row>
    <row r="11" spans="1:10">
      <c r="A11" s="80"/>
      <c r="B11" s="44" t="s">
        <v>26</v>
      </c>
      <c r="C11" s="27"/>
      <c r="D11" s="12">
        <f>C11/I7</f>
        <v>0</v>
      </c>
      <c r="E11" s="15">
        <v>4</v>
      </c>
      <c r="F11" s="12">
        <f>E11/I7</f>
        <v>9.5238095238095233E-2</v>
      </c>
      <c r="G11" s="66">
        <f t="shared" si="0"/>
        <v>4</v>
      </c>
      <c r="H11" s="66">
        <v>4</v>
      </c>
      <c r="I11" s="80"/>
      <c r="J11" s="6"/>
    </row>
    <row r="12" spans="1:10">
      <c r="A12" s="81"/>
      <c r="B12" s="44" t="s">
        <v>45</v>
      </c>
      <c r="C12" s="27">
        <v>1</v>
      </c>
      <c r="D12" s="12">
        <f>C12/I7</f>
        <v>2.3809523809523808E-2</v>
      </c>
      <c r="E12" s="15">
        <v>2</v>
      </c>
      <c r="F12" s="12">
        <f>E12/I7</f>
        <v>4.7619047619047616E-2</v>
      </c>
      <c r="G12" s="66">
        <f t="shared" si="0"/>
        <v>3</v>
      </c>
      <c r="H12" s="66">
        <v>3</v>
      </c>
      <c r="I12" s="81"/>
      <c r="J12" s="6"/>
    </row>
    <row r="13" spans="1:10">
      <c r="A13" s="64"/>
      <c r="B13" s="62"/>
      <c r="C13" s="62">
        <f>SUM(C7:C12)</f>
        <v>7</v>
      </c>
      <c r="D13" s="62">
        <f t="shared" ref="D13:G13" si="1">SUM(D7:D12)</f>
        <v>0.16666666666666666</v>
      </c>
      <c r="E13" s="62">
        <f t="shared" si="1"/>
        <v>35</v>
      </c>
      <c r="F13" s="62">
        <f t="shared" si="1"/>
        <v>0.83333333333333326</v>
      </c>
      <c r="G13" s="62">
        <f t="shared" si="1"/>
        <v>42</v>
      </c>
      <c r="H13" s="62">
        <v>42</v>
      </c>
      <c r="I13" s="64"/>
      <c r="J13" s="6"/>
    </row>
    <row r="14" spans="1:10">
      <c r="A14" s="79">
        <v>2</v>
      </c>
      <c r="B14" s="44" t="s">
        <v>21</v>
      </c>
      <c r="C14" s="27"/>
      <c r="D14" s="12">
        <f>C14/I14</f>
        <v>0</v>
      </c>
      <c r="E14" s="15">
        <v>2</v>
      </c>
      <c r="F14" s="12">
        <f>E14/I14</f>
        <v>3.0303030303030304E-2</v>
      </c>
      <c r="G14" s="66">
        <f t="shared" si="0"/>
        <v>2</v>
      </c>
      <c r="H14" s="66">
        <v>2</v>
      </c>
      <c r="I14" s="86">
        <f>SUM(C14:C19,E14:E19)</f>
        <v>66</v>
      </c>
      <c r="J14" s="6" t="s">
        <v>82</v>
      </c>
    </row>
    <row r="15" spans="1:10">
      <c r="A15" s="80"/>
      <c r="B15" s="44" t="s">
        <v>22</v>
      </c>
      <c r="C15" s="27">
        <v>1</v>
      </c>
      <c r="D15" s="12">
        <f>C15/I14</f>
        <v>1.5151515151515152E-2</v>
      </c>
      <c r="E15" s="15">
        <v>23</v>
      </c>
      <c r="F15" s="12">
        <f>E15/I14</f>
        <v>0.34848484848484851</v>
      </c>
      <c r="G15" s="66">
        <f t="shared" si="0"/>
        <v>24</v>
      </c>
      <c r="H15" s="66">
        <v>24</v>
      </c>
      <c r="I15" s="80"/>
      <c r="J15" s="6" t="s">
        <v>17</v>
      </c>
    </row>
    <row r="16" spans="1:10">
      <c r="A16" s="80"/>
      <c r="B16" s="44" t="s">
        <v>23</v>
      </c>
      <c r="C16" s="27">
        <v>7</v>
      </c>
      <c r="D16" s="12">
        <f>C16/I14</f>
        <v>0.10606060606060606</v>
      </c>
      <c r="E16" s="15">
        <v>13</v>
      </c>
      <c r="F16" s="12">
        <f>E16/I14</f>
        <v>0.19696969696969696</v>
      </c>
      <c r="G16" s="66">
        <f t="shared" si="0"/>
        <v>20</v>
      </c>
      <c r="H16" s="66">
        <v>20</v>
      </c>
      <c r="I16" s="80"/>
      <c r="J16" s="6"/>
    </row>
    <row r="17" spans="1:10">
      <c r="A17" s="80"/>
      <c r="B17" s="44" t="s">
        <v>24</v>
      </c>
      <c r="C17" s="27">
        <v>4</v>
      </c>
      <c r="D17" s="12">
        <f>C17/I14</f>
        <v>6.0606060606060608E-2</v>
      </c>
      <c r="E17" s="15">
        <v>15</v>
      </c>
      <c r="F17" s="12">
        <f>E17/I14</f>
        <v>0.22727272727272727</v>
      </c>
      <c r="G17" s="66">
        <f t="shared" si="0"/>
        <v>19</v>
      </c>
      <c r="H17" s="66">
        <v>19</v>
      </c>
      <c r="I17" s="80"/>
      <c r="J17" s="6"/>
    </row>
    <row r="18" spans="1:10">
      <c r="A18" s="80"/>
      <c r="B18" s="44" t="s">
        <v>26</v>
      </c>
      <c r="C18" s="27"/>
      <c r="D18" s="12">
        <f>C18/I14</f>
        <v>0</v>
      </c>
      <c r="E18" s="15">
        <v>1</v>
      </c>
      <c r="F18" s="12">
        <f>E18/I14</f>
        <v>1.5151515151515152E-2</v>
      </c>
      <c r="G18" s="66">
        <f t="shared" si="0"/>
        <v>1</v>
      </c>
      <c r="H18" s="66">
        <v>1</v>
      </c>
      <c r="I18" s="80"/>
      <c r="J18" s="6"/>
    </row>
    <row r="19" spans="1:10">
      <c r="A19" s="81"/>
      <c r="B19" s="44" t="s">
        <v>45</v>
      </c>
      <c r="C19" s="27"/>
      <c r="D19" s="12">
        <f>C19/I14</f>
        <v>0</v>
      </c>
      <c r="E19" s="15"/>
      <c r="F19" s="12">
        <f>E19/I14</f>
        <v>0</v>
      </c>
      <c r="G19" s="66">
        <f t="shared" si="0"/>
        <v>0</v>
      </c>
      <c r="H19" s="66">
        <v>0</v>
      </c>
      <c r="I19" s="81"/>
      <c r="J19" s="6"/>
    </row>
    <row r="20" spans="1:10">
      <c r="A20" s="65"/>
      <c r="B20" s="62"/>
      <c r="C20" s="62">
        <f>SUM(C14:C19)</f>
        <v>12</v>
      </c>
      <c r="D20" s="62">
        <f t="shared" ref="D20:G20" si="2">SUM(D14:D19)</f>
        <v>0.18181818181818182</v>
      </c>
      <c r="E20" s="62">
        <f t="shared" si="2"/>
        <v>54</v>
      </c>
      <c r="F20" s="62">
        <f t="shared" si="2"/>
        <v>0.81818181818181812</v>
      </c>
      <c r="G20" s="62">
        <f t="shared" si="2"/>
        <v>66</v>
      </c>
      <c r="H20" s="62">
        <v>66</v>
      </c>
      <c r="I20" s="65"/>
      <c r="J20" s="6"/>
    </row>
    <row r="21" spans="1:10">
      <c r="A21" s="83">
        <v>3</v>
      </c>
      <c r="B21" s="44" t="s">
        <v>21</v>
      </c>
      <c r="C21" s="44"/>
      <c r="D21" s="12">
        <f>C21/I21</f>
        <v>0</v>
      </c>
      <c r="E21" s="45">
        <v>1</v>
      </c>
      <c r="F21" s="12">
        <f>E21/I21</f>
        <v>1.7857142857142856E-2</v>
      </c>
      <c r="G21" s="66">
        <f t="shared" si="0"/>
        <v>1</v>
      </c>
      <c r="H21" s="66">
        <v>1</v>
      </c>
      <c r="I21" s="84">
        <f>SUM(C21:C27,E21:E27)</f>
        <v>56</v>
      </c>
      <c r="J21" s="6" t="s">
        <v>83</v>
      </c>
    </row>
    <row r="22" spans="1:10">
      <c r="A22" s="83"/>
      <c r="B22" s="44" t="s">
        <v>22</v>
      </c>
      <c r="C22" s="44">
        <v>9</v>
      </c>
      <c r="D22" s="12">
        <f>C22/I21</f>
        <v>0.16071428571428573</v>
      </c>
      <c r="E22" s="45">
        <v>13</v>
      </c>
      <c r="F22" s="12">
        <f>E22/I21</f>
        <v>0.23214285714285715</v>
      </c>
      <c r="G22" s="66">
        <f t="shared" si="0"/>
        <v>22</v>
      </c>
      <c r="H22" s="66">
        <v>22</v>
      </c>
      <c r="I22" s="84"/>
      <c r="J22" s="6" t="s">
        <v>18</v>
      </c>
    </row>
    <row r="23" spans="1:10">
      <c r="A23" s="83"/>
      <c r="B23" s="44" t="s">
        <v>23</v>
      </c>
      <c r="C23" s="44">
        <v>6</v>
      </c>
      <c r="D23" s="12">
        <f>C23/I21</f>
        <v>0.10714285714285714</v>
      </c>
      <c r="E23" s="45">
        <v>15</v>
      </c>
      <c r="F23" s="12">
        <f>E23/I21</f>
        <v>0.26785714285714285</v>
      </c>
      <c r="G23" s="66">
        <f t="shared" si="0"/>
        <v>21</v>
      </c>
      <c r="H23" s="66">
        <v>21</v>
      </c>
      <c r="I23" s="84"/>
      <c r="J23" s="6"/>
    </row>
    <row r="24" spans="1:10">
      <c r="A24" s="83"/>
      <c r="B24" s="44" t="s">
        <v>24</v>
      </c>
      <c r="C24" s="44">
        <v>4</v>
      </c>
      <c r="D24" s="12">
        <f>C24/I21</f>
        <v>7.1428571428571425E-2</v>
      </c>
      <c r="E24" s="45">
        <v>6</v>
      </c>
      <c r="F24" s="12">
        <f>E24/I21</f>
        <v>0.10714285714285714</v>
      </c>
      <c r="G24" s="66">
        <f t="shared" si="0"/>
        <v>10</v>
      </c>
      <c r="H24" s="66">
        <v>10</v>
      </c>
      <c r="I24" s="84"/>
      <c r="J24" s="6"/>
    </row>
    <row r="25" spans="1:10">
      <c r="A25" s="83"/>
      <c r="B25" s="44" t="s">
        <v>26</v>
      </c>
      <c r="C25" s="44"/>
      <c r="D25" s="12">
        <f>C25/I21</f>
        <v>0</v>
      </c>
      <c r="E25" s="45">
        <v>2</v>
      </c>
      <c r="F25" s="12">
        <f>E25/I21</f>
        <v>3.5714285714285712E-2</v>
      </c>
      <c r="G25" s="66">
        <f t="shared" si="0"/>
        <v>2</v>
      </c>
      <c r="H25" s="66">
        <v>2</v>
      </c>
      <c r="I25" s="84"/>
      <c r="J25" s="6"/>
    </row>
    <row r="26" spans="1:10">
      <c r="A26" s="83"/>
      <c r="B26" s="44" t="s">
        <v>45</v>
      </c>
      <c r="C26" s="44"/>
      <c r="D26" s="12">
        <f>C26/I21</f>
        <v>0</v>
      </c>
      <c r="E26" s="45"/>
      <c r="F26" s="12">
        <f>E26/I21</f>
        <v>0</v>
      </c>
      <c r="G26" s="66">
        <f t="shared" si="0"/>
        <v>0</v>
      </c>
      <c r="H26" s="66">
        <v>0</v>
      </c>
      <c r="I26" s="84"/>
      <c r="J26" s="6"/>
    </row>
    <row r="27" spans="1:10">
      <c r="A27" s="83"/>
      <c r="B27" s="44" t="s">
        <v>46</v>
      </c>
      <c r="C27" s="44"/>
      <c r="D27" s="12">
        <f>C27/I21</f>
        <v>0</v>
      </c>
      <c r="E27" s="45"/>
      <c r="F27" s="12">
        <f>E27/I21</f>
        <v>0</v>
      </c>
      <c r="G27" s="66">
        <f t="shared" si="0"/>
        <v>0</v>
      </c>
      <c r="H27" s="66">
        <v>0</v>
      </c>
      <c r="I27" s="84"/>
      <c r="J27" s="6"/>
    </row>
    <row r="28" spans="1:10">
      <c r="A28" s="7"/>
      <c r="C28" s="9">
        <f>SUM(C21:C27)</f>
        <v>19</v>
      </c>
      <c r="D28" s="9">
        <f t="shared" ref="D28:G28" si="3">SUM(D21:D27)</f>
        <v>0.3392857142857143</v>
      </c>
      <c r="E28" s="9">
        <f t="shared" si="3"/>
        <v>37</v>
      </c>
      <c r="F28" s="9">
        <f t="shared" si="3"/>
        <v>0.66071428571428559</v>
      </c>
      <c r="G28" s="9">
        <f t="shared" si="3"/>
        <v>56</v>
      </c>
      <c r="H28" s="9">
        <v>56</v>
      </c>
    </row>
  </sheetData>
  <mergeCells count="7">
    <mergeCell ref="A21:A27"/>
    <mergeCell ref="I21:I27"/>
    <mergeCell ref="C2:D2"/>
    <mergeCell ref="A7:A12"/>
    <mergeCell ref="I7:I12"/>
    <mergeCell ref="A14:A19"/>
    <mergeCell ref="I14:I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4" workbookViewId="0">
      <selection activeCell="F22" activeCellId="3" sqref="D14 F14 D22 F22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4" customWidth="1"/>
    <col min="5" max="5" width="16.109375" style="13" customWidth="1"/>
    <col min="6" max="6" width="15.33203125" style="16" customWidth="1"/>
    <col min="7" max="7" width="15.33203125" style="75" customWidth="1"/>
    <col min="8" max="8" width="15.33203125" style="16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43769</v>
      </c>
      <c r="C2" s="82" t="s">
        <v>78</v>
      </c>
      <c r="D2" s="82"/>
      <c r="E2" s="19"/>
      <c r="I2" s="8"/>
    </row>
    <row r="3" spans="1:10">
      <c r="A3" s="2" t="s">
        <v>2</v>
      </c>
      <c r="B3" t="s">
        <v>19</v>
      </c>
    </row>
    <row r="4" spans="1:10">
      <c r="A4" s="2" t="s">
        <v>3</v>
      </c>
      <c r="B4" s="23" t="s">
        <v>44</v>
      </c>
    </row>
    <row r="5" spans="1:10">
      <c r="A5" s="2" t="s">
        <v>4</v>
      </c>
      <c r="B5" t="s">
        <v>58</v>
      </c>
    </row>
    <row r="6" spans="1:10" ht="48.6">
      <c r="A6" s="25" t="s">
        <v>5</v>
      </c>
      <c r="B6" s="25" t="s">
        <v>6</v>
      </c>
      <c r="C6" s="14" t="s">
        <v>94</v>
      </c>
      <c r="D6" s="11" t="s">
        <v>8</v>
      </c>
      <c r="E6" s="14" t="s">
        <v>13</v>
      </c>
      <c r="F6" s="17" t="s">
        <v>9</v>
      </c>
      <c r="G6" s="76" t="s">
        <v>95</v>
      </c>
      <c r="H6" s="72" t="s">
        <v>92</v>
      </c>
      <c r="I6" s="25" t="s">
        <v>12</v>
      </c>
      <c r="J6" s="5" t="s">
        <v>10</v>
      </c>
    </row>
    <row r="7" spans="1:10">
      <c r="A7" s="79">
        <v>1</v>
      </c>
      <c r="B7" s="25" t="s">
        <v>25</v>
      </c>
      <c r="C7" s="25"/>
      <c r="D7" s="12">
        <f>C7/I7</f>
        <v>0</v>
      </c>
      <c r="E7" s="15"/>
      <c r="F7" s="12">
        <f>E7/I7</f>
        <v>0</v>
      </c>
      <c r="G7" s="69">
        <f>C7+E7</f>
        <v>0</v>
      </c>
      <c r="H7" s="66">
        <v>0</v>
      </c>
      <c r="I7" s="86">
        <v>52</v>
      </c>
      <c r="J7" s="18" t="s">
        <v>75</v>
      </c>
    </row>
    <row r="8" spans="1:10">
      <c r="A8" s="80"/>
      <c r="B8" s="29" t="s">
        <v>21</v>
      </c>
      <c r="C8" s="25"/>
      <c r="D8" s="12">
        <f>C8/I7</f>
        <v>0</v>
      </c>
      <c r="E8" s="15">
        <v>10</v>
      </c>
      <c r="F8" s="12">
        <f>E8/I7</f>
        <v>0.19230769230769232</v>
      </c>
      <c r="G8" s="69">
        <f t="shared" ref="G8:G29" si="0">C8+E8</f>
        <v>10</v>
      </c>
      <c r="H8" s="67">
        <v>10</v>
      </c>
      <c r="I8" s="87"/>
      <c r="J8" s="28" t="s">
        <v>16</v>
      </c>
    </row>
    <row r="9" spans="1:10">
      <c r="A9" s="80"/>
      <c r="B9" s="29" t="s">
        <v>22</v>
      </c>
      <c r="C9" s="25"/>
      <c r="D9" s="12">
        <f>C9/I7</f>
        <v>0</v>
      </c>
      <c r="E9" s="15">
        <v>20</v>
      </c>
      <c r="F9" s="12">
        <f>E9/I7</f>
        <v>0.38461538461538464</v>
      </c>
      <c r="G9" s="69">
        <f t="shared" si="0"/>
        <v>20</v>
      </c>
      <c r="H9" s="67">
        <v>20</v>
      </c>
      <c r="I9" s="87"/>
      <c r="J9" s="4"/>
    </row>
    <row r="10" spans="1:10">
      <c r="A10" s="80"/>
      <c r="B10" s="29" t="s">
        <v>23</v>
      </c>
      <c r="C10" s="25">
        <v>4</v>
      </c>
      <c r="D10" s="12">
        <f>C10/I7</f>
        <v>7.6923076923076927E-2</v>
      </c>
      <c r="E10" s="15">
        <v>7</v>
      </c>
      <c r="F10" s="12">
        <f>E10/I7</f>
        <v>0.13461538461538461</v>
      </c>
      <c r="G10" s="69">
        <f t="shared" si="0"/>
        <v>11</v>
      </c>
      <c r="H10" s="67">
        <v>11</v>
      </c>
      <c r="I10" s="87"/>
      <c r="J10" s="4"/>
    </row>
    <row r="11" spans="1:10">
      <c r="A11" s="80"/>
      <c r="B11" s="29" t="s">
        <v>24</v>
      </c>
      <c r="C11" s="25">
        <v>4</v>
      </c>
      <c r="D11" s="12">
        <f>C11/I7</f>
        <v>7.6923076923076927E-2</v>
      </c>
      <c r="E11" s="15">
        <v>2</v>
      </c>
      <c r="F11" s="12">
        <f>E11/I7</f>
        <v>3.8461538461538464E-2</v>
      </c>
      <c r="G11" s="69">
        <f t="shared" si="0"/>
        <v>6</v>
      </c>
      <c r="H11" s="67">
        <v>6</v>
      </c>
      <c r="I11" s="87"/>
      <c r="J11" s="6"/>
    </row>
    <row r="12" spans="1:10">
      <c r="A12" s="80"/>
      <c r="B12" s="29" t="s">
        <v>26</v>
      </c>
      <c r="C12" s="25">
        <v>3</v>
      </c>
      <c r="D12" s="12">
        <f>C12/I7</f>
        <v>5.7692307692307696E-2</v>
      </c>
      <c r="E12" s="15"/>
      <c r="F12" s="12">
        <f>E12/I7</f>
        <v>0</v>
      </c>
      <c r="G12" s="69">
        <f t="shared" si="0"/>
        <v>3</v>
      </c>
      <c r="H12" s="67">
        <v>3</v>
      </c>
      <c r="I12" s="87"/>
      <c r="J12" s="6"/>
    </row>
    <row r="13" spans="1:10">
      <c r="A13" s="81"/>
      <c r="B13" s="59" t="s">
        <v>74</v>
      </c>
      <c r="C13" s="59">
        <v>2</v>
      </c>
      <c r="D13" s="12">
        <f>C13/I7</f>
        <v>3.8461538461538464E-2</v>
      </c>
      <c r="E13" s="60"/>
      <c r="F13" s="12">
        <f>E13/I7</f>
        <v>0</v>
      </c>
      <c r="G13" s="69">
        <f t="shared" si="0"/>
        <v>2</v>
      </c>
      <c r="H13" s="68">
        <v>2</v>
      </c>
      <c r="I13" s="88"/>
      <c r="J13" s="6"/>
    </row>
    <row r="14" spans="1:10">
      <c r="A14" s="64"/>
      <c r="B14" s="62"/>
      <c r="C14" s="62">
        <f>SUM(C7:C13)</f>
        <v>13</v>
      </c>
      <c r="D14" s="62">
        <f t="shared" ref="D14:G14" si="1">SUM(D7:D13)</f>
        <v>0.25</v>
      </c>
      <c r="E14" s="62">
        <f t="shared" si="1"/>
        <v>39</v>
      </c>
      <c r="F14" s="62">
        <f t="shared" si="1"/>
        <v>0.75</v>
      </c>
      <c r="G14" s="77">
        <f t="shared" si="1"/>
        <v>52</v>
      </c>
      <c r="H14" s="67">
        <v>52</v>
      </c>
      <c r="I14" s="67"/>
      <c r="J14" s="6"/>
    </row>
    <row r="15" spans="1:10">
      <c r="A15" s="79">
        <v>2</v>
      </c>
      <c r="B15" s="59" t="s">
        <v>25</v>
      </c>
      <c r="C15" s="25"/>
      <c r="D15" s="12">
        <f>C15/I15</f>
        <v>0</v>
      </c>
      <c r="E15" s="15">
        <v>1</v>
      </c>
      <c r="F15" s="12">
        <f>E15/I15</f>
        <v>0.02</v>
      </c>
      <c r="G15" s="69">
        <f t="shared" si="0"/>
        <v>1</v>
      </c>
      <c r="H15" s="66">
        <v>1</v>
      </c>
      <c r="I15" s="86">
        <v>50</v>
      </c>
      <c r="J15" s="6" t="s">
        <v>76</v>
      </c>
    </row>
    <row r="16" spans="1:10">
      <c r="A16" s="80"/>
      <c r="B16" s="59" t="s">
        <v>21</v>
      </c>
      <c r="C16" s="25"/>
      <c r="D16" s="12">
        <f>C16/I15</f>
        <v>0</v>
      </c>
      <c r="E16" s="15">
        <v>3</v>
      </c>
      <c r="F16" s="12">
        <f>E16/I15</f>
        <v>0.06</v>
      </c>
      <c r="G16" s="69">
        <f t="shared" si="0"/>
        <v>3</v>
      </c>
      <c r="H16" s="67">
        <v>3</v>
      </c>
      <c r="I16" s="87"/>
      <c r="J16" s="6" t="s">
        <v>17</v>
      </c>
    </row>
    <row r="17" spans="1:10">
      <c r="A17" s="80"/>
      <c r="B17" s="59" t="s">
        <v>22</v>
      </c>
      <c r="C17" s="25"/>
      <c r="D17" s="12">
        <f>C17/I15</f>
        <v>0</v>
      </c>
      <c r="E17" s="15">
        <v>17</v>
      </c>
      <c r="F17" s="12">
        <f>E17/I15</f>
        <v>0.34</v>
      </c>
      <c r="G17" s="69">
        <f t="shared" si="0"/>
        <v>17</v>
      </c>
      <c r="H17" s="67">
        <v>17</v>
      </c>
      <c r="I17" s="87"/>
      <c r="J17" s="6"/>
    </row>
    <row r="18" spans="1:10">
      <c r="A18" s="80"/>
      <c r="B18" s="59" t="s">
        <v>23</v>
      </c>
      <c r="C18" s="25">
        <v>4</v>
      </c>
      <c r="D18" s="12">
        <f>C18/I15</f>
        <v>0.08</v>
      </c>
      <c r="E18" s="15">
        <v>10</v>
      </c>
      <c r="F18" s="12">
        <f>E18/I15</f>
        <v>0.2</v>
      </c>
      <c r="G18" s="69">
        <f t="shared" si="0"/>
        <v>14</v>
      </c>
      <c r="H18" s="67">
        <v>14</v>
      </c>
      <c r="I18" s="87"/>
      <c r="J18" s="6"/>
    </row>
    <row r="19" spans="1:10">
      <c r="A19" s="80"/>
      <c r="B19" s="59" t="s">
        <v>24</v>
      </c>
      <c r="C19" s="25">
        <v>6</v>
      </c>
      <c r="D19" s="12">
        <f>C19/I15</f>
        <v>0.12</v>
      </c>
      <c r="E19" s="15"/>
      <c r="F19" s="12">
        <f>E19/I15</f>
        <v>0</v>
      </c>
      <c r="G19" s="69">
        <f t="shared" si="0"/>
        <v>6</v>
      </c>
      <c r="H19" s="67">
        <v>6</v>
      </c>
      <c r="I19" s="87"/>
      <c r="J19" s="6"/>
    </row>
    <row r="20" spans="1:10">
      <c r="A20" s="80"/>
      <c r="B20" s="59" t="s">
        <v>26</v>
      </c>
      <c r="C20" s="25">
        <v>7</v>
      </c>
      <c r="D20" s="12">
        <f>C20/I15</f>
        <v>0.14000000000000001</v>
      </c>
      <c r="E20" s="15">
        <v>1</v>
      </c>
      <c r="F20" s="12">
        <f>E20/I15</f>
        <v>0.02</v>
      </c>
      <c r="G20" s="69">
        <f t="shared" si="0"/>
        <v>8</v>
      </c>
      <c r="H20" s="67">
        <v>8</v>
      </c>
      <c r="I20" s="87"/>
      <c r="J20" s="6"/>
    </row>
    <row r="21" spans="1:10">
      <c r="A21" s="81"/>
      <c r="B21" s="59" t="s">
        <v>74</v>
      </c>
      <c r="C21" s="59">
        <v>1</v>
      </c>
      <c r="D21" s="12">
        <f>C21/I15</f>
        <v>0.02</v>
      </c>
      <c r="E21" s="60"/>
      <c r="F21" s="12">
        <f>E21/I15</f>
        <v>0</v>
      </c>
      <c r="G21" s="69">
        <f t="shared" si="0"/>
        <v>1</v>
      </c>
      <c r="H21" s="68">
        <v>1</v>
      </c>
      <c r="I21" s="88"/>
      <c r="J21" s="6"/>
    </row>
    <row r="22" spans="1:10">
      <c r="A22" s="64"/>
      <c r="B22" s="62"/>
      <c r="C22" s="62">
        <f>SUM(C15:C21)</f>
        <v>18</v>
      </c>
      <c r="D22" s="62">
        <f t="shared" ref="D22:G22" si="2">SUM(D15:D21)</f>
        <v>0.36000000000000004</v>
      </c>
      <c r="E22" s="62">
        <f t="shared" si="2"/>
        <v>32</v>
      </c>
      <c r="F22" s="62">
        <f t="shared" si="2"/>
        <v>0.64000000000000012</v>
      </c>
      <c r="G22" s="77">
        <f t="shared" si="2"/>
        <v>50</v>
      </c>
      <c r="H22" s="67">
        <v>50</v>
      </c>
      <c r="I22" s="67"/>
      <c r="J22" s="6"/>
    </row>
    <row r="23" spans="1:10">
      <c r="A23" s="79">
        <v>3</v>
      </c>
      <c r="B23" s="29" t="s">
        <v>25</v>
      </c>
      <c r="C23" s="25"/>
      <c r="D23" s="12">
        <f>C23/I23</f>
        <v>0</v>
      </c>
      <c r="E23" s="15">
        <v>1</v>
      </c>
      <c r="F23" s="12">
        <f>E23/I23</f>
        <v>2.2222222222222223E-2</v>
      </c>
      <c r="G23" s="69">
        <f t="shared" si="0"/>
        <v>1</v>
      </c>
      <c r="H23" s="66">
        <v>1</v>
      </c>
      <c r="I23" s="86">
        <f>SUM(C23:C29,E23:E29)</f>
        <v>45</v>
      </c>
      <c r="J23" s="6" t="s">
        <v>77</v>
      </c>
    </row>
    <row r="24" spans="1:10">
      <c r="A24" s="80"/>
      <c r="B24" s="29" t="s">
        <v>21</v>
      </c>
      <c r="C24" s="25"/>
      <c r="D24" s="12">
        <f>C24/I23</f>
        <v>0</v>
      </c>
      <c r="E24" s="15">
        <v>6</v>
      </c>
      <c r="F24" s="12">
        <f>E24/I23</f>
        <v>0.13333333333333333</v>
      </c>
      <c r="G24" s="69">
        <f t="shared" si="0"/>
        <v>6</v>
      </c>
      <c r="H24" s="67">
        <v>6</v>
      </c>
      <c r="I24" s="80"/>
      <c r="J24" s="6" t="s">
        <v>18</v>
      </c>
    </row>
    <row r="25" spans="1:10">
      <c r="A25" s="80"/>
      <c r="B25" s="29" t="s">
        <v>22</v>
      </c>
      <c r="C25" s="25"/>
      <c r="D25" s="12">
        <f>C25/I23</f>
        <v>0</v>
      </c>
      <c r="E25" s="15">
        <v>18</v>
      </c>
      <c r="F25" s="12">
        <f>E25/I23</f>
        <v>0.4</v>
      </c>
      <c r="G25" s="69">
        <f t="shared" si="0"/>
        <v>18</v>
      </c>
      <c r="H25" s="67">
        <v>18</v>
      </c>
      <c r="I25" s="80"/>
      <c r="J25" s="6"/>
    </row>
    <row r="26" spans="1:10">
      <c r="A26" s="80"/>
      <c r="B26" s="29" t="s">
        <v>23</v>
      </c>
      <c r="C26" s="25">
        <v>5</v>
      </c>
      <c r="D26" s="12">
        <f>C26/I23</f>
        <v>0.1111111111111111</v>
      </c>
      <c r="E26" s="15">
        <v>7</v>
      </c>
      <c r="F26" s="12">
        <f>E26/I23</f>
        <v>0.15555555555555556</v>
      </c>
      <c r="G26" s="69">
        <f t="shared" si="0"/>
        <v>12</v>
      </c>
      <c r="H26" s="67">
        <v>12</v>
      </c>
      <c r="I26" s="80"/>
      <c r="J26" s="6"/>
    </row>
    <row r="27" spans="1:10">
      <c r="A27" s="80"/>
      <c r="B27" s="29" t="s">
        <v>24</v>
      </c>
      <c r="C27" s="25">
        <v>3</v>
      </c>
      <c r="D27" s="12">
        <f>C27/I23</f>
        <v>6.6666666666666666E-2</v>
      </c>
      <c r="E27" s="15">
        <v>4</v>
      </c>
      <c r="F27" s="12">
        <f>E27/I23</f>
        <v>8.8888888888888892E-2</v>
      </c>
      <c r="G27" s="69">
        <f t="shared" si="0"/>
        <v>7</v>
      </c>
      <c r="H27" s="67">
        <v>7</v>
      </c>
      <c r="I27" s="80"/>
      <c r="J27" s="6"/>
    </row>
    <row r="28" spans="1:10">
      <c r="A28" s="80"/>
      <c r="B28" s="29" t="s">
        <v>26</v>
      </c>
      <c r="C28" s="25">
        <v>1</v>
      </c>
      <c r="D28" s="12">
        <f>C28/I23</f>
        <v>2.2222222222222223E-2</v>
      </c>
      <c r="E28" s="15"/>
      <c r="F28" s="12">
        <f>E28/I23</f>
        <v>0</v>
      </c>
      <c r="G28" s="69">
        <f t="shared" si="0"/>
        <v>1</v>
      </c>
      <c r="H28" s="67">
        <v>1</v>
      </c>
      <c r="I28" s="80"/>
      <c r="J28" s="6"/>
    </row>
    <row r="29" spans="1:10">
      <c r="A29" s="81"/>
      <c r="B29" s="29" t="s">
        <v>27</v>
      </c>
      <c r="C29" s="25"/>
      <c r="D29" s="12">
        <f>C29/I23</f>
        <v>0</v>
      </c>
      <c r="E29" s="15"/>
      <c r="F29" s="12">
        <f>E29/I23</f>
        <v>0</v>
      </c>
      <c r="G29" s="69">
        <f t="shared" si="0"/>
        <v>0</v>
      </c>
      <c r="H29" s="68">
        <v>0</v>
      </c>
      <c r="I29" s="81"/>
      <c r="J29" s="6"/>
    </row>
    <row r="30" spans="1:10">
      <c r="C30" s="9">
        <f>SUM(C23:C29)</f>
        <v>9</v>
      </c>
      <c r="D30" s="9">
        <f t="shared" ref="D30:G30" si="3">SUM(D23:D29)</f>
        <v>0.19999999999999998</v>
      </c>
      <c r="E30" s="9">
        <f t="shared" si="3"/>
        <v>36</v>
      </c>
      <c r="F30" s="9">
        <f t="shared" si="3"/>
        <v>0.8</v>
      </c>
      <c r="G30" s="78">
        <f t="shared" si="3"/>
        <v>45</v>
      </c>
      <c r="H30" s="58">
        <v>45</v>
      </c>
    </row>
    <row r="31" spans="1:10">
      <c r="A31" s="7"/>
    </row>
  </sheetData>
  <mergeCells count="7">
    <mergeCell ref="A23:A29"/>
    <mergeCell ref="I23:I29"/>
    <mergeCell ref="C2:D2"/>
    <mergeCell ref="A7:A13"/>
    <mergeCell ref="I7:I13"/>
    <mergeCell ref="A15:A21"/>
    <mergeCell ref="I15:I21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workbookViewId="0">
      <selection activeCell="F9" activeCellId="2" sqref="F4:F5 F7 F9"/>
    </sheetView>
  </sheetViews>
  <sheetFormatPr defaultRowHeight="16.2"/>
  <cols>
    <col min="4" max="5" width="9.44140625" style="9" customWidth="1"/>
    <col min="6" max="6" width="15.33203125" style="9" bestFit="1" customWidth="1"/>
    <col min="7" max="8" width="10.44140625" style="9" bestFit="1" customWidth="1"/>
    <col min="9" max="9" width="10.6640625" bestFit="1" customWidth="1"/>
  </cols>
  <sheetData>
    <row r="2" spans="1:12">
      <c r="A2" s="92" t="s">
        <v>33</v>
      </c>
      <c r="B2" s="92" t="s">
        <v>49</v>
      </c>
      <c r="C2" s="92" t="s">
        <v>54</v>
      </c>
      <c r="D2" s="94" t="s">
        <v>47</v>
      </c>
      <c r="E2" s="94"/>
      <c r="F2" s="94" t="s">
        <v>34</v>
      </c>
      <c r="G2" s="95" t="s">
        <v>48</v>
      </c>
      <c r="H2" s="96"/>
    </row>
    <row r="3" spans="1:12">
      <c r="A3" s="93"/>
      <c r="B3" s="93"/>
      <c r="C3" s="93"/>
      <c r="D3" s="38" t="s">
        <v>42</v>
      </c>
      <c r="E3" s="33" t="s">
        <v>58</v>
      </c>
      <c r="F3" s="94"/>
      <c r="G3" s="37" t="s">
        <v>42</v>
      </c>
      <c r="H3" s="37" t="s">
        <v>58</v>
      </c>
      <c r="J3" s="43"/>
    </row>
    <row r="4" spans="1:12">
      <c r="A4" s="36" t="s">
        <v>40</v>
      </c>
      <c r="B4" s="46" t="s">
        <v>52</v>
      </c>
      <c r="C4" s="49" t="s">
        <v>55</v>
      </c>
      <c r="D4" s="35">
        <v>43710</v>
      </c>
      <c r="E4" s="35">
        <v>43761</v>
      </c>
      <c r="F4" s="35">
        <v>43761</v>
      </c>
      <c r="G4" s="57">
        <v>65</v>
      </c>
      <c r="H4" s="32">
        <v>65</v>
      </c>
      <c r="I4" s="54"/>
    </row>
    <row r="5" spans="1:12">
      <c r="A5" s="34" t="s">
        <v>35</v>
      </c>
      <c r="B5" s="34" t="s">
        <v>50</v>
      </c>
      <c r="C5" s="49" t="s">
        <v>55</v>
      </c>
      <c r="D5" s="35">
        <v>43685</v>
      </c>
      <c r="E5" s="35">
        <v>43742</v>
      </c>
      <c r="F5" s="35">
        <v>43742</v>
      </c>
      <c r="G5" s="51" t="s">
        <v>65</v>
      </c>
      <c r="H5" s="40" t="s">
        <v>84</v>
      </c>
      <c r="K5" s="8"/>
      <c r="L5" s="8"/>
    </row>
    <row r="6" spans="1:12">
      <c r="A6" s="36" t="s">
        <v>36</v>
      </c>
      <c r="B6" s="36" t="s">
        <v>57</v>
      </c>
      <c r="C6" s="49" t="s">
        <v>55</v>
      </c>
      <c r="D6" s="89" t="s">
        <v>66</v>
      </c>
      <c r="E6" s="90"/>
      <c r="F6" s="90"/>
      <c r="G6" s="90"/>
      <c r="H6" s="91"/>
    </row>
    <row r="7" spans="1:12">
      <c r="A7" s="36" t="s">
        <v>41</v>
      </c>
      <c r="B7" s="47" t="s">
        <v>53</v>
      </c>
      <c r="C7" s="50" t="s">
        <v>56</v>
      </c>
      <c r="D7" s="35">
        <v>43725</v>
      </c>
      <c r="E7" s="35">
        <v>43775</v>
      </c>
      <c r="F7" s="35">
        <v>43774</v>
      </c>
      <c r="G7" s="61">
        <v>58</v>
      </c>
      <c r="H7" s="32">
        <v>59</v>
      </c>
      <c r="I7" s="54"/>
    </row>
    <row r="8" spans="1:12">
      <c r="A8" s="36" t="s">
        <v>37</v>
      </c>
      <c r="B8" s="46" t="s">
        <v>15</v>
      </c>
      <c r="C8" s="49" t="s">
        <v>55</v>
      </c>
      <c r="D8" s="89" t="s">
        <v>73</v>
      </c>
      <c r="E8" s="90"/>
      <c r="F8" s="90"/>
      <c r="G8" s="90"/>
      <c r="H8" s="91"/>
    </row>
    <row r="9" spans="1:12">
      <c r="A9" s="36" t="s">
        <v>39</v>
      </c>
      <c r="B9" s="47" t="s">
        <v>44</v>
      </c>
      <c r="C9" s="49" t="s">
        <v>55</v>
      </c>
      <c r="D9" s="35">
        <v>43718</v>
      </c>
      <c r="E9" s="35">
        <v>43769</v>
      </c>
      <c r="F9" s="35">
        <v>43769</v>
      </c>
      <c r="G9" s="57">
        <v>58</v>
      </c>
      <c r="H9" s="32">
        <v>60</v>
      </c>
      <c r="I9" s="53"/>
    </row>
    <row r="10" spans="1:12">
      <c r="A10" s="36" t="s">
        <v>38</v>
      </c>
      <c r="B10" s="36" t="s">
        <v>51</v>
      </c>
      <c r="C10" s="49" t="s">
        <v>55</v>
      </c>
      <c r="D10" s="89" t="s">
        <v>66</v>
      </c>
      <c r="E10" s="90"/>
      <c r="F10" s="90"/>
      <c r="G10" s="90"/>
      <c r="H10" s="91"/>
    </row>
  </sheetData>
  <mergeCells count="9">
    <mergeCell ref="D10:H10"/>
    <mergeCell ref="A2:A3"/>
    <mergeCell ref="D2:E2"/>
    <mergeCell ref="F2:F3"/>
    <mergeCell ref="G2:H2"/>
    <mergeCell ref="B2:B3"/>
    <mergeCell ref="C2:C3"/>
    <mergeCell ref="D6:H6"/>
    <mergeCell ref="D8:H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台茶8號</vt:lpstr>
      <vt:lpstr>台茶12號</vt:lpstr>
      <vt:lpstr>台茶18號</vt:lpstr>
      <vt:lpstr>青心大冇</vt:lpstr>
      <vt:lpstr>採收紀錄表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506</cp:lastModifiedBy>
  <dcterms:created xsi:type="dcterms:W3CDTF">2019-04-25T06:08:17Z</dcterms:created>
  <dcterms:modified xsi:type="dcterms:W3CDTF">2021-03-11T03:39:46Z</dcterms:modified>
</cp:coreProperties>
</file>