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農林公司\農林原始資料\"/>
    </mc:Choice>
  </mc:AlternateContent>
  <bookViews>
    <workbookView xWindow="-108" yWindow="-108" windowWidth="23256" windowHeight="12576" activeTab="4"/>
  </bookViews>
  <sheets>
    <sheet name="台茶8號" sheetId="6" r:id="rId1"/>
    <sheet name="台茶12號" sheetId="2" r:id="rId2"/>
    <sheet name="台茶17號" sheetId="8" r:id="rId3"/>
    <sheet name="青心大冇" sheetId="11" r:id="rId4"/>
    <sheet name="紀錄" sheetId="10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1" l="1"/>
  <c r="H27" i="11"/>
  <c r="C27" i="11"/>
  <c r="E20" i="11"/>
  <c r="H20" i="11"/>
  <c r="C20" i="11"/>
  <c r="E13" i="11"/>
  <c r="H13" i="11"/>
  <c r="C13" i="11"/>
  <c r="G8" i="11"/>
  <c r="G9" i="11"/>
  <c r="G10" i="11"/>
  <c r="G11" i="11"/>
  <c r="G13" i="11" s="1"/>
  <c r="G12" i="11"/>
  <c r="G14" i="11"/>
  <c r="G15" i="11"/>
  <c r="G16" i="11"/>
  <c r="G17" i="11"/>
  <c r="G18" i="11"/>
  <c r="G20" i="11" s="1"/>
  <c r="G19" i="11"/>
  <c r="G21" i="11"/>
  <c r="G22" i="11"/>
  <c r="G23" i="11"/>
  <c r="G24" i="11"/>
  <c r="G25" i="11"/>
  <c r="G27" i="11" s="1"/>
  <c r="G26" i="11"/>
  <c r="G7" i="11"/>
  <c r="E27" i="8"/>
  <c r="H27" i="8"/>
  <c r="C27" i="8"/>
  <c r="E20" i="8"/>
  <c r="H20" i="8"/>
  <c r="C20" i="8"/>
  <c r="E13" i="8"/>
  <c r="C13" i="8"/>
  <c r="G8" i="8"/>
  <c r="G9" i="8"/>
  <c r="G10" i="8"/>
  <c r="G11" i="8"/>
  <c r="G12" i="8"/>
  <c r="G14" i="8"/>
  <c r="G20" i="8" s="1"/>
  <c r="G15" i="8"/>
  <c r="G16" i="8"/>
  <c r="G17" i="8"/>
  <c r="G18" i="8"/>
  <c r="G19" i="8"/>
  <c r="G21" i="8"/>
  <c r="G27" i="8" s="1"/>
  <c r="G22" i="8"/>
  <c r="G23" i="8"/>
  <c r="G24" i="8"/>
  <c r="G25" i="8"/>
  <c r="G26" i="8"/>
  <c r="G7" i="8"/>
  <c r="G13" i="8" s="1"/>
  <c r="E27" i="2"/>
  <c r="E20" i="2"/>
  <c r="E13" i="2"/>
  <c r="E27" i="6"/>
  <c r="C27" i="6"/>
  <c r="E20" i="6"/>
  <c r="C20" i="6"/>
  <c r="G8" i="6"/>
  <c r="G9" i="6"/>
  <c r="G10" i="6"/>
  <c r="G11" i="6"/>
  <c r="G12" i="6"/>
  <c r="G14" i="6"/>
  <c r="G20" i="6" s="1"/>
  <c r="G15" i="6"/>
  <c r="G16" i="6"/>
  <c r="G17" i="6"/>
  <c r="G18" i="6"/>
  <c r="G19" i="6"/>
  <c r="G21" i="6"/>
  <c r="G27" i="6" s="1"/>
  <c r="G22" i="6"/>
  <c r="G23" i="6"/>
  <c r="G24" i="6"/>
  <c r="G25" i="6"/>
  <c r="G26" i="6"/>
  <c r="G7" i="6"/>
  <c r="E13" i="6"/>
  <c r="G13" i="6" s="1"/>
  <c r="C13" i="6"/>
  <c r="I21" i="11" l="1"/>
  <c r="I14" i="11"/>
  <c r="I7" i="11"/>
  <c r="I14" i="6"/>
  <c r="I20" i="6" s="1"/>
  <c r="I7" i="6"/>
  <c r="I7" i="8"/>
  <c r="F26" i="11" l="1"/>
  <c r="D18" i="11"/>
  <c r="F9" i="11"/>
  <c r="D16" i="11" l="1"/>
  <c r="F23" i="11"/>
  <c r="F10" i="11"/>
  <c r="D15" i="11"/>
  <c r="D7" i="11"/>
  <c r="D13" i="11" s="1"/>
  <c r="F24" i="11"/>
  <c r="D25" i="11"/>
  <c r="D26" i="11"/>
  <c r="D10" i="11"/>
  <c r="F18" i="11"/>
  <c r="D23" i="11"/>
  <c r="D19" i="11"/>
  <c r="F7" i="11"/>
  <c r="D11" i="11"/>
  <c r="F15" i="11"/>
  <c r="F19" i="11"/>
  <c r="D24" i="11"/>
  <c r="F11" i="11"/>
  <c r="F25" i="11"/>
  <c r="D21" i="11"/>
  <c r="D8" i="11"/>
  <c r="D12" i="11"/>
  <c r="F16" i="11"/>
  <c r="F21" i="11"/>
  <c r="F27" i="11" s="1"/>
  <c r="F8" i="11"/>
  <c r="F12" i="11"/>
  <c r="D17" i="11"/>
  <c r="D9" i="11"/>
  <c r="D14" i="11"/>
  <c r="D20" i="11" s="1"/>
  <c r="F17" i="11"/>
  <c r="D22" i="11"/>
  <c r="F14" i="11"/>
  <c r="F22" i="11"/>
  <c r="G14" i="2"/>
  <c r="G21" i="2"/>
  <c r="F20" i="11" l="1"/>
  <c r="D27" i="11"/>
  <c r="F13" i="11"/>
  <c r="D15" i="2"/>
  <c r="F14" i="2"/>
  <c r="F15" i="2"/>
  <c r="D14" i="2"/>
  <c r="F16" i="2"/>
  <c r="G7" i="2"/>
  <c r="I21" i="8" l="1"/>
  <c r="I14" i="8"/>
  <c r="I21" i="6"/>
  <c r="I27" i="6" s="1"/>
  <c r="F8" i="2"/>
  <c r="F14" i="8" l="1"/>
  <c r="D7" i="6"/>
  <c r="F7" i="6"/>
  <c r="F26" i="2"/>
  <c r="F21" i="2"/>
  <c r="F22" i="2"/>
  <c r="F11" i="2"/>
  <c r="F12" i="2"/>
  <c r="D7" i="2"/>
  <c r="F9" i="2"/>
  <c r="F10" i="2"/>
  <c r="F7" i="2"/>
  <c r="F13" i="2" s="1"/>
  <c r="F25" i="8" l="1"/>
  <c r="D17" i="8"/>
  <c r="F12" i="8"/>
  <c r="D26" i="8" l="1"/>
  <c r="F26" i="8"/>
  <c r="F17" i="8"/>
  <c r="D22" i="8"/>
  <c r="F9" i="8"/>
  <c r="D14" i="8"/>
  <c r="D18" i="8"/>
  <c r="F22" i="8"/>
  <c r="D10" i="8"/>
  <c r="F18" i="8"/>
  <c r="D23" i="8"/>
  <c r="D15" i="8"/>
  <c r="D19" i="8"/>
  <c r="F23" i="8"/>
  <c r="D7" i="8"/>
  <c r="D11" i="8"/>
  <c r="F15" i="8"/>
  <c r="F19" i="8"/>
  <c r="D24" i="8"/>
  <c r="D9" i="8"/>
  <c r="F10" i="8"/>
  <c r="F7" i="8"/>
  <c r="F11" i="8"/>
  <c r="D16" i="8"/>
  <c r="D25" i="8"/>
  <c r="F24" i="8"/>
  <c r="D8" i="8"/>
  <c r="D12" i="8"/>
  <c r="F16" i="8"/>
  <c r="D21" i="8"/>
  <c r="D27" i="8" s="1"/>
  <c r="F8" i="8"/>
  <c r="F21" i="8"/>
  <c r="F27" i="8" s="1"/>
  <c r="D20" i="8" l="1"/>
  <c r="D13" i="8"/>
  <c r="F13" i="8"/>
  <c r="F20" i="8"/>
  <c r="D23" i="6"/>
  <c r="D17" i="6"/>
  <c r="F25" i="6" l="1"/>
  <c r="F26" i="6"/>
  <c r="F22" i="6"/>
  <c r="F21" i="6"/>
  <c r="F27" i="6" s="1"/>
  <c r="F17" i="6"/>
  <c r="F18" i="6"/>
  <c r="F19" i="6"/>
  <c r="F15" i="6"/>
  <c r="F14" i="6"/>
  <c r="D14" i="6"/>
  <c r="D19" i="6"/>
  <c r="D9" i="6"/>
  <c r="F9" i="6"/>
  <c r="F8" i="6"/>
  <c r="D10" i="6"/>
  <c r="D12" i="6"/>
  <c r="D25" i="6"/>
  <c r="F10" i="6"/>
  <c r="D15" i="6"/>
  <c r="D11" i="6"/>
  <c r="D16" i="6"/>
  <c r="D21" i="6"/>
  <c r="D26" i="6"/>
  <c r="F11" i="6"/>
  <c r="F16" i="6"/>
  <c r="D22" i="6"/>
  <c r="D8" i="6"/>
  <c r="D18" i="6"/>
  <c r="D24" i="6"/>
  <c r="F12" i="6"/>
  <c r="F23" i="6"/>
  <c r="F24" i="6"/>
  <c r="D27" i="6" l="1"/>
  <c r="D13" i="6"/>
  <c r="F13" i="6"/>
  <c r="D20" i="6"/>
  <c r="F20" i="6"/>
  <c r="D19" i="2"/>
  <c r="D18" i="2"/>
  <c r="D17" i="2"/>
  <c r="F18" i="2"/>
  <c r="D24" i="2"/>
  <c r="D10" i="2"/>
  <c r="F24" i="2" l="1"/>
  <c r="D25" i="2"/>
  <c r="D26" i="2"/>
  <c r="F23" i="2"/>
  <c r="F25" i="2"/>
  <c r="D21" i="2"/>
  <c r="D27" i="2" s="1"/>
  <c r="F19" i="2"/>
  <c r="D22" i="2"/>
  <c r="D23" i="2"/>
  <c r="F17" i="2"/>
  <c r="F20" i="2" s="1"/>
  <c r="D16" i="2"/>
  <c r="D20" i="2" s="1"/>
  <c r="D12" i="2"/>
  <c r="D8" i="2"/>
  <c r="D11" i="2"/>
  <c r="D9" i="2"/>
  <c r="F27" i="2" l="1"/>
  <c r="D13" i="2"/>
</calcChain>
</file>

<file path=xl/sharedStrings.xml><?xml version="1.0" encoding="utf-8"?>
<sst xmlns="http://schemas.openxmlformats.org/spreadsheetml/2006/main" count="202" uniqueCount="80">
  <si>
    <t>生長量調查-機械採收前一天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</si>
  <si>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</si>
  <si>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</si>
  <si>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</si>
  <si>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</si>
  <si>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</t>
    <phoneticPr fontId="2" type="noConversion"/>
  </si>
  <si>
    <t>發育狀態</t>
    <phoneticPr fontId="2" type="noConversion"/>
  </si>
  <si>
    <t>數量</t>
    <phoneticPr fontId="2" type="noConversion"/>
  </si>
  <si>
    <t>占比 (發育狀態數量/總芽數)</t>
    <phoneticPr fontId="2" type="noConversion"/>
  </si>
  <si>
    <t>開面比(%)         (開面茶芽數/總芽數)</t>
    <phoneticPr fontId="2" type="noConversion"/>
  </si>
  <si>
    <t>備註</t>
    <phoneticPr fontId="2" type="noConversion"/>
  </si>
  <si>
    <t>台茶12號</t>
    <phoneticPr fontId="2" type="noConversion"/>
  </si>
  <si>
    <t>總芽數</t>
    <phoneticPr fontId="2" type="noConversion"/>
  </si>
  <si>
    <t>開面茶芽數</t>
    <phoneticPr fontId="2" type="noConversion"/>
  </si>
  <si>
    <t>台茶8號</t>
    <phoneticPr fontId="2" type="noConversion"/>
  </si>
  <si>
    <t>11-1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</si>
  <si>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</si>
  <si>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</si>
  <si>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</si>
  <si>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3葉</t>
  </si>
  <si>
    <t>4葉</t>
  </si>
  <si>
    <t>5葉</t>
  </si>
  <si>
    <t>6葉</t>
  </si>
  <si>
    <t>2葉</t>
    <phoneticPr fontId="2" type="noConversion"/>
  </si>
  <si>
    <t>7葉</t>
  </si>
  <si>
    <t>6-3、6-4</t>
    <phoneticPr fontId="2" type="noConversion"/>
  </si>
  <si>
    <t>7葉</t>
    <phoneticPr fontId="2" type="noConversion"/>
  </si>
  <si>
    <t>茶菁1</t>
    <phoneticPr fontId="2" type="noConversion"/>
  </si>
  <si>
    <t>茶菁3</t>
    <phoneticPr fontId="2" type="noConversion"/>
  </si>
  <si>
    <t>品種</t>
    <phoneticPr fontId="2" type="noConversion"/>
  </si>
  <si>
    <t>採前調查日期</t>
    <phoneticPr fontId="2" type="noConversion"/>
  </si>
  <si>
    <t>台12</t>
    <phoneticPr fontId="2" type="noConversion"/>
  </si>
  <si>
    <t>台17</t>
    <phoneticPr fontId="2" type="noConversion"/>
  </si>
  <si>
    <t>台20</t>
    <phoneticPr fontId="2" type="noConversion"/>
  </si>
  <si>
    <t>四季</t>
    <phoneticPr fontId="2" type="noConversion"/>
  </si>
  <si>
    <t>大冇</t>
    <phoneticPr fontId="2" type="noConversion"/>
  </si>
  <si>
    <t>台8</t>
    <phoneticPr fontId="2" type="noConversion"/>
  </si>
  <si>
    <t>台18</t>
    <phoneticPr fontId="2" type="noConversion"/>
  </si>
  <si>
    <t>上一水</t>
    <phoneticPr fontId="2" type="noConversion"/>
  </si>
  <si>
    <t>2葉</t>
    <phoneticPr fontId="2" type="noConversion"/>
  </si>
  <si>
    <t>採收/修剪日期</t>
    <phoneticPr fontId="2" type="noConversion"/>
  </si>
  <si>
    <t>採收/修剪高度(cm)</t>
    <phoneticPr fontId="2" type="noConversion"/>
  </si>
  <si>
    <t>田區</t>
    <phoneticPr fontId="2" type="noConversion"/>
  </si>
  <si>
    <t>6-3,6-4</t>
    <phoneticPr fontId="2" type="noConversion"/>
  </si>
  <si>
    <t>5-1,5-2</t>
    <phoneticPr fontId="2" type="noConversion"/>
  </si>
  <si>
    <t>10-2</t>
    <phoneticPr fontId="2" type="noConversion"/>
  </si>
  <si>
    <t>23區</t>
    <phoneticPr fontId="2" type="noConversion"/>
  </si>
  <si>
    <t>樹齡(年)</t>
    <phoneticPr fontId="2" type="noConversion"/>
  </si>
  <si>
    <t>2~3</t>
    <phoneticPr fontId="2" type="noConversion"/>
  </si>
  <si>
    <t>1~2</t>
    <phoneticPr fontId="2" type="noConversion"/>
  </si>
  <si>
    <t>3區</t>
    <phoneticPr fontId="2" type="noConversion"/>
  </si>
  <si>
    <t>3葉</t>
    <phoneticPr fontId="2" type="noConversion"/>
  </si>
  <si>
    <t>前一水採收/修剪日期：10/4</t>
    <phoneticPr fontId="2" type="noConversion"/>
  </si>
  <si>
    <t>第六水</t>
    <phoneticPr fontId="2" type="noConversion"/>
  </si>
  <si>
    <t>2葉</t>
    <phoneticPr fontId="2" type="noConversion"/>
  </si>
  <si>
    <t>6-3 020 南西</t>
    <phoneticPr fontId="2" type="noConversion"/>
  </si>
  <si>
    <t>6-4 090 中中</t>
    <phoneticPr fontId="2" type="noConversion"/>
  </si>
  <si>
    <t>6-4 070 北東</t>
    <phoneticPr fontId="2" type="noConversion"/>
  </si>
  <si>
    <t>第六水留養</t>
    <phoneticPr fontId="2" type="noConversion"/>
  </si>
  <si>
    <t>病蟲害嚴重</t>
    <phoneticPr fontId="2" type="noConversion"/>
  </si>
  <si>
    <t>台茶17號</t>
    <phoneticPr fontId="2" type="noConversion"/>
  </si>
  <si>
    <t>3-3 156 西南</t>
    <phoneticPr fontId="2" type="noConversion"/>
  </si>
  <si>
    <t>3-2 130 中中</t>
    <phoneticPr fontId="2" type="noConversion"/>
  </si>
  <si>
    <t>3-1 103 東北</t>
    <phoneticPr fontId="2" type="noConversion"/>
  </si>
  <si>
    <t>※第五水未採收，亦未修剪。</t>
    <phoneticPr fontId="2" type="noConversion"/>
  </si>
  <si>
    <t>無第六水</t>
    <phoneticPr fontId="2" type="noConversion"/>
  </si>
  <si>
    <t>前一水採收/修剪日期：10/22</t>
    <phoneticPr fontId="2" type="noConversion"/>
  </si>
  <si>
    <t>031 東北</t>
    <phoneticPr fontId="2" type="noConversion"/>
  </si>
  <si>
    <t>051 中中</t>
    <phoneticPr fontId="2" type="noConversion"/>
  </si>
  <si>
    <t>071 西南</t>
    <phoneticPr fontId="2" type="noConversion"/>
  </si>
  <si>
    <r>
      <t>前一水採收/修剪日期：</t>
    </r>
    <r>
      <rPr>
        <sz val="12"/>
        <color rgb="FFFF0000"/>
        <rFont val="新細明體"/>
        <family val="1"/>
        <charset val="136"/>
        <scheme val="minor"/>
      </rPr>
      <t>9/6</t>
    </r>
    <phoneticPr fontId="2" type="noConversion"/>
  </si>
  <si>
    <t>青心大冇</t>
    <phoneticPr fontId="2" type="noConversion"/>
  </si>
  <si>
    <t>2-4,5,6</t>
    <phoneticPr fontId="2" type="noConversion"/>
  </si>
  <si>
    <t>2-4 100 東南</t>
    <phoneticPr fontId="2" type="noConversion"/>
  </si>
  <si>
    <t>2-5 041 中北</t>
    <phoneticPr fontId="2" type="noConversion"/>
  </si>
  <si>
    <t>2-6 051(=2-5 081) 西中</t>
    <phoneticPr fontId="2" type="noConversion"/>
  </si>
  <si>
    <t>前一水採收/修剪日期：10/30</t>
    <phoneticPr fontId="2" type="noConversion"/>
  </si>
  <si>
    <t>※第六水有留涎措施。毛茶茶樣(紅茶)有混別區的大冇。別區：取樣區=1：2(茶菁重量比例)</t>
    <phoneticPr fontId="2" type="noConversion"/>
  </si>
  <si>
    <t>※毛茶茶樣(紅茶)有混別區的T8。別區：取樣區=3：1(茶菁重量比例)</t>
    <phoneticPr fontId="2" type="noConversion"/>
  </si>
  <si>
    <t>未開面茶芽數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</si>
</sst>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&quot;月&quot;d&quot;日&quot;"/>
    <numFmt numFmtId="177" formatCode="0.0%"/>
    <numFmt numFmtId="178" formatCode="0_ "/>
    <numFmt numFmtId="179" formatCode="m&quot;月&quot;d&quot;日&quot;;@"/>
    <numFmt numFmtId="180" formatCode="0_);[Red]\(0\)"/>
  </numFmts>
  <fonts count="8"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176" fontId="0" fillId="3" borderId="1" xfId="0" quotePrefix="1" applyNumberFormat="1" applyFill="1" applyBorder="1">
      <alignment vertical="center"/>
    </xf>
    <xf numFmtId="0" fontId="0" fillId="3" borderId="1" xfId="0" quotePrefix="1" applyFill="1" applyBorder="1">
      <alignment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left" vertical="center"/>
    </xf>
    <xf numFmtId="176" fontId="6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0" fontId="0" fillId="0" borderId="2" xfId="0" applyNumberFormat="1" applyBorder="1" applyAlignment="1">
      <alignment horizontal="left" vertical="center" indent="1"/>
    </xf>
    <xf numFmtId="180" fontId="0" fillId="0" borderId="3" xfId="0" applyNumberFormat="1" applyBorder="1" applyAlignment="1">
      <alignment horizontal="left" vertical="center" indent="1"/>
    </xf>
    <xf numFmtId="180" fontId="0" fillId="0" borderId="4" xfId="0" applyNumberFormat="1" applyBorder="1" applyAlignment="1">
      <alignment horizontal="left" vertical="center" indent="1"/>
    </xf>
    <xf numFmtId="178" fontId="3" fillId="0" borderId="1" xfId="0" applyNumberFormat="1" applyFont="1" applyFill="1" applyBorder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3" workbookViewId="0">
      <selection activeCell="H21" sqref="H21:H26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20" customWidth="1"/>
    <col min="5" max="5" width="16.109375" style="13" customWidth="1"/>
    <col min="6" max="6" width="15.33203125" style="16" customWidth="1"/>
    <col min="7" max="8" width="15.33203125" style="51" customWidth="1"/>
    <col min="9" max="9" width="10.44140625" customWidth="1"/>
    <col min="10" max="10" width="24.77734375" customWidth="1"/>
  </cols>
  <sheetData>
    <row r="1" spans="1:10" ht="19.8">
      <c r="A1" s="1" t="s">
        <v>0</v>
      </c>
    </row>
    <row r="2" spans="1:10">
      <c r="A2" s="2" t="s">
        <v>1</v>
      </c>
      <c r="B2" s="8">
        <v>43817</v>
      </c>
      <c r="C2" s="77" t="s">
        <v>66</v>
      </c>
      <c r="D2" s="77"/>
      <c r="E2" s="19"/>
      <c r="I2" s="8"/>
    </row>
    <row r="3" spans="1:10">
      <c r="A3" s="2" t="s">
        <v>2</v>
      </c>
      <c r="B3" t="s">
        <v>14</v>
      </c>
    </row>
    <row r="4" spans="1:10">
      <c r="A4" s="2" t="s">
        <v>3</v>
      </c>
      <c r="B4" s="23" t="s">
        <v>45</v>
      </c>
    </row>
    <row r="5" spans="1:10">
      <c r="A5" s="2" t="s">
        <v>4</v>
      </c>
      <c r="B5" t="s">
        <v>53</v>
      </c>
    </row>
    <row r="6" spans="1:10" ht="48.6">
      <c r="A6" s="21" t="s">
        <v>5</v>
      </c>
      <c r="B6" s="21" t="s">
        <v>6</v>
      </c>
      <c r="C6" s="21" t="s">
        <v>7</v>
      </c>
      <c r="D6" s="11" t="s">
        <v>8</v>
      </c>
      <c r="E6" s="14" t="s">
        <v>13</v>
      </c>
      <c r="F6" s="17" t="s">
        <v>9</v>
      </c>
      <c r="G6" s="70"/>
      <c r="H6" s="70"/>
      <c r="I6" s="21" t="s">
        <v>12</v>
      </c>
      <c r="J6" s="5" t="s">
        <v>10</v>
      </c>
    </row>
    <row r="7" spans="1:10">
      <c r="A7" s="74">
        <v>1</v>
      </c>
      <c r="B7" s="37" t="s">
        <v>39</v>
      </c>
      <c r="C7" s="37"/>
      <c r="D7" s="12">
        <f>C7/I7</f>
        <v>0</v>
      </c>
      <c r="E7" s="14">
        <v>1</v>
      </c>
      <c r="F7" s="12">
        <f>E7/I7</f>
        <v>2.8571428571428571E-2</v>
      </c>
      <c r="G7" s="64">
        <f>C7+E7</f>
        <v>1</v>
      </c>
      <c r="H7" s="64">
        <v>1</v>
      </c>
      <c r="I7" s="67">
        <f>SUM(C7:C12,E7:E12)</f>
        <v>35</v>
      </c>
      <c r="J7" s="39" t="s">
        <v>67</v>
      </c>
    </row>
    <row r="8" spans="1:10">
      <c r="A8" s="75"/>
      <c r="B8" s="37" t="s">
        <v>19</v>
      </c>
      <c r="C8" s="22">
        <v>4</v>
      </c>
      <c r="D8" s="12">
        <f>C8/I7</f>
        <v>0.11428571428571428</v>
      </c>
      <c r="E8" s="15">
        <v>12</v>
      </c>
      <c r="F8" s="12">
        <f>E8/I7</f>
        <v>0.34285714285714286</v>
      </c>
      <c r="G8" s="64">
        <f t="shared" ref="G8:G26" si="0">C8+E8</f>
        <v>16</v>
      </c>
      <c r="H8" s="65">
        <v>16</v>
      </c>
      <c r="I8" s="68"/>
      <c r="J8" s="4" t="s">
        <v>16</v>
      </c>
    </row>
    <row r="9" spans="1:10">
      <c r="A9" s="75"/>
      <c r="B9" s="37" t="s">
        <v>20</v>
      </c>
      <c r="C9" s="22">
        <v>1</v>
      </c>
      <c r="D9" s="12">
        <f>C9/I7</f>
        <v>2.8571428571428571E-2</v>
      </c>
      <c r="E9" s="15">
        <v>16</v>
      </c>
      <c r="F9" s="12">
        <f>E9/I7</f>
        <v>0.45714285714285713</v>
      </c>
      <c r="G9" s="64">
        <f t="shared" si="0"/>
        <v>17</v>
      </c>
      <c r="H9" s="65">
        <v>17</v>
      </c>
      <c r="I9" s="68"/>
      <c r="J9" s="4"/>
    </row>
    <row r="10" spans="1:10">
      <c r="A10" s="75"/>
      <c r="B10" s="37" t="s">
        <v>21</v>
      </c>
      <c r="C10" s="22"/>
      <c r="D10" s="12">
        <f>C10/I7</f>
        <v>0</v>
      </c>
      <c r="E10" s="15">
        <v>1</v>
      </c>
      <c r="F10" s="12">
        <f>E10/I7</f>
        <v>2.8571428571428571E-2</v>
      </c>
      <c r="G10" s="64">
        <f t="shared" si="0"/>
        <v>1</v>
      </c>
      <c r="H10" s="65">
        <v>1</v>
      </c>
      <c r="I10" s="68"/>
      <c r="J10" s="4"/>
    </row>
    <row r="11" spans="1:10">
      <c r="A11" s="75"/>
      <c r="B11" s="37" t="s">
        <v>22</v>
      </c>
      <c r="C11" s="22"/>
      <c r="D11" s="12">
        <f>C11/I7</f>
        <v>0</v>
      </c>
      <c r="E11" s="15"/>
      <c r="F11" s="12">
        <f>E11/I7</f>
        <v>0</v>
      </c>
      <c r="G11" s="64">
        <f t="shared" si="0"/>
        <v>0</v>
      </c>
      <c r="H11" s="65">
        <v>0</v>
      </c>
      <c r="I11" s="68"/>
      <c r="J11" s="4"/>
    </row>
    <row r="12" spans="1:10">
      <c r="A12" s="75"/>
      <c r="B12" s="37" t="s">
        <v>24</v>
      </c>
      <c r="C12" s="22"/>
      <c r="D12" s="12">
        <f>C12/I7</f>
        <v>0</v>
      </c>
      <c r="E12" s="15"/>
      <c r="F12" s="12">
        <f>E12/I7</f>
        <v>0</v>
      </c>
      <c r="G12" s="64">
        <f t="shared" si="0"/>
        <v>0</v>
      </c>
      <c r="H12" s="65">
        <v>0</v>
      </c>
      <c r="I12" s="68"/>
      <c r="J12" s="6"/>
    </row>
    <row r="13" spans="1:10">
      <c r="A13" s="63"/>
      <c r="B13" s="62"/>
      <c r="C13" s="62">
        <f>SUM(C7:C12)</f>
        <v>5</v>
      </c>
      <c r="D13" s="62">
        <f t="shared" ref="D13:F13" si="1">SUM(D7:D12)</f>
        <v>0.14285714285714285</v>
      </c>
      <c r="E13" s="62">
        <f t="shared" si="1"/>
        <v>30</v>
      </c>
      <c r="F13" s="62">
        <f t="shared" si="1"/>
        <v>0.8571428571428571</v>
      </c>
      <c r="G13" s="64">
        <f t="shared" si="0"/>
        <v>35</v>
      </c>
      <c r="H13" s="64">
        <v>35</v>
      </c>
      <c r="I13" s="62"/>
      <c r="J13" s="6"/>
    </row>
    <row r="14" spans="1:10">
      <c r="A14" s="74">
        <v>2</v>
      </c>
      <c r="B14" s="40" t="s">
        <v>23</v>
      </c>
      <c r="C14" s="21"/>
      <c r="D14" s="12">
        <f>C14/I14</f>
        <v>0</v>
      </c>
      <c r="E14" s="15">
        <v>5</v>
      </c>
      <c r="F14" s="12">
        <f>E14/I14</f>
        <v>9.0909090909090912E-2</v>
      </c>
      <c r="G14" s="64">
        <f t="shared" si="0"/>
        <v>5</v>
      </c>
      <c r="H14" s="64">
        <v>5</v>
      </c>
      <c r="I14" s="67">
        <f>SUM(C14:C19,E14:E19)</f>
        <v>55</v>
      </c>
      <c r="J14" s="6" t="s">
        <v>68</v>
      </c>
    </row>
    <row r="15" spans="1:10">
      <c r="A15" s="75"/>
      <c r="B15" s="40" t="s">
        <v>19</v>
      </c>
      <c r="C15" s="21"/>
      <c r="D15" s="12">
        <f>C15/I14</f>
        <v>0</v>
      </c>
      <c r="E15" s="15">
        <v>17</v>
      </c>
      <c r="F15" s="12">
        <f>E15/I14</f>
        <v>0.30909090909090908</v>
      </c>
      <c r="G15" s="64">
        <f t="shared" si="0"/>
        <v>17</v>
      </c>
      <c r="H15" s="65">
        <v>17</v>
      </c>
      <c r="I15" s="68"/>
      <c r="J15" s="6" t="s">
        <v>17</v>
      </c>
    </row>
    <row r="16" spans="1:10">
      <c r="A16" s="75"/>
      <c r="B16" s="40" t="s">
        <v>20</v>
      </c>
      <c r="C16" s="21">
        <v>2</v>
      </c>
      <c r="D16" s="12">
        <f>C16/I14</f>
        <v>3.6363636363636362E-2</v>
      </c>
      <c r="E16" s="15">
        <v>21</v>
      </c>
      <c r="F16" s="12">
        <f>E16/I14</f>
        <v>0.38181818181818183</v>
      </c>
      <c r="G16" s="64">
        <f t="shared" si="0"/>
        <v>23</v>
      </c>
      <c r="H16" s="65">
        <v>23</v>
      </c>
      <c r="I16" s="68"/>
      <c r="J16" s="6"/>
    </row>
    <row r="17" spans="1:10">
      <c r="A17" s="75"/>
      <c r="B17" s="40" t="s">
        <v>21</v>
      </c>
      <c r="C17" s="21"/>
      <c r="D17" s="12">
        <f>C17/I14</f>
        <v>0</v>
      </c>
      <c r="E17" s="15">
        <v>9</v>
      </c>
      <c r="F17" s="12">
        <f>E17/I14</f>
        <v>0.16363636363636364</v>
      </c>
      <c r="G17" s="64">
        <f t="shared" si="0"/>
        <v>9</v>
      </c>
      <c r="H17" s="65">
        <v>9</v>
      </c>
      <c r="I17" s="68"/>
      <c r="J17" s="6"/>
    </row>
    <row r="18" spans="1:10">
      <c r="A18" s="75"/>
      <c r="B18" s="40" t="s">
        <v>22</v>
      </c>
      <c r="C18" s="21"/>
      <c r="D18" s="12">
        <f>C18/I14</f>
        <v>0</v>
      </c>
      <c r="E18" s="15">
        <v>1</v>
      </c>
      <c r="F18" s="12">
        <f>E18/I14</f>
        <v>1.8181818181818181E-2</v>
      </c>
      <c r="G18" s="64">
        <f t="shared" si="0"/>
        <v>1</v>
      </c>
      <c r="H18" s="65">
        <v>1</v>
      </c>
      <c r="I18" s="68"/>
      <c r="J18" s="6"/>
    </row>
    <row r="19" spans="1:10">
      <c r="A19" s="76"/>
      <c r="B19" s="40" t="s">
        <v>24</v>
      </c>
      <c r="C19" s="21"/>
      <c r="D19" s="12">
        <f>C19/I14</f>
        <v>0</v>
      </c>
      <c r="E19" s="15"/>
      <c r="F19" s="12">
        <f>E19/I14</f>
        <v>0</v>
      </c>
      <c r="G19" s="64">
        <f t="shared" si="0"/>
        <v>0</v>
      </c>
      <c r="H19" s="65">
        <v>0</v>
      </c>
      <c r="I19" s="69"/>
      <c r="J19" s="6"/>
    </row>
    <row r="20" spans="1:10">
      <c r="A20" s="63"/>
      <c r="B20" s="62"/>
      <c r="C20" s="62">
        <f>SUM(C14:C19)</f>
        <v>2</v>
      </c>
      <c r="D20" s="62">
        <f t="shared" ref="D20:I20" si="2">SUM(D14:D19)</f>
        <v>3.6363636363636362E-2</v>
      </c>
      <c r="E20" s="62">
        <f t="shared" si="2"/>
        <v>53</v>
      </c>
      <c r="F20" s="62">
        <f t="shared" si="2"/>
        <v>0.96363636363636374</v>
      </c>
      <c r="G20" s="62">
        <f t="shared" si="2"/>
        <v>55</v>
      </c>
      <c r="H20" s="62">
        <v>55</v>
      </c>
      <c r="I20" s="62">
        <f t="shared" si="2"/>
        <v>55</v>
      </c>
      <c r="J20" s="6"/>
    </row>
    <row r="21" spans="1:10">
      <c r="A21" s="74">
        <v>3</v>
      </c>
      <c r="B21" s="40" t="s">
        <v>23</v>
      </c>
      <c r="C21" s="21"/>
      <c r="D21" s="12">
        <f>C21/I21</f>
        <v>0</v>
      </c>
      <c r="E21" s="15">
        <v>4</v>
      </c>
      <c r="F21" s="12">
        <f>E21/I21</f>
        <v>9.3023255813953487E-2</v>
      </c>
      <c r="G21" s="64">
        <f t="shared" si="0"/>
        <v>4</v>
      </c>
      <c r="H21" s="64">
        <v>4</v>
      </c>
      <c r="I21" s="67">
        <f>SUM(C21:C26,E21:E26)</f>
        <v>43</v>
      </c>
      <c r="J21" s="6" t="s">
        <v>69</v>
      </c>
    </row>
    <row r="22" spans="1:10">
      <c r="A22" s="75"/>
      <c r="B22" s="40" t="s">
        <v>19</v>
      </c>
      <c r="C22" s="21">
        <v>1</v>
      </c>
      <c r="D22" s="12">
        <f>C22/I21</f>
        <v>2.3255813953488372E-2</v>
      </c>
      <c r="E22" s="15">
        <v>15</v>
      </c>
      <c r="F22" s="12">
        <f>E22/I21</f>
        <v>0.34883720930232559</v>
      </c>
      <c r="G22" s="64">
        <f t="shared" si="0"/>
        <v>16</v>
      </c>
      <c r="H22" s="65">
        <v>16</v>
      </c>
      <c r="I22" s="68"/>
      <c r="J22" s="6" t="s">
        <v>18</v>
      </c>
    </row>
    <row r="23" spans="1:10">
      <c r="A23" s="75"/>
      <c r="B23" s="40" t="s">
        <v>20</v>
      </c>
      <c r="C23" s="21"/>
      <c r="D23" s="12">
        <f>C23/I21</f>
        <v>0</v>
      </c>
      <c r="E23" s="15">
        <v>19</v>
      </c>
      <c r="F23" s="12">
        <f>E23/I21</f>
        <v>0.44186046511627908</v>
      </c>
      <c r="G23" s="64">
        <f t="shared" si="0"/>
        <v>19</v>
      </c>
      <c r="H23" s="65">
        <v>19</v>
      </c>
      <c r="I23" s="68"/>
      <c r="J23" s="6"/>
    </row>
    <row r="24" spans="1:10">
      <c r="A24" s="75"/>
      <c r="B24" s="40" t="s">
        <v>21</v>
      </c>
      <c r="C24" s="21"/>
      <c r="D24" s="12">
        <f>C24/I21</f>
        <v>0</v>
      </c>
      <c r="E24" s="15">
        <v>4</v>
      </c>
      <c r="F24" s="12">
        <f>E24/I21</f>
        <v>9.3023255813953487E-2</v>
      </c>
      <c r="G24" s="64">
        <f t="shared" si="0"/>
        <v>4</v>
      </c>
      <c r="H24" s="65">
        <v>4</v>
      </c>
      <c r="I24" s="68"/>
      <c r="J24" s="6"/>
    </row>
    <row r="25" spans="1:10">
      <c r="A25" s="75"/>
      <c r="B25" s="40" t="s">
        <v>22</v>
      </c>
      <c r="C25" s="21"/>
      <c r="D25" s="12">
        <f>C25/I21</f>
        <v>0</v>
      </c>
      <c r="E25" s="15"/>
      <c r="F25" s="12">
        <f>E25/I21</f>
        <v>0</v>
      </c>
      <c r="G25" s="64">
        <f t="shared" si="0"/>
        <v>0</v>
      </c>
      <c r="H25" s="65">
        <v>0</v>
      </c>
      <c r="I25" s="68"/>
      <c r="J25" s="6"/>
    </row>
    <row r="26" spans="1:10">
      <c r="A26" s="76"/>
      <c r="B26" s="40" t="s">
        <v>24</v>
      </c>
      <c r="C26" s="21"/>
      <c r="D26" s="12">
        <f>C26/I21</f>
        <v>0</v>
      </c>
      <c r="E26" s="15"/>
      <c r="F26" s="12">
        <f>E26/I21</f>
        <v>0</v>
      </c>
      <c r="G26" s="64">
        <f t="shared" si="0"/>
        <v>0</v>
      </c>
      <c r="H26" s="65">
        <v>0</v>
      </c>
      <c r="I26" s="69"/>
      <c r="J26" s="6"/>
    </row>
    <row r="27" spans="1:10">
      <c r="C27" s="9">
        <f>SUM(C21:C26)</f>
        <v>1</v>
      </c>
      <c r="D27" s="9">
        <f t="shared" ref="D27:I27" si="3">SUM(D21:D26)</f>
        <v>2.3255813953488372E-2</v>
      </c>
      <c r="E27" s="9">
        <f t="shared" si="3"/>
        <v>42</v>
      </c>
      <c r="F27" s="9">
        <f t="shared" si="3"/>
        <v>0.97674418604651159</v>
      </c>
      <c r="G27" s="9">
        <f t="shared" si="3"/>
        <v>43</v>
      </c>
      <c r="H27" s="9">
        <v>43</v>
      </c>
      <c r="I27" s="9">
        <f t="shared" si="3"/>
        <v>43</v>
      </c>
    </row>
    <row r="28" spans="1:10">
      <c r="A28" s="7"/>
    </row>
  </sheetData>
  <mergeCells count="4">
    <mergeCell ref="A21:A26"/>
    <mergeCell ref="C2:D2"/>
    <mergeCell ref="A14:A19"/>
    <mergeCell ref="A7:A12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E21" sqref="E21:E26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10" customWidth="1"/>
    <col min="5" max="5" width="16.109375" style="71" customWidth="1"/>
    <col min="6" max="6" width="15.33203125" style="16" customWidth="1"/>
    <col min="7" max="7" width="10.44140625" customWidth="1"/>
    <col min="8" max="8" width="24.77734375" customWidth="1"/>
  </cols>
  <sheetData>
    <row r="1" spans="1:8" ht="19.8">
      <c r="A1" s="1" t="s">
        <v>0</v>
      </c>
    </row>
    <row r="2" spans="1:8">
      <c r="A2" s="2" t="s">
        <v>1</v>
      </c>
      <c r="B2" s="29">
        <v>43794</v>
      </c>
      <c r="C2" s="80" t="s">
        <v>52</v>
      </c>
      <c r="D2" s="80"/>
      <c r="G2" s="8"/>
    </row>
    <row r="3" spans="1:8">
      <c r="A3" s="2" t="s">
        <v>2</v>
      </c>
      <c r="B3" s="2" t="s">
        <v>11</v>
      </c>
    </row>
    <row r="4" spans="1:8">
      <c r="A4" s="2" t="s">
        <v>3</v>
      </c>
      <c r="B4" s="2" t="s">
        <v>25</v>
      </c>
    </row>
    <row r="5" spans="1:8">
      <c r="A5" s="2" t="s">
        <v>4</v>
      </c>
      <c r="B5" t="s">
        <v>53</v>
      </c>
    </row>
    <row r="6" spans="1:8" ht="48.6">
      <c r="A6" s="3" t="s">
        <v>5</v>
      </c>
      <c r="B6" s="3" t="s">
        <v>6</v>
      </c>
      <c r="C6" s="14" t="s">
        <v>79</v>
      </c>
      <c r="D6" s="11" t="s">
        <v>8</v>
      </c>
      <c r="E6" s="72" t="s">
        <v>13</v>
      </c>
      <c r="F6" s="17" t="s">
        <v>9</v>
      </c>
      <c r="G6" s="3" t="s">
        <v>12</v>
      </c>
      <c r="H6" s="5" t="s">
        <v>10</v>
      </c>
    </row>
    <row r="7" spans="1:8">
      <c r="A7" s="74">
        <v>1</v>
      </c>
      <c r="B7" s="47" t="s">
        <v>54</v>
      </c>
      <c r="C7" s="28"/>
      <c r="D7" s="12">
        <f>C7/G7</f>
        <v>0</v>
      </c>
      <c r="E7" s="73"/>
      <c r="F7" s="12">
        <f>E7/G7</f>
        <v>0</v>
      </c>
      <c r="G7" s="81">
        <f>SUM(C7:C12,E7:E12)</f>
        <v>60</v>
      </c>
      <c r="H7" s="18" t="s">
        <v>55</v>
      </c>
    </row>
    <row r="8" spans="1:8">
      <c r="A8" s="75"/>
      <c r="B8" s="53" t="s">
        <v>51</v>
      </c>
      <c r="C8" s="28"/>
      <c r="D8" s="12">
        <f>C8/G7</f>
        <v>0</v>
      </c>
      <c r="E8" s="73">
        <v>13</v>
      </c>
      <c r="F8" s="12">
        <f>E8/G7</f>
        <v>0.21666666666666667</v>
      </c>
      <c r="G8" s="82"/>
      <c r="H8" s="4" t="s">
        <v>27</v>
      </c>
    </row>
    <row r="9" spans="1:8">
      <c r="A9" s="75"/>
      <c r="B9" s="53" t="s">
        <v>20</v>
      </c>
      <c r="C9" s="28"/>
      <c r="D9" s="12">
        <f>C9/G7</f>
        <v>0</v>
      </c>
      <c r="E9" s="73">
        <v>28</v>
      </c>
      <c r="F9" s="12">
        <f>E9/G7</f>
        <v>0.46666666666666667</v>
      </c>
      <c r="G9" s="82"/>
      <c r="H9" s="4"/>
    </row>
    <row r="10" spans="1:8">
      <c r="A10" s="75"/>
      <c r="B10" s="53" t="s">
        <v>21</v>
      </c>
      <c r="C10" s="28"/>
      <c r="D10" s="12">
        <f>C10/G7</f>
        <v>0</v>
      </c>
      <c r="E10" s="73">
        <v>17</v>
      </c>
      <c r="F10" s="12">
        <f>E10/G7</f>
        <v>0.28333333333333333</v>
      </c>
      <c r="G10" s="82"/>
      <c r="H10" s="4"/>
    </row>
    <row r="11" spans="1:8">
      <c r="A11" s="75"/>
      <c r="B11" s="53" t="s">
        <v>22</v>
      </c>
      <c r="C11" s="28"/>
      <c r="D11" s="12">
        <f>C11/G7</f>
        <v>0</v>
      </c>
      <c r="E11" s="73">
        <v>2</v>
      </c>
      <c r="F11" s="12">
        <f>E11/G7</f>
        <v>3.3333333333333333E-2</v>
      </c>
      <c r="G11" s="82"/>
      <c r="H11" s="6"/>
    </row>
    <row r="12" spans="1:8">
      <c r="A12" s="75"/>
      <c r="B12" s="53" t="s">
        <v>26</v>
      </c>
      <c r="C12" s="28"/>
      <c r="D12" s="12">
        <f>C12/G7</f>
        <v>0</v>
      </c>
      <c r="E12" s="73"/>
      <c r="F12" s="12">
        <f>E12/G7</f>
        <v>0</v>
      </c>
      <c r="G12" s="82"/>
      <c r="H12" s="6"/>
    </row>
    <row r="13" spans="1:8">
      <c r="A13" s="63"/>
      <c r="B13" s="62"/>
      <c r="C13" s="62"/>
      <c r="D13" s="12">
        <f>SUM(D7:D12)</f>
        <v>0</v>
      </c>
      <c r="E13" s="73">
        <f>SUM(E7:E12)</f>
        <v>60</v>
      </c>
      <c r="F13" s="12">
        <f>SUM(F7:F12)</f>
        <v>1</v>
      </c>
      <c r="G13" s="65"/>
      <c r="H13" s="6"/>
    </row>
    <row r="14" spans="1:8">
      <c r="A14" s="74">
        <v>2</v>
      </c>
      <c r="B14" s="53" t="s">
        <v>54</v>
      </c>
      <c r="C14" s="3"/>
      <c r="D14" s="12">
        <f>C14/G14</f>
        <v>0</v>
      </c>
      <c r="E14" s="73"/>
      <c r="F14" s="12">
        <f>E14/G14</f>
        <v>0</v>
      </c>
      <c r="G14" s="81">
        <f>SUM(C14:C19,E14:E19)</f>
        <v>56</v>
      </c>
      <c r="H14" s="6" t="s">
        <v>56</v>
      </c>
    </row>
    <row r="15" spans="1:8">
      <c r="A15" s="75"/>
      <c r="B15" s="53" t="s">
        <v>51</v>
      </c>
      <c r="C15" s="50"/>
      <c r="D15" s="12">
        <f>C15/G14</f>
        <v>0</v>
      </c>
      <c r="E15" s="73">
        <v>15</v>
      </c>
      <c r="F15" s="12">
        <f>E15/G14</f>
        <v>0.26785714285714285</v>
      </c>
      <c r="G15" s="82"/>
      <c r="H15" s="6" t="s">
        <v>17</v>
      </c>
    </row>
    <row r="16" spans="1:8">
      <c r="A16" s="75"/>
      <c r="B16" s="53" t="s">
        <v>20</v>
      </c>
      <c r="C16" s="3"/>
      <c r="D16" s="12">
        <f>C16/G14</f>
        <v>0</v>
      </c>
      <c r="E16" s="73">
        <v>17</v>
      </c>
      <c r="F16" s="12">
        <f>E16/G14</f>
        <v>0.30357142857142855</v>
      </c>
      <c r="G16" s="75"/>
      <c r="H16" s="4"/>
    </row>
    <row r="17" spans="1:8">
      <c r="A17" s="75"/>
      <c r="B17" s="53" t="s">
        <v>21</v>
      </c>
      <c r="C17" s="3"/>
      <c r="D17" s="12">
        <f>C17/G14</f>
        <v>0</v>
      </c>
      <c r="E17" s="73">
        <v>18</v>
      </c>
      <c r="F17" s="12">
        <f>E17/G14</f>
        <v>0.32142857142857145</v>
      </c>
      <c r="G17" s="75"/>
      <c r="H17" s="6"/>
    </row>
    <row r="18" spans="1:8">
      <c r="A18" s="75"/>
      <c r="B18" s="53" t="s">
        <v>22</v>
      </c>
      <c r="C18" s="3"/>
      <c r="D18" s="12">
        <f>C18/G14</f>
        <v>0</v>
      </c>
      <c r="E18" s="73">
        <v>6</v>
      </c>
      <c r="F18" s="12">
        <f>E18/G14</f>
        <v>0.10714285714285714</v>
      </c>
      <c r="G18" s="75"/>
      <c r="H18" s="6"/>
    </row>
    <row r="19" spans="1:8">
      <c r="A19" s="75"/>
      <c r="B19" s="53" t="s">
        <v>26</v>
      </c>
      <c r="C19" s="3"/>
      <c r="D19" s="12">
        <f>C19/G14</f>
        <v>0</v>
      </c>
      <c r="E19" s="73"/>
      <c r="F19" s="12">
        <f>E19/G14</f>
        <v>0</v>
      </c>
      <c r="G19" s="75"/>
      <c r="H19" s="6"/>
    </row>
    <row r="20" spans="1:8">
      <c r="A20" s="63"/>
      <c r="B20" s="62"/>
      <c r="C20" s="62"/>
      <c r="D20" s="12">
        <f>SUM(D14:D19)</f>
        <v>0</v>
      </c>
      <c r="E20" s="73">
        <f t="shared" ref="E20:F20" si="0">SUM(E14:E19)</f>
        <v>56</v>
      </c>
      <c r="F20" s="12">
        <f t="shared" si="0"/>
        <v>0.99999999999999989</v>
      </c>
      <c r="G20" s="63"/>
      <c r="H20" s="6"/>
    </row>
    <row r="21" spans="1:8">
      <c r="A21" s="78">
        <v>3</v>
      </c>
      <c r="B21" s="53" t="s">
        <v>54</v>
      </c>
      <c r="C21" s="3"/>
      <c r="D21" s="12">
        <f>C21/G21</f>
        <v>0</v>
      </c>
      <c r="E21" s="73">
        <v>2</v>
      </c>
      <c r="F21" s="12">
        <f>E21/G21</f>
        <v>2.7397260273972601E-2</v>
      </c>
      <c r="G21" s="79">
        <f>SUM(C21:C26,E21:E26)</f>
        <v>73</v>
      </c>
      <c r="H21" s="6" t="s">
        <v>57</v>
      </c>
    </row>
    <row r="22" spans="1:8">
      <c r="A22" s="78"/>
      <c r="B22" s="53" t="s">
        <v>51</v>
      </c>
      <c r="C22" s="3"/>
      <c r="D22" s="12">
        <f>C22/G21</f>
        <v>0</v>
      </c>
      <c r="E22" s="73">
        <v>9</v>
      </c>
      <c r="F22" s="12">
        <f>E22/G21</f>
        <v>0.12328767123287671</v>
      </c>
      <c r="G22" s="79"/>
      <c r="H22" s="6" t="s">
        <v>28</v>
      </c>
    </row>
    <row r="23" spans="1:8">
      <c r="A23" s="78"/>
      <c r="B23" s="53" t="s">
        <v>20</v>
      </c>
      <c r="C23" s="3"/>
      <c r="D23" s="12">
        <f>C23/G21</f>
        <v>0</v>
      </c>
      <c r="E23" s="73">
        <v>20</v>
      </c>
      <c r="F23" s="12">
        <f>E23/G21</f>
        <v>0.27397260273972601</v>
      </c>
      <c r="G23" s="79"/>
      <c r="H23" s="4"/>
    </row>
    <row r="24" spans="1:8">
      <c r="A24" s="78"/>
      <c r="B24" s="53" t="s">
        <v>21</v>
      </c>
      <c r="C24" s="3"/>
      <c r="D24" s="12">
        <f>C24/G21</f>
        <v>0</v>
      </c>
      <c r="E24" s="73">
        <v>32</v>
      </c>
      <c r="F24" s="12">
        <f>E24/G21</f>
        <v>0.43835616438356162</v>
      </c>
      <c r="G24" s="79"/>
      <c r="H24" s="6"/>
    </row>
    <row r="25" spans="1:8">
      <c r="A25" s="78"/>
      <c r="B25" s="53" t="s">
        <v>22</v>
      </c>
      <c r="C25" s="3"/>
      <c r="D25" s="12">
        <f>C25/G21</f>
        <v>0</v>
      </c>
      <c r="E25" s="73">
        <v>10</v>
      </c>
      <c r="F25" s="12">
        <f>E25/G21</f>
        <v>0.13698630136986301</v>
      </c>
      <c r="G25" s="79"/>
      <c r="H25" s="6"/>
    </row>
    <row r="26" spans="1:8">
      <c r="A26" s="78"/>
      <c r="B26" s="53" t="s">
        <v>26</v>
      </c>
      <c r="C26" s="3"/>
      <c r="D26" s="12">
        <f>C26/G21</f>
        <v>0</v>
      </c>
      <c r="E26" s="73"/>
      <c r="F26" s="12">
        <f>E26/G21</f>
        <v>0</v>
      </c>
      <c r="G26" s="79"/>
      <c r="H26" s="6"/>
    </row>
    <row r="27" spans="1:8">
      <c r="A27" s="7"/>
      <c r="D27" s="10">
        <f>SUM(D21:D26)</f>
        <v>0</v>
      </c>
      <c r="E27" s="73">
        <f t="shared" ref="E27:F27" si="1">SUM(E21:E26)</f>
        <v>73</v>
      </c>
      <c r="F27" s="66">
        <f t="shared" si="1"/>
        <v>0.99999999999999989</v>
      </c>
    </row>
  </sheetData>
  <mergeCells count="7">
    <mergeCell ref="A21:A26"/>
    <mergeCell ref="G21:G26"/>
    <mergeCell ref="C2:D2"/>
    <mergeCell ref="A14:A19"/>
    <mergeCell ref="G14:G19"/>
    <mergeCell ref="A7:A12"/>
    <mergeCell ref="G7:G12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H21" sqref="H21:H26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24" customWidth="1"/>
    <col min="5" max="5" width="16.109375" style="13" customWidth="1"/>
    <col min="6" max="6" width="15.33203125" style="16" customWidth="1"/>
    <col min="7" max="8" width="15.33203125" style="51" customWidth="1"/>
    <col min="9" max="9" width="10.44140625" customWidth="1"/>
    <col min="10" max="10" width="24.77734375" customWidth="1"/>
  </cols>
  <sheetData>
    <row r="1" spans="1:10" ht="19.8">
      <c r="A1" s="1" t="s">
        <v>0</v>
      </c>
    </row>
    <row r="2" spans="1:10">
      <c r="A2" s="2" t="s">
        <v>1</v>
      </c>
      <c r="B2" s="8">
        <v>43815</v>
      </c>
      <c r="C2" s="80" t="s">
        <v>70</v>
      </c>
      <c r="D2" s="80"/>
      <c r="E2" s="57" t="s">
        <v>64</v>
      </c>
      <c r="I2" s="8"/>
    </row>
    <row r="3" spans="1:10">
      <c r="A3" s="2" t="s">
        <v>2</v>
      </c>
      <c r="B3" t="s">
        <v>60</v>
      </c>
      <c r="D3" s="56"/>
    </row>
    <row r="4" spans="1:10">
      <c r="A4" s="2" t="s">
        <v>3</v>
      </c>
      <c r="B4" s="23" t="s">
        <v>50</v>
      </c>
    </row>
    <row r="5" spans="1:10">
      <c r="A5" s="2" t="s">
        <v>4</v>
      </c>
      <c r="B5" t="s">
        <v>53</v>
      </c>
    </row>
    <row r="6" spans="1:10" ht="48.6">
      <c r="A6" s="25" t="s">
        <v>5</v>
      </c>
      <c r="B6" s="25" t="s">
        <v>6</v>
      </c>
      <c r="C6" s="25" t="s">
        <v>7</v>
      </c>
      <c r="D6" s="11" t="s">
        <v>8</v>
      </c>
      <c r="E6" s="14" t="s">
        <v>13</v>
      </c>
      <c r="F6" s="17" t="s">
        <v>9</v>
      </c>
      <c r="G6" s="70"/>
      <c r="H6" s="70"/>
      <c r="I6" s="25" t="s">
        <v>12</v>
      </c>
      <c r="J6" s="5" t="s">
        <v>10</v>
      </c>
    </row>
    <row r="7" spans="1:10">
      <c r="A7" s="74">
        <v>1</v>
      </c>
      <c r="B7" s="25" t="s">
        <v>23</v>
      </c>
      <c r="C7" s="25"/>
      <c r="D7" s="12">
        <f>C7/I7</f>
        <v>0</v>
      </c>
      <c r="E7" s="15"/>
      <c r="F7" s="12">
        <f>E7/I7</f>
        <v>0</v>
      </c>
      <c r="G7" s="64">
        <f>C7+E7</f>
        <v>0</v>
      </c>
      <c r="H7" s="64">
        <v>0</v>
      </c>
      <c r="I7" s="81">
        <f>SUM(C7:C12,E7:E12)</f>
        <v>33</v>
      </c>
      <c r="J7" s="18" t="s">
        <v>61</v>
      </c>
    </row>
    <row r="8" spans="1:10">
      <c r="A8" s="75"/>
      <c r="B8" s="27" t="s">
        <v>19</v>
      </c>
      <c r="C8" s="25"/>
      <c r="D8" s="12">
        <f>C8/I7</f>
        <v>0</v>
      </c>
      <c r="E8" s="15"/>
      <c r="F8" s="12">
        <f>E8/I7</f>
        <v>0</v>
      </c>
      <c r="G8" s="64">
        <f t="shared" ref="G8:G26" si="0">C8+E8</f>
        <v>0</v>
      </c>
      <c r="H8" s="64">
        <v>0</v>
      </c>
      <c r="I8" s="82"/>
      <c r="J8" s="26" t="s">
        <v>16</v>
      </c>
    </row>
    <row r="9" spans="1:10">
      <c r="A9" s="75"/>
      <c r="B9" s="27" t="s">
        <v>20</v>
      </c>
      <c r="C9" s="25"/>
      <c r="D9" s="12">
        <f>C9/I7</f>
        <v>0</v>
      </c>
      <c r="E9" s="15">
        <v>6</v>
      </c>
      <c r="F9" s="12">
        <f>E9/I7</f>
        <v>0.18181818181818182</v>
      </c>
      <c r="G9" s="64">
        <f t="shared" si="0"/>
        <v>6</v>
      </c>
      <c r="H9" s="64">
        <v>6</v>
      </c>
      <c r="I9" s="82"/>
      <c r="J9" s="4"/>
    </row>
    <row r="10" spans="1:10">
      <c r="A10" s="75"/>
      <c r="B10" s="27" t="s">
        <v>21</v>
      </c>
      <c r="C10" s="25">
        <v>1</v>
      </c>
      <c r="D10" s="12">
        <f>C10/I7</f>
        <v>3.0303030303030304E-2</v>
      </c>
      <c r="E10" s="15">
        <v>6</v>
      </c>
      <c r="F10" s="12">
        <f>E10/I7</f>
        <v>0.18181818181818182</v>
      </c>
      <c r="G10" s="64">
        <f t="shared" si="0"/>
        <v>7</v>
      </c>
      <c r="H10" s="64">
        <v>7</v>
      </c>
      <c r="I10" s="82"/>
      <c r="J10" s="4"/>
    </row>
    <row r="11" spans="1:10">
      <c r="A11" s="75"/>
      <c r="B11" s="27" t="s">
        <v>22</v>
      </c>
      <c r="C11" s="25">
        <v>3</v>
      </c>
      <c r="D11" s="12">
        <f>C11/I7</f>
        <v>9.0909090909090912E-2</v>
      </c>
      <c r="E11" s="15">
        <v>14</v>
      </c>
      <c r="F11" s="12">
        <f>E11/I7</f>
        <v>0.42424242424242425</v>
      </c>
      <c r="G11" s="64">
        <f t="shared" si="0"/>
        <v>17</v>
      </c>
      <c r="H11" s="64">
        <v>17</v>
      </c>
      <c r="I11" s="82"/>
      <c r="J11" s="6"/>
    </row>
    <row r="12" spans="1:10">
      <c r="A12" s="75"/>
      <c r="B12" s="27" t="s">
        <v>24</v>
      </c>
      <c r="C12" s="25">
        <v>2</v>
      </c>
      <c r="D12" s="12">
        <f>C12/I7</f>
        <v>6.0606060606060608E-2</v>
      </c>
      <c r="E12" s="15">
        <v>1</v>
      </c>
      <c r="F12" s="12">
        <f>E12/I7</f>
        <v>3.0303030303030304E-2</v>
      </c>
      <c r="G12" s="64">
        <f t="shared" si="0"/>
        <v>3</v>
      </c>
      <c r="H12" s="64">
        <v>3</v>
      </c>
      <c r="I12" s="82"/>
      <c r="J12" s="6"/>
    </row>
    <row r="13" spans="1:10">
      <c r="A13" s="63"/>
      <c r="B13" s="62"/>
      <c r="C13" s="62">
        <f>SUM(C7:C12)</f>
        <v>6</v>
      </c>
      <c r="D13" s="62">
        <f t="shared" ref="D13:G13" si="1">SUM(D7:D12)</f>
        <v>0.18181818181818182</v>
      </c>
      <c r="E13" s="62">
        <f t="shared" si="1"/>
        <v>27</v>
      </c>
      <c r="F13" s="62">
        <f t="shared" si="1"/>
        <v>0.81818181818181812</v>
      </c>
      <c r="G13" s="62">
        <f t="shared" si="1"/>
        <v>33</v>
      </c>
      <c r="H13" s="62">
        <v>33</v>
      </c>
      <c r="I13" s="65"/>
      <c r="J13" s="6"/>
    </row>
    <row r="14" spans="1:10">
      <c r="A14" s="74">
        <v>2</v>
      </c>
      <c r="B14" s="52" t="s">
        <v>23</v>
      </c>
      <c r="C14" s="25"/>
      <c r="D14" s="12">
        <f>C14/I14</f>
        <v>0</v>
      </c>
      <c r="E14" s="15"/>
      <c r="F14" s="12">
        <f>E14/I14</f>
        <v>0</v>
      </c>
      <c r="G14" s="64">
        <f t="shared" si="0"/>
        <v>0</v>
      </c>
      <c r="H14" s="64">
        <v>0</v>
      </c>
      <c r="I14" s="81">
        <f>SUM(C14:C19,E14:E19)</f>
        <v>33</v>
      </c>
      <c r="J14" s="6" t="s">
        <v>62</v>
      </c>
    </row>
    <row r="15" spans="1:10">
      <c r="A15" s="75"/>
      <c r="B15" s="52" t="s">
        <v>19</v>
      </c>
      <c r="C15" s="25">
        <v>1</v>
      </c>
      <c r="D15" s="12">
        <f>C15/I14</f>
        <v>3.0303030303030304E-2</v>
      </c>
      <c r="E15" s="15">
        <v>2</v>
      </c>
      <c r="F15" s="12">
        <f>E15/I14</f>
        <v>6.0606060606060608E-2</v>
      </c>
      <c r="G15" s="64">
        <f t="shared" si="0"/>
        <v>3</v>
      </c>
      <c r="H15" s="64">
        <v>3</v>
      </c>
      <c r="I15" s="82"/>
      <c r="J15" s="6" t="s">
        <v>17</v>
      </c>
    </row>
    <row r="16" spans="1:10">
      <c r="A16" s="75"/>
      <c r="B16" s="52" t="s">
        <v>20</v>
      </c>
      <c r="C16" s="25">
        <v>2</v>
      </c>
      <c r="D16" s="12">
        <f>C16/I14</f>
        <v>6.0606060606060608E-2</v>
      </c>
      <c r="E16" s="15">
        <v>6</v>
      </c>
      <c r="F16" s="12">
        <f>E16/I14</f>
        <v>0.18181818181818182</v>
      </c>
      <c r="G16" s="64">
        <f t="shared" si="0"/>
        <v>8</v>
      </c>
      <c r="H16" s="64">
        <v>8</v>
      </c>
      <c r="I16" s="82"/>
      <c r="J16" s="6"/>
    </row>
    <row r="17" spans="1:10">
      <c r="A17" s="75"/>
      <c r="B17" s="52" t="s">
        <v>21</v>
      </c>
      <c r="C17" s="25">
        <v>5</v>
      </c>
      <c r="D17" s="12">
        <f>C17/I14</f>
        <v>0.15151515151515152</v>
      </c>
      <c r="E17" s="15">
        <v>9</v>
      </c>
      <c r="F17" s="12">
        <f>E17/I14</f>
        <v>0.27272727272727271</v>
      </c>
      <c r="G17" s="64">
        <f t="shared" si="0"/>
        <v>14</v>
      </c>
      <c r="H17" s="64">
        <v>14</v>
      </c>
      <c r="I17" s="82"/>
      <c r="J17" s="6"/>
    </row>
    <row r="18" spans="1:10">
      <c r="A18" s="75"/>
      <c r="B18" s="52" t="s">
        <v>22</v>
      </c>
      <c r="C18" s="25">
        <v>5</v>
      </c>
      <c r="D18" s="12">
        <f>C18/I14</f>
        <v>0.15151515151515152</v>
      </c>
      <c r="E18" s="15">
        <v>1</v>
      </c>
      <c r="F18" s="12">
        <f>E18/I14</f>
        <v>3.0303030303030304E-2</v>
      </c>
      <c r="G18" s="64">
        <f t="shared" si="0"/>
        <v>6</v>
      </c>
      <c r="H18" s="64">
        <v>6</v>
      </c>
      <c r="I18" s="82"/>
      <c r="J18" s="6"/>
    </row>
    <row r="19" spans="1:10">
      <c r="A19" s="75"/>
      <c r="B19" s="52" t="s">
        <v>24</v>
      </c>
      <c r="C19" s="25">
        <v>2</v>
      </c>
      <c r="D19" s="12">
        <f>C19/I14</f>
        <v>6.0606060606060608E-2</v>
      </c>
      <c r="E19" s="15"/>
      <c r="F19" s="12">
        <f>E19/I14</f>
        <v>0</v>
      </c>
      <c r="G19" s="64">
        <f t="shared" si="0"/>
        <v>2</v>
      </c>
      <c r="H19" s="64">
        <v>2</v>
      </c>
      <c r="I19" s="82"/>
      <c r="J19" s="6"/>
    </row>
    <row r="20" spans="1:10">
      <c r="A20" s="63"/>
      <c r="B20" s="62"/>
      <c r="C20" s="62">
        <f>SUM(C14:C19)</f>
        <v>15</v>
      </c>
      <c r="D20" s="62">
        <f t="shared" ref="D20:H20" si="2">SUM(D14:D19)</f>
        <v>0.45454545454545453</v>
      </c>
      <c r="E20" s="62">
        <f t="shared" si="2"/>
        <v>18</v>
      </c>
      <c r="F20" s="62">
        <f t="shared" si="2"/>
        <v>0.54545454545454541</v>
      </c>
      <c r="G20" s="62">
        <f t="shared" si="2"/>
        <v>33</v>
      </c>
      <c r="H20" s="62">
        <f t="shared" si="2"/>
        <v>33</v>
      </c>
      <c r="I20" s="65"/>
      <c r="J20" s="6"/>
    </row>
    <row r="21" spans="1:10">
      <c r="A21" s="78">
        <v>3</v>
      </c>
      <c r="B21" s="54" t="s">
        <v>23</v>
      </c>
      <c r="C21" s="54"/>
      <c r="D21" s="12">
        <f>C21/I21</f>
        <v>0</v>
      </c>
      <c r="E21" s="55">
        <v>1</v>
      </c>
      <c r="F21" s="12">
        <f>E21/I21</f>
        <v>0.04</v>
      </c>
      <c r="G21" s="64">
        <f t="shared" si="0"/>
        <v>1</v>
      </c>
      <c r="H21" s="64">
        <v>1</v>
      </c>
      <c r="I21" s="79">
        <f>SUM(C21:C26,E21:E26)</f>
        <v>25</v>
      </c>
      <c r="J21" s="6" t="s">
        <v>63</v>
      </c>
    </row>
    <row r="22" spans="1:10">
      <c r="A22" s="78"/>
      <c r="B22" s="54" t="s">
        <v>19</v>
      </c>
      <c r="C22" s="54">
        <v>4</v>
      </c>
      <c r="D22" s="12">
        <f>C22/I21</f>
        <v>0.16</v>
      </c>
      <c r="E22" s="55">
        <v>1</v>
      </c>
      <c r="F22" s="12">
        <f>E22/I21</f>
        <v>0.04</v>
      </c>
      <c r="G22" s="64">
        <f t="shared" si="0"/>
        <v>5</v>
      </c>
      <c r="H22" s="64">
        <v>5</v>
      </c>
      <c r="I22" s="78"/>
      <c r="J22" s="6" t="s">
        <v>18</v>
      </c>
    </row>
    <row r="23" spans="1:10">
      <c r="A23" s="78"/>
      <c r="B23" s="54" t="s">
        <v>20</v>
      </c>
      <c r="C23" s="54">
        <v>5</v>
      </c>
      <c r="D23" s="12">
        <f>C23/I21</f>
        <v>0.2</v>
      </c>
      <c r="E23" s="55">
        <v>4</v>
      </c>
      <c r="F23" s="12">
        <f>E23/I21</f>
        <v>0.16</v>
      </c>
      <c r="G23" s="64">
        <f t="shared" si="0"/>
        <v>9</v>
      </c>
      <c r="H23" s="64">
        <v>9</v>
      </c>
      <c r="I23" s="78"/>
      <c r="J23" s="6"/>
    </row>
    <row r="24" spans="1:10">
      <c r="A24" s="78"/>
      <c r="B24" s="54" t="s">
        <v>21</v>
      </c>
      <c r="C24" s="54">
        <v>7</v>
      </c>
      <c r="D24" s="12">
        <f>C24/I21</f>
        <v>0.28000000000000003</v>
      </c>
      <c r="E24" s="55">
        <v>1</v>
      </c>
      <c r="F24" s="12">
        <f>E24/I21</f>
        <v>0.04</v>
      </c>
      <c r="G24" s="64">
        <f t="shared" si="0"/>
        <v>8</v>
      </c>
      <c r="H24" s="64">
        <v>8</v>
      </c>
      <c r="I24" s="78"/>
      <c r="J24" s="6"/>
    </row>
    <row r="25" spans="1:10">
      <c r="A25" s="78"/>
      <c r="B25" s="54" t="s">
        <v>22</v>
      </c>
      <c r="C25" s="54">
        <v>2</v>
      </c>
      <c r="D25" s="12">
        <f>C25/I21</f>
        <v>0.08</v>
      </c>
      <c r="E25" s="55"/>
      <c r="F25" s="12">
        <f>E25/I21</f>
        <v>0</v>
      </c>
      <c r="G25" s="64">
        <f t="shared" si="0"/>
        <v>2</v>
      </c>
      <c r="H25" s="64">
        <v>2</v>
      </c>
      <c r="I25" s="78"/>
      <c r="J25" s="6"/>
    </row>
    <row r="26" spans="1:10">
      <c r="A26" s="78"/>
      <c r="B26" s="54" t="s">
        <v>24</v>
      </c>
      <c r="C26" s="54"/>
      <c r="D26" s="12">
        <f>C26/I21</f>
        <v>0</v>
      </c>
      <c r="E26" s="55"/>
      <c r="F26" s="12">
        <f>E26/I21</f>
        <v>0</v>
      </c>
      <c r="G26" s="64">
        <f t="shared" si="0"/>
        <v>0</v>
      </c>
      <c r="H26" s="64">
        <v>0</v>
      </c>
      <c r="I26" s="78"/>
      <c r="J26" s="6"/>
    </row>
    <row r="27" spans="1:10">
      <c r="C27" s="9">
        <f>SUM(C21:C26)</f>
        <v>18</v>
      </c>
      <c r="D27" s="9">
        <f t="shared" ref="D27:H27" si="3">SUM(D21:D26)</f>
        <v>0.72</v>
      </c>
      <c r="E27" s="9">
        <f t="shared" si="3"/>
        <v>7</v>
      </c>
      <c r="F27" s="9">
        <f t="shared" si="3"/>
        <v>0.27999999999999997</v>
      </c>
      <c r="G27" s="9">
        <f t="shared" si="3"/>
        <v>25</v>
      </c>
      <c r="H27" s="9">
        <f t="shared" si="3"/>
        <v>25</v>
      </c>
    </row>
    <row r="28" spans="1:10">
      <c r="A28" s="7"/>
    </row>
  </sheetData>
  <mergeCells count="7">
    <mergeCell ref="A21:A26"/>
    <mergeCell ref="I21:I26"/>
    <mergeCell ref="C2:D2"/>
    <mergeCell ref="A7:A12"/>
    <mergeCell ref="I7:I12"/>
    <mergeCell ref="A14:A19"/>
    <mergeCell ref="I14:I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H21" sqref="H21:H26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61" customWidth="1"/>
    <col min="5" max="5" width="16.109375" style="13" customWidth="1"/>
    <col min="6" max="6" width="15.33203125" style="16" customWidth="1"/>
    <col min="7" max="8" width="15.33203125" style="51" customWidth="1"/>
    <col min="9" max="9" width="10.44140625" customWidth="1"/>
    <col min="10" max="10" width="24.77734375" customWidth="1"/>
  </cols>
  <sheetData>
    <row r="1" spans="1:10" ht="19.8">
      <c r="A1" s="1" t="s">
        <v>0</v>
      </c>
    </row>
    <row r="2" spans="1:10">
      <c r="A2" s="2" t="s">
        <v>1</v>
      </c>
      <c r="B2" s="8">
        <v>43822</v>
      </c>
      <c r="C2" s="77" t="s">
        <v>76</v>
      </c>
      <c r="D2" s="77"/>
      <c r="E2" s="19"/>
      <c r="I2" s="8"/>
    </row>
    <row r="3" spans="1:10">
      <c r="A3" s="2" t="s">
        <v>2</v>
      </c>
      <c r="B3" t="s">
        <v>71</v>
      </c>
    </row>
    <row r="4" spans="1:10">
      <c r="A4" s="2" t="s">
        <v>3</v>
      </c>
      <c r="B4" s="23" t="s">
        <v>72</v>
      </c>
    </row>
    <row r="5" spans="1:10">
      <c r="A5" s="2" t="s">
        <v>4</v>
      </c>
      <c r="B5" t="s">
        <v>53</v>
      </c>
    </row>
    <row r="6" spans="1:10" ht="48.6">
      <c r="A6" s="59" t="s">
        <v>5</v>
      </c>
      <c r="B6" s="59" t="s">
        <v>6</v>
      </c>
      <c r="C6" s="59" t="s">
        <v>7</v>
      </c>
      <c r="D6" s="11" t="s">
        <v>8</v>
      </c>
      <c r="E6" s="14" t="s">
        <v>13</v>
      </c>
      <c r="F6" s="17" t="s">
        <v>9</v>
      </c>
      <c r="G6" s="70"/>
      <c r="H6" s="70"/>
      <c r="I6" s="59" t="s">
        <v>12</v>
      </c>
      <c r="J6" s="5" t="s">
        <v>10</v>
      </c>
    </row>
    <row r="7" spans="1:10">
      <c r="A7" s="74">
        <v>1</v>
      </c>
      <c r="B7" s="59" t="s">
        <v>23</v>
      </c>
      <c r="C7" s="59"/>
      <c r="D7" s="12">
        <f>C7/I7</f>
        <v>0</v>
      </c>
      <c r="E7" s="14">
        <v>1</v>
      </c>
      <c r="F7" s="12">
        <f>E7/I7</f>
        <v>1.6666666666666666E-2</v>
      </c>
      <c r="G7" s="64">
        <f>C7+E7</f>
        <v>1</v>
      </c>
      <c r="H7" s="64">
        <v>1</v>
      </c>
      <c r="I7" s="81">
        <f>SUM(C7:C12,E7:E12)</f>
        <v>60</v>
      </c>
      <c r="J7" s="39" t="s">
        <v>73</v>
      </c>
    </row>
    <row r="8" spans="1:10">
      <c r="A8" s="75"/>
      <c r="B8" s="59" t="s">
        <v>19</v>
      </c>
      <c r="C8" s="59"/>
      <c r="D8" s="12">
        <f>C8/I7</f>
        <v>0</v>
      </c>
      <c r="E8" s="60">
        <v>19</v>
      </c>
      <c r="F8" s="12">
        <f>E8/I7</f>
        <v>0.31666666666666665</v>
      </c>
      <c r="G8" s="64">
        <f t="shared" ref="G8:G26" si="0">C8+E8</f>
        <v>19</v>
      </c>
      <c r="H8" s="64">
        <v>19</v>
      </c>
      <c r="I8" s="82"/>
      <c r="J8" s="4" t="s">
        <v>16</v>
      </c>
    </row>
    <row r="9" spans="1:10">
      <c r="A9" s="75"/>
      <c r="B9" s="59" t="s">
        <v>20</v>
      </c>
      <c r="C9" s="59"/>
      <c r="D9" s="12">
        <f>C9/I7</f>
        <v>0</v>
      </c>
      <c r="E9" s="60">
        <v>26</v>
      </c>
      <c r="F9" s="12">
        <f>E9/I7</f>
        <v>0.43333333333333335</v>
      </c>
      <c r="G9" s="64">
        <f t="shared" si="0"/>
        <v>26</v>
      </c>
      <c r="H9" s="64">
        <v>26</v>
      </c>
      <c r="I9" s="82"/>
      <c r="J9" s="4"/>
    </row>
    <row r="10" spans="1:10">
      <c r="A10" s="75"/>
      <c r="B10" s="59" t="s">
        <v>21</v>
      </c>
      <c r="C10" s="59">
        <v>1</v>
      </c>
      <c r="D10" s="12">
        <f>C10/I7</f>
        <v>1.6666666666666666E-2</v>
      </c>
      <c r="E10" s="60">
        <v>13</v>
      </c>
      <c r="F10" s="12">
        <f>E10/I7</f>
        <v>0.21666666666666667</v>
      </c>
      <c r="G10" s="64">
        <f t="shared" si="0"/>
        <v>14</v>
      </c>
      <c r="H10" s="64">
        <v>14</v>
      </c>
      <c r="I10" s="82"/>
      <c r="J10" s="4"/>
    </row>
    <row r="11" spans="1:10">
      <c r="A11" s="75"/>
      <c r="B11" s="59" t="s">
        <v>22</v>
      </c>
      <c r="C11" s="59"/>
      <c r="D11" s="12">
        <f>C11/I7</f>
        <v>0</v>
      </c>
      <c r="E11" s="60"/>
      <c r="F11" s="12">
        <f>E11/I7</f>
        <v>0</v>
      </c>
      <c r="G11" s="64">
        <f t="shared" si="0"/>
        <v>0</v>
      </c>
      <c r="H11" s="64">
        <v>0</v>
      </c>
      <c r="I11" s="82"/>
      <c r="J11" s="4"/>
    </row>
    <row r="12" spans="1:10">
      <c r="A12" s="75"/>
      <c r="B12" s="59" t="s">
        <v>24</v>
      </c>
      <c r="C12" s="59"/>
      <c r="D12" s="12">
        <f>C12/I7</f>
        <v>0</v>
      </c>
      <c r="E12" s="60"/>
      <c r="F12" s="12">
        <f>E12/I7</f>
        <v>0</v>
      </c>
      <c r="G12" s="64">
        <f t="shared" si="0"/>
        <v>0</v>
      </c>
      <c r="H12" s="64">
        <v>0</v>
      </c>
      <c r="I12" s="82"/>
      <c r="J12" s="6"/>
    </row>
    <row r="13" spans="1:10">
      <c r="A13" s="63"/>
      <c r="B13" s="62"/>
      <c r="C13" s="62">
        <f>SUM(C7:C12)</f>
        <v>1</v>
      </c>
      <c r="D13" s="62">
        <f t="shared" ref="D13:H13" si="1">SUM(D7:D12)</f>
        <v>1.6666666666666666E-2</v>
      </c>
      <c r="E13" s="62">
        <f t="shared" si="1"/>
        <v>59</v>
      </c>
      <c r="F13" s="62">
        <f t="shared" si="1"/>
        <v>0.98333333333333328</v>
      </c>
      <c r="G13" s="62">
        <f t="shared" si="1"/>
        <v>60</v>
      </c>
      <c r="H13" s="62">
        <f t="shared" si="1"/>
        <v>60</v>
      </c>
      <c r="I13" s="65"/>
      <c r="J13" s="6"/>
    </row>
    <row r="14" spans="1:10">
      <c r="A14" s="74">
        <v>2</v>
      </c>
      <c r="B14" s="59" t="s">
        <v>23</v>
      </c>
      <c r="C14" s="59"/>
      <c r="D14" s="12">
        <f>C14/I14</f>
        <v>0</v>
      </c>
      <c r="E14" s="60">
        <v>4</v>
      </c>
      <c r="F14" s="12">
        <f>E14/I14</f>
        <v>5.4054054054054057E-2</v>
      </c>
      <c r="G14" s="64">
        <f t="shared" si="0"/>
        <v>4</v>
      </c>
      <c r="H14" s="64">
        <v>4</v>
      </c>
      <c r="I14" s="81">
        <f>SUM(C14:C19,E14:E19)</f>
        <v>74</v>
      </c>
      <c r="J14" s="6" t="s">
        <v>75</v>
      </c>
    </row>
    <row r="15" spans="1:10">
      <c r="A15" s="75"/>
      <c r="B15" s="59" t="s">
        <v>19</v>
      </c>
      <c r="C15" s="59"/>
      <c r="D15" s="12">
        <f>C15/I14</f>
        <v>0</v>
      </c>
      <c r="E15" s="60">
        <v>50</v>
      </c>
      <c r="F15" s="12">
        <f>E15/I14</f>
        <v>0.67567567567567566</v>
      </c>
      <c r="G15" s="64">
        <f t="shared" si="0"/>
        <v>50</v>
      </c>
      <c r="H15" s="64">
        <v>50</v>
      </c>
      <c r="I15" s="75"/>
      <c r="J15" s="6" t="s">
        <v>17</v>
      </c>
    </row>
    <row r="16" spans="1:10">
      <c r="A16" s="75"/>
      <c r="B16" s="59" t="s">
        <v>20</v>
      </c>
      <c r="C16" s="59"/>
      <c r="D16" s="12">
        <f>C16/I14</f>
        <v>0</v>
      </c>
      <c r="E16" s="60">
        <v>19</v>
      </c>
      <c r="F16" s="12">
        <f>E16/I14</f>
        <v>0.25675675675675674</v>
      </c>
      <c r="G16" s="64">
        <f t="shared" si="0"/>
        <v>19</v>
      </c>
      <c r="H16" s="64">
        <v>19</v>
      </c>
      <c r="I16" s="75"/>
      <c r="J16" s="6"/>
    </row>
    <row r="17" spans="1:10">
      <c r="A17" s="75"/>
      <c r="B17" s="59" t="s">
        <v>21</v>
      </c>
      <c r="C17" s="59"/>
      <c r="D17" s="12">
        <f>C17/I14</f>
        <v>0</v>
      </c>
      <c r="E17" s="60">
        <v>1</v>
      </c>
      <c r="F17" s="12">
        <f>E17/I14</f>
        <v>1.3513513513513514E-2</v>
      </c>
      <c r="G17" s="64">
        <f t="shared" si="0"/>
        <v>1</v>
      </c>
      <c r="H17" s="64">
        <v>1</v>
      </c>
      <c r="I17" s="75"/>
      <c r="J17" s="6"/>
    </row>
    <row r="18" spans="1:10">
      <c r="A18" s="75"/>
      <c r="B18" s="59" t="s">
        <v>22</v>
      </c>
      <c r="C18" s="59"/>
      <c r="D18" s="12">
        <f>C18/I14</f>
        <v>0</v>
      </c>
      <c r="E18" s="60"/>
      <c r="F18" s="12">
        <f>E18/I14</f>
        <v>0</v>
      </c>
      <c r="G18" s="64">
        <f t="shared" si="0"/>
        <v>0</v>
      </c>
      <c r="H18" s="64">
        <v>0</v>
      </c>
      <c r="I18" s="75"/>
      <c r="J18" s="6"/>
    </row>
    <row r="19" spans="1:10">
      <c r="A19" s="76"/>
      <c r="B19" s="59" t="s">
        <v>24</v>
      </c>
      <c r="C19" s="59"/>
      <c r="D19" s="12">
        <f>C19/I14</f>
        <v>0</v>
      </c>
      <c r="E19" s="60"/>
      <c r="F19" s="12">
        <f>E19/I14</f>
        <v>0</v>
      </c>
      <c r="G19" s="64">
        <f t="shared" si="0"/>
        <v>0</v>
      </c>
      <c r="H19" s="64">
        <v>0</v>
      </c>
      <c r="I19" s="76"/>
      <c r="J19" s="6"/>
    </row>
    <row r="20" spans="1:10">
      <c r="A20" s="63"/>
      <c r="B20" s="62"/>
      <c r="C20" s="62">
        <f>SUM(C14:C19)</f>
        <v>0</v>
      </c>
      <c r="D20" s="62">
        <f t="shared" ref="D20:H20" si="2">SUM(D14:D19)</f>
        <v>0</v>
      </c>
      <c r="E20" s="62">
        <f t="shared" si="2"/>
        <v>74</v>
      </c>
      <c r="F20" s="62">
        <f t="shared" si="2"/>
        <v>0.99999999999999989</v>
      </c>
      <c r="G20" s="62">
        <f t="shared" si="2"/>
        <v>74</v>
      </c>
      <c r="H20" s="62">
        <f t="shared" si="2"/>
        <v>74</v>
      </c>
      <c r="I20" s="63"/>
      <c r="J20" s="6"/>
    </row>
    <row r="21" spans="1:10">
      <c r="A21" s="74">
        <v>3</v>
      </c>
      <c r="B21" s="59" t="s">
        <v>23</v>
      </c>
      <c r="C21" s="59"/>
      <c r="D21" s="12">
        <f>C21/I21</f>
        <v>0</v>
      </c>
      <c r="E21" s="60">
        <v>2</v>
      </c>
      <c r="F21" s="12">
        <f>E21/I21</f>
        <v>3.0769230769230771E-2</v>
      </c>
      <c r="G21" s="64">
        <f t="shared" si="0"/>
        <v>2</v>
      </c>
      <c r="H21" s="64">
        <v>2</v>
      </c>
      <c r="I21" s="81">
        <f>SUM(C21:C26,E21:E26)</f>
        <v>65</v>
      </c>
      <c r="J21" s="6" t="s">
        <v>74</v>
      </c>
    </row>
    <row r="22" spans="1:10">
      <c r="A22" s="75"/>
      <c r="B22" s="59" t="s">
        <v>19</v>
      </c>
      <c r="C22" s="59"/>
      <c r="D22" s="12">
        <f>C22/I21</f>
        <v>0</v>
      </c>
      <c r="E22" s="60">
        <v>37</v>
      </c>
      <c r="F22" s="12">
        <f>E22/I21</f>
        <v>0.56923076923076921</v>
      </c>
      <c r="G22" s="64">
        <f t="shared" si="0"/>
        <v>37</v>
      </c>
      <c r="H22" s="64">
        <v>37</v>
      </c>
      <c r="I22" s="75"/>
      <c r="J22" s="6" t="s">
        <v>18</v>
      </c>
    </row>
    <row r="23" spans="1:10">
      <c r="A23" s="75"/>
      <c r="B23" s="59" t="s">
        <v>20</v>
      </c>
      <c r="C23" s="59"/>
      <c r="D23" s="12">
        <f>C23/I21</f>
        <v>0</v>
      </c>
      <c r="E23" s="60">
        <v>21</v>
      </c>
      <c r="F23" s="12">
        <f>E23/I21</f>
        <v>0.32307692307692309</v>
      </c>
      <c r="G23" s="64">
        <f t="shared" si="0"/>
        <v>21</v>
      </c>
      <c r="H23" s="64">
        <v>21</v>
      </c>
      <c r="I23" s="75"/>
      <c r="J23" s="6"/>
    </row>
    <row r="24" spans="1:10">
      <c r="A24" s="75"/>
      <c r="B24" s="59" t="s">
        <v>21</v>
      </c>
      <c r="C24" s="59"/>
      <c r="D24" s="12">
        <f>C24/I21</f>
        <v>0</v>
      </c>
      <c r="E24" s="60">
        <v>5</v>
      </c>
      <c r="F24" s="12">
        <f>E24/I21</f>
        <v>7.6923076923076927E-2</v>
      </c>
      <c r="G24" s="64">
        <f t="shared" si="0"/>
        <v>5</v>
      </c>
      <c r="H24" s="64">
        <v>5</v>
      </c>
      <c r="I24" s="75"/>
      <c r="J24" s="6"/>
    </row>
    <row r="25" spans="1:10">
      <c r="A25" s="75"/>
      <c r="B25" s="59" t="s">
        <v>22</v>
      </c>
      <c r="C25" s="59"/>
      <c r="D25" s="12">
        <f>C25/I21</f>
        <v>0</v>
      </c>
      <c r="E25" s="60"/>
      <c r="F25" s="12">
        <f>E25/I21</f>
        <v>0</v>
      </c>
      <c r="G25" s="64">
        <f t="shared" si="0"/>
        <v>0</v>
      </c>
      <c r="H25" s="64">
        <v>0</v>
      </c>
      <c r="I25" s="75"/>
      <c r="J25" s="6"/>
    </row>
    <row r="26" spans="1:10">
      <c r="A26" s="76"/>
      <c r="B26" s="59" t="s">
        <v>24</v>
      </c>
      <c r="C26" s="59"/>
      <c r="D26" s="12">
        <f>C26/I21</f>
        <v>0</v>
      </c>
      <c r="E26" s="60"/>
      <c r="F26" s="12">
        <f>E26/I21</f>
        <v>0</v>
      </c>
      <c r="G26" s="64">
        <f t="shared" si="0"/>
        <v>0</v>
      </c>
      <c r="H26" s="64">
        <v>0</v>
      </c>
      <c r="I26" s="76"/>
      <c r="J26" s="6"/>
    </row>
    <row r="27" spans="1:10">
      <c r="C27" s="9">
        <f>SUM(C21:C26)</f>
        <v>0</v>
      </c>
      <c r="D27" s="9">
        <f t="shared" ref="D27:H27" si="3">SUM(D21:D26)</f>
        <v>0</v>
      </c>
      <c r="E27" s="9">
        <f t="shared" si="3"/>
        <v>65</v>
      </c>
      <c r="F27" s="9">
        <f t="shared" si="3"/>
        <v>1</v>
      </c>
      <c r="G27" s="9">
        <f t="shared" si="3"/>
        <v>65</v>
      </c>
      <c r="H27" s="9">
        <f t="shared" si="3"/>
        <v>65</v>
      </c>
      <c r="I27" s="51"/>
    </row>
    <row r="28" spans="1:10">
      <c r="A28" s="7"/>
    </row>
  </sheetData>
  <mergeCells count="7">
    <mergeCell ref="A21:A26"/>
    <mergeCell ref="I21:I26"/>
    <mergeCell ref="C2:D2"/>
    <mergeCell ref="A7:A12"/>
    <mergeCell ref="I7:I12"/>
    <mergeCell ref="A14:A19"/>
    <mergeCell ref="I14:I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tabSelected="1" workbookViewId="0">
      <selection activeCell="F9" activeCellId="1" sqref="F4:F6 F9"/>
    </sheetView>
  </sheetViews>
  <sheetFormatPr defaultRowHeight="16.2"/>
  <cols>
    <col min="4" max="5" width="9.44140625" style="9" customWidth="1"/>
    <col min="6" max="6" width="15.33203125" style="9" bestFit="1" customWidth="1"/>
    <col min="7" max="8" width="10.44140625" style="9" bestFit="1" customWidth="1"/>
    <col min="9" max="9" width="10.6640625" bestFit="1" customWidth="1"/>
  </cols>
  <sheetData>
    <row r="2" spans="1:12">
      <c r="A2" s="86" t="s">
        <v>29</v>
      </c>
      <c r="B2" s="86" t="s">
        <v>42</v>
      </c>
      <c r="C2" s="86" t="s">
        <v>47</v>
      </c>
      <c r="D2" s="88" t="s">
        <v>40</v>
      </c>
      <c r="E2" s="88"/>
      <c r="F2" s="88" t="s">
        <v>30</v>
      </c>
      <c r="G2" s="89" t="s">
        <v>41</v>
      </c>
      <c r="H2" s="90"/>
    </row>
    <row r="3" spans="1:12">
      <c r="A3" s="87"/>
      <c r="B3" s="87"/>
      <c r="C3" s="87"/>
      <c r="D3" s="36" t="s">
        <v>38</v>
      </c>
      <c r="E3" s="31" t="s">
        <v>53</v>
      </c>
      <c r="F3" s="88"/>
      <c r="G3" s="35" t="s">
        <v>38</v>
      </c>
      <c r="H3" s="35" t="s">
        <v>53</v>
      </c>
      <c r="J3" s="41"/>
    </row>
    <row r="4" spans="1:12">
      <c r="A4" s="34" t="s">
        <v>36</v>
      </c>
      <c r="B4" s="42" t="s">
        <v>45</v>
      </c>
      <c r="C4" s="44" t="s">
        <v>48</v>
      </c>
      <c r="D4" s="33">
        <v>43760</v>
      </c>
      <c r="E4" s="33">
        <v>43817</v>
      </c>
      <c r="F4" s="33">
        <v>43817</v>
      </c>
      <c r="G4" s="53">
        <v>65</v>
      </c>
      <c r="H4" s="30">
        <v>65</v>
      </c>
      <c r="I4" s="49" t="s">
        <v>78</v>
      </c>
    </row>
    <row r="5" spans="1:12">
      <c r="A5" s="32" t="s">
        <v>31</v>
      </c>
      <c r="B5" s="32" t="s">
        <v>43</v>
      </c>
      <c r="C5" s="44" t="s">
        <v>48</v>
      </c>
      <c r="D5" s="33">
        <v>43742</v>
      </c>
      <c r="E5" s="33">
        <v>43794</v>
      </c>
      <c r="F5" s="33">
        <v>43794</v>
      </c>
      <c r="G5" s="46">
        <v>60</v>
      </c>
      <c r="H5" s="38">
        <v>61</v>
      </c>
      <c r="K5" s="8"/>
      <c r="L5" s="8"/>
    </row>
    <row r="6" spans="1:12">
      <c r="A6" s="34" t="s">
        <v>32</v>
      </c>
      <c r="B6" s="34" t="s">
        <v>50</v>
      </c>
      <c r="C6" s="44" t="s">
        <v>48</v>
      </c>
      <c r="D6" s="58">
        <v>43714</v>
      </c>
      <c r="E6" s="33">
        <v>43815</v>
      </c>
      <c r="F6" s="33">
        <v>43815</v>
      </c>
      <c r="G6" s="54">
        <v>55</v>
      </c>
      <c r="H6" s="54">
        <v>59</v>
      </c>
      <c r="I6" s="57" t="s">
        <v>64</v>
      </c>
    </row>
    <row r="7" spans="1:12">
      <c r="A7" s="34" t="s">
        <v>37</v>
      </c>
      <c r="B7" s="43" t="s">
        <v>46</v>
      </c>
      <c r="C7" s="45" t="s">
        <v>49</v>
      </c>
      <c r="D7" s="83" t="s">
        <v>65</v>
      </c>
      <c r="E7" s="84"/>
      <c r="F7" s="84"/>
      <c r="G7" s="84"/>
      <c r="H7" s="85"/>
      <c r="I7" s="49"/>
    </row>
    <row r="8" spans="1:12">
      <c r="A8" s="34" t="s">
        <v>33</v>
      </c>
      <c r="B8" s="42" t="s">
        <v>15</v>
      </c>
      <c r="C8" s="44" t="s">
        <v>48</v>
      </c>
      <c r="D8" s="91" t="s">
        <v>59</v>
      </c>
      <c r="E8" s="84"/>
      <c r="F8" s="84"/>
      <c r="G8" s="84"/>
      <c r="H8" s="85"/>
    </row>
    <row r="9" spans="1:12">
      <c r="A9" s="34" t="s">
        <v>35</v>
      </c>
      <c r="B9" s="43" t="s">
        <v>72</v>
      </c>
      <c r="C9" s="44" t="s">
        <v>48</v>
      </c>
      <c r="D9" s="33">
        <v>43768</v>
      </c>
      <c r="E9" s="33">
        <v>43822</v>
      </c>
      <c r="F9" s="33">
        <v>43822</v>
      </c>
      <c r="G9" s="59">
        <v>64</v>
      </c>
      <c r="H9" s="59">
        <v>65</v>
      </c>
      <c r="I9" s="48" t="s">
        <v>77</v>
      </c>
    </row>
    <row r="10" spans="1:12">
      <c r="A10" s="34" t="s">
        <v>34</v>
      </c>
      <c r="B10" s="34" t="s">
        <v>44</v>
      </c>
      <c r="C10" s="44" t="s">
        <v>48</v>
      </c>
      <c r="D10" s="83" t="s">
        <v>58</v>
      </c>
      <c r="E10" s="84"/>
      <c r="F10" s="84"/>
      <c r="G10" s="84"/>
      <c r="H10" s="85"/>
    </row>
  </sheetData>
  <mergeCells count="9">
    <mergeCell ref="D7:H7"/>
    <mergeCell ref="D10:H10"/>
    <mergeCell ref="A2:A3"/>
    <mergeCell ref="D2:E2"/>
    <mergeCell ref="F2:F3"/>
    <mergeCell ref="G2:H2"/>
    <mergeCell ref="B2:B3"/>
    <mergeCell ref="C2:C3"/>
    <mergeCell ref="D8:H8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台茶8號</vt:lpstr>
      <vt:lpstr>台茶12號</vt:lpstr>
      <vt:lpstr>台茶17號</vt:lpstr>
      <vt:lpstr>青心大冇</vt:lpstr>
      <vt:lpstr>紀錄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506</cp:lastModifiedBy>
  <dcterms:created xsi:type="dcterms:W3CDTF">2019-04-25T06:08:17Z</dcterms:created>
  <dcterms:modified xsi:type="dcterms:W3CDTF">2021-03-11T03:40:32Z</dcterms:modified>
</cp:coreProperties>
</file>