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農林公司\農林原始資料\"/>
    </mc:Choice>
  </mc:AlternateContent>
  <bookViews>
    <workbookView xWindow="-108" yWindow="-108" windowWidth="23256" windowHeight="12576" activeTab="4"/>
  </bookViews>
  <sheets>
    <sheet name="台茶8號" sheetId="6" r:id="rId1"/>
    <sheet name="台茶12號" sheetId="2" r:id="rId2"/>
    <sheet name="台茶18號" sheetId="9" r:id="rId3"/>
    <sheet name="四季春" sheetId="4" r:id="rId4"/>
    <sheet name="紀錄" sheetId="10" r:id="rId5"/>
  </sheets>
  <definedNames>
    <definedName name="_AMO_UniqueIdentifier" hidden="1">"'493fc8f5-482c-4176-b734-14e0ecc46e81'"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7" i="4" l="1"/>
  <c r="H27" i="4"/>
  <c r="C27" i="4"/>
  <c r="E20" i="4"/>
  <c r="H20" i="4"/>
  <c r="C20" i="4"/>
  <c r="E13" i="4"/>
  <c r="H13" i="4"/>
  <c r="C13" i="4"/>
  <c r="G8" i="4"/>
  <c r="G9" i="4"/>
  <c r="G10" i="4"/>
  <c r="G11" i="4"/>
  <c r="G12" i="4"/>
  <c r="G14" i="4"/>
  <c r="G20" i="4" s="1"/>
  <c r="G15" i="4"/>
  <c r="G16" i="4"/>
  <c r="G17" i="4"/>
  <c r="G18" i="4"/>
  <c r="G19" i="4"/>
  <c r="G21" i="4"/>
  <c r="G27" i="4" s="1"/>
  <c r="G22" i="4"/>
  <c r="G23" i="4"/>
  <c r="G24" i="4"/>
  <c r="G25" i="4"/>
  <c r="G26" i="4"/>
  <c r="G7" i="4"/>
  <c r="G13" i="4" s="1"/>
  <c r="E27" i="9"/>
  <c r="H27" i="9"/>
  <c r="C27" i="9"/>
  <c r="E20" i="9"/>
  <c r="H20" i="9"/>
  <c r="C20" i="9"/>
  <c r="E13" i="9"/>
  <c r="H13" i="9"/>
  <c r="G8" i="9"/>
  <c r="G9" i="9"/>
  <c r="G10" i="9"/>
  <c r="G11" i="9"/>
  <c r="G12" i="9"/>
  <c r="G14" i="9"/>
  <c r="G20" i="9" s="1"/>
  <c r="G15" i="9"/>
  <c r="G16" i="9"/>
  <c r="G17" i="9"/>
  <c r="G18" i="9"/>
  <c r="G19" i="9"/>
  <c r="G21" i="9"/>
  <c r="G27" i="9" s="1"/>
  <c r="G22" i="9"/>
  <c r="G23" i="9"/>
  <c r="G24" i="9"/>
  <c r="G25" i="9"/>
  <c r="G26" i="9"/>
  <c r="G7" i="9"/>
  <c r="G13" i="9" s="1"/>
  <c r="C13" i="9"/>
  <c r="E27" i="2"/>
  <c r="H27" i="2"/>
  <c r="C27" i="2"/>
  <c r="E20" i="2"/>
  <c r="H20" i="2"/>
  <c r="C20" i="2"/>
  <c r="G8" i="2"/>
  <c r="G9" i="2"/>
  <c r="G10" i="2"/>
  <c r="G11" i="2"/>
  <c r="G12" i="2"/>
  <c r="G14" i="2"/>
  <c r="G20" i="2" s="1"/>
  <c r="G15" i="2"/>
  <c r="G16" i="2"/>
  <c r="G17" i="2"/>
  <c r="G18" i="2"/>
  <c r="G19" i="2"/>
  <c r="G21" i="2"/>
  <c r="G27" i="2" s="1"/>
  <c r="G22" i="2"/>
  <c r="G23" i="2"/>
  <c r="G24" i="2"/>
  <c r="G25" i="2"/>
  <c r="G26" i="2"/>
  <c r="G7" i="2"/>
  <c r="E13" i="2"/>
  <c r="C13" i="2"/>
  <c r="G13" i="2" s="1"/>
  <c r="E27" i="6"/>
  <c r="E20" i="6"/>
  <c r="C27" i="6"/>
  <c r="C20" i="6"/>
  <c r="G13" i="6"/>
  <c r="G14" i="6"/>
  <c r="G20" i="6" s="1"/>
  <c r="G15" i="6"/>
  <c r="G16" i="6"/>
  <c r="G17" i="6"/>
  <c r="G18" i="6"/>
  <c r="G19" i="6"/>
  <c r="G21" i="6"/>
  <c r="G22" i="6"/>
  <c r="G23" i="6"/>
  <c r="G24" i="6"/>
  <c r="G25" i="6"/>
  <c r="G27" i="6" s="1"/>
  <c r="G26" i="6"/>
  <c r="G8" i="6"/>
  <c r="G9" i="6"/>
  <c r="G10" i="6"/>
  <c r="G11" i="6"/>
  <c r="G12" i="6"/>
  <c r="G7" i="6"/>
  <c r="E13" i="6"/>
  <c r="C13" i="6"/>
  <c r="I14" i="4" l="1"/>
  <c r="I21" i="4"/>
  <c r="I21" i="9" l="1"/>
  <c r="I7" i="4" l="1"/>
  <c r="F7" i="4" s="1"/>
  <c r="I14" i="2" l="1"/>
  <c r="I21" i="2"/>
  <c r="I7" i="2" l="1"/>
  <c r="I14" i="9" l="1"/>
  <c r="I7" i="9"/>
  <c r="I21" i="6"/>
  <c r="I14" i="6"/>
  <c r="F8" i="2"/>
  <c r="D7" i="6" l="1"/>
  <c r="F7" i="6"/>
  <c r="F26" i="2"/>
  <c r="F19" i="2"/>
  <c r="F15" i="2"/>
  <c r="F21" i="2"/>
  <c r="F14" i="2"/>
  <c r="F22" i="2"/>
  <c r="F11" i="2"/>
  <c r="F12" i="2"/>
  <c r="D7" i="2"/>
  <c r="F9" i="2"/>
  <c r="F10" i="2"/>
  <c r="F7" i="2"/>
  <c r="F24" i="9"/>
  <c r="F16" i="9"/>
  <c r="D11" i="9"/>
  <c r="F13" i="2" l="1"/>
  <c r="F25" i="9"/>
  <c r="F11" i="9"/>
  <c r="F9" i="9"/>
  <c r="D10" i="9"/>
  <c r="F7" i="9"/>
  <c r="F12" i="9"/>
  <c r="D8" i="9"/>
  <c r="F8" i="9"/>
  <c r="D16" i="9"/>
  <c r="D9" i="9"/>
  <c r="D17" i="9"/>
  <c r="D12" i="9"/>
  <c r="F21" i="9"/>
  <c r="F27" i="9" s="1"/>
  <c r="F17" i="9"/>
  <c r="D22" i="9"/>
  <c r="D14" i="9"/>
  <c r="D20" i="9" s="1"/>
  <c r="D18" i="9"/>
  <c r="F22" i="9"/>
  <c r="F14" i="9"/>
  <c r="F18" i="9"/>
  <c r="D23" i="9"/>
  <c r="F10" i="9"/>
  <c r="D15" i="9"/>
  <c r="D19" i="9"/>
  <c r="F23" i="9"/>
  <c r="D7" i="9"/>
  <c r="D13" i="9" s="1"/>
  <c r="F15" i="9"/>
  <c r="F19" i="9"/>
  <c r="D24" i="9"/>
  <c r="D21" i="9"/>
  <c r="D25" i="9"/>
  <c r="D26" i="9"/>
  <c r="F26" i="9"/>
  <c r="F20" i="9" l="1"/>
  <c r="D27" i="9"/>
  <c r="F13" i="9"/>
  <c r="D23" i="6"/>
  <c r="D17" i="6"/>
  <c r="F25" i="6" l="1"/>
  <c r="F26" i="6"/>
  <c r="F22" i="6"/>
  <c r="F21" i="6"/>
  <c r="F17" i="6"/>
  <c r="F18" i="6"/>
  <c r="F19" i="6"/>
  <c r="F15" i="6"/>
  <c r="F14" i="6"/>
  <c r="D14" i="6"/>
  <c r="D19" i="6"/>
  <c r="D9" i="6"/>
  <c r="F9" i="6"/>
  <c r="F8" i="6"/>
  <c r="D10" i="6"/>
  <c r="D12" i="6"/>
  <c r="D25" i="6"/>
  <c r="F10" i="6"/>
  <c r="D15" i="6"/>
  <c r="D11" i="6"/>
  <c r="D16" i="6"/>
  <c r="D21" i="6"/>
  <c r="D26" i="6"/>
  <c r="F11" i="6"/>
  <c r="F16" i="6"/>
  <c r="D22" i="6"/>
  <c r="D8" i="6"/>
  <c r="D18" i="6"/>
  <c r="D24" i="6"/>
  <c r="F12" i="6"/>
  <c r="F23" i="6"/>
  <c r="F24" i="6"/>
  <c r="D20" i="6" l="1"/>
  <c r="F27" i="6"/>
  <c r="D27" i="6"/>
  <c r="F20" i="6"/>
  <c r="F13" i="6"/>
  <c r="D13" i="6"/>
  <c r="F26" i="4"/>
  <c r="F14" i="4" l="1"/>
  <c r="F19" i="4"/>
  <c r="F18" i="4"/>
  <c r="D10" i="4"/>
  <c r="F8" i="4"/>
  <c r="F12" i="4"/>
  <c r="D16" i="4"/>
  <c r="F15" i="4"/>
  <c r="D19" i="4"/>
  <c r="D26" i="4"/>
  <c r="F21" i="4"/>
  <c r="F22" i="4"/>
  <c r="F23" i="4"/>
  <c r="D24" i="4"/>
  <c r="D17" i="4"/>
  <c r="D11" i="4"/>
  <c r="F17" i="4"/>
  <c r="D12" i="4"/>
  <c r="D18" i="4"/>
  <c r="D14" i="4"/>
  <c r="D20" i="4" s="1"/>
  <c r="D15" i="4"/>
  <c r="F10" i="4"/>
  <c r="F16" i="4"/>
  <c r="D22" i="4"/>
  <c r="D23" i="4"/>
  <c r="F24" i="4"/>
  <c r="D25" i="4"/>
  <c r="F25" i="4"/>
  <c r="F11" i="4"/>
  <c r="D7" i="4"/>
  <c r="D13" i="4" s="1"/>
  <c r="D8" i="4"/>
  <c r="D9" i="4"/>
  <c r="F9" i="4"/>
  <c r="D21" i="4"/>
  <c r="D19" i="2"/>
  <c r="D18" i="2"/>
  <c r="D17" i="2"/>
  <c r="D16" i="2"/>
  <c r="F17" i="2"/>
  <c r="D24" i="2"/>
  <c r="D10" i="2"/>
  <c r="F27" i="4" l="1"/>
  <c r="F13" i="4"/>
  <c r="D27" i="4"/>
  <c r="F20" i="4"/>
  <c r="F24" i="2"/>
  <c r="D25" i="2"/>
  <c r="D26" i="2"/>
  <c r="F23" i="2"/>
  <c r="F27" i="2" s="1"/>
  <c r="F25" i="2"/>
  <c r="D21" i="2"/>
  <c r="F18" i="2"/>
  <c r="D22" i="2"/>
  <c r="D23" i="2"/>
  <c r="F16" i="2"/>
  <c r="F20" i="2" s="1"/>
  <c r="D14" i="2"/>
  <c r="D15" i="2"/>
  <c r="D12" i="2"/>
  <c r="D8" i="2"/>
  <c r="D11" i="2"/>
  <c r="D9" i="2"/>
  <c r="D27" i="2" l="1"/>
  <c r="D13" i="2"/>
  <c r="D20" i="2"/>
</calcChain>
</file>

<file path=xl/sharedStrings.xml><?xml version="1.0" encoding="utf-8"?>
<sst xmlns="http://schemas.openxmlformats.org/spreadsheetml/2006/main" count="202" uniqueCount="83">
  <si>
    <t>生長量調查-機械採收前一天</t>
    <phoneticPr fontId="2" type="noConversion"/>
  </si>
  <si>
    <t>調查日期：</t>
    <phoneticPr fontId="2" type="noConversion"/>
  </si>
  <si>
    <t>品種：</t>
    <phoneticPr fontId="2" type="noConversion"/>
  </si>
  <si>
    <t>地點：</t>
    <phoneticPr fontId="2" type="noConversion"/>
  </si>
  <si>
    <t>茶季：</t>
    <phoneticPr fontId="2" type="noConversion"/>
  </si>
  <si>
    <t>重複</t>
    <phoneticPr fontId="2" type="noConversion"/>
  </si>
  <si>
    <t>發育狀態</t>
    <phoneticPr fontId="2" type="noConversion"/>
  </si>
  <si>
    <t>數量</t>
    <phoneticPr fontId="2" type="noConversion"/>
  </si>
  <si>
    <t>占比 (發育狀態數量/總芽數)</t>
    <phoneticPr fontId="2" type="noConversion"/>
  </si>
  <si>
    <t>開面比(%)         (開面茶芽數/總芽數)</t>
    <phoneticPr fontId="2" type="noConversion"/>
  </si>
  <si>
    <t>備註</t>
    <phoneticPr fontId="2" type="noConversion"/>
  </si>
  <si>
    <t>台茶12號</t>
    <phoneticPr fontId="2" type="noConversion"/>
  </si>
  <si>
    <t>總芽數</t>
    <phoneticPr fontId="2" type="noConversion"/>
  </si>
  <si>
    <t>開面茶芽數</t>
    <phoneticPr fontId="2" type="noConversion"/>
  </si>
  <si>
    <t>四季春</t>
    <phoneticPr fontId="2" type="noConversion"/>
  </si>
  <si>
    <t>台茶8號</t>
    <phoneticPr fontId="2" type="noConversion"/>
  </si>
  <si>
    <t>茶菁1</t>
    <phoneticPr fontId="2" type="noConversion"/>
  </si>
  <si>
    <t>茶菁2</t>
    <phoneticPr fontId="2" type="noConversion"/>
  </si>
  <si>
    <t>茶菁3</t>
    <phoneticPr fontId="2" type="noConversion"/>
  </si>
  <si>
    <t>台茶18號</t>
    <phoneticPr fontId="2" type="noConversion"/>
  </si>
  <si>
    <t>3葉</t>
  </si>
  <si>
    <t>4葉</t>
  </si>
  <si>
    <t>5葉</t>
  </si>
  <si>
    <t>6葉</t>
  </si>
  <si>
    <t>2葉</t>
    <phoneticPr fontId="2" type="noConversion"/>
  </si>
  <si>
    <t>7葉</t>
  </si>
  <si>
    <t>6-3、6-4</t>
    <phoneticPr fontId="2" type="noConversion"/>
  </si>
  <si>
    <t>7葉</t>
    <phoneticPr fontId="2" type="noConversion"/>
  </si>
  <si>
    <t>8葉</t>
    <phoneticPr fontId="2" type="noConversion"/>
  </si>
  <si>
    <t>茶菁1</t>
    <phoneticPr fontId="2" type="noConversion"/>
  </si>
  <si>
    <t>茶菁2</t>
    <phoneticPr fontId="2" type="noConversion"/>
  </si>
  <si>
    <t>茶菁3</t>
    <phoneticPr fontId="2" type="noConversion"/>
  </si>
  <si>
    <t>5-1、5-2</t>
    <phoneticPr fontId="2" type="noConversion"/>
  </si>
  <si>
    <t>8葉</t>
    <phoneticPr fontId="2" type="noConversion"/>
  </si>
  <si>
    <t>6-4 110 中中</t>
    <phoneticPr fontId="2" type="noConversion"/>
  </si>
  <si>
    <t>品種</t>
    <phoneticPr fontId="2" type="noConversion"/>
  </si>
  <si>
    <t>採前調查日期</t>
    <phoneticPr fontId="2" type="noConversion"/>
  </si>
  <si>
    <t>台12</t>
    <phoneticPr fontId="2" type="noConversion"/>
  </si>
  <si>
    <t>台17</t>
    <phoneticPr fontId="2" type="noConversion"/>
  </si>
  <si>
    <t>台20</t>
    <phoneticPr fontId="2" type="noConversion"/>
  </si>
  <si>
    <t>四季</t>
    <phoneticPr fontId="2" type="noConversion"/>
  </si>
  <si>
    <t>大冇</t>
    <phoneticPr fontId="2" type="noConversion"/>
  </si>
  <si>
    <t>台8</t>
    <phoneticPr fontId="2" type="noConversion"/>
  </si>
  <si>
    <t>台18</t>
    <phoneticPr fontId="2" type="noConversion"/>
  </si>
  <si>
    <t>上一水</t>
    <phoneticPr fontId="2" type="noConversion"/>
  </si>
  <si>
    <t>2葉</t>
    <phoneticPr fontId="2" type="noConversion"/>
  </si>
  <si>
    <t>採收/修剪日期</t>
    <phoneticPr fontId="2" type="noConversion"/>
  </si>
  <si>
    <t>採收/修剪高度(cm)</t>
    <phoneticPr fontId="2" type="noConversion"/>
  </si>
  <si>
    <t>田區</t>
    <phoneticPr fontId="2" type="noConversion"/>
  </si>
  <si>
    <t>6-3,6-4</t>
    <phoneticPr fontId="2" type="noConversion"/>
  </si>
  <si>
    <t>5-1,5-2</t>
    <phoneticPr fontId="2" type="noConversion"/>
  </si>
  <si>
    <t>23區</t>
    <phoneticPr fontId="2" type="noConversion"/>
  </si>
  <si>
    <t>樹齡(年)</t>
    <phoneticPr fontId="2" type="noConversion"/>
  </si>
  <si>
    <t>2~3</t>
    <phoneticPr fontId="2" type="noConversion"/>
  </si>
  <si>
    <t>1~2</t>
    <phoneticPr fontId="2" type="noConversion"/>
  </si>
  <si>
    <t>前一水採收/修剪日期：6/21</t>
    <phoneticPr fontId="2" type="noConversion"/>
  </si>
  <si>
    <t>第四水</t>
    <phoneticPr fontId="2" type="noConversion"/>
  </si>
  <si>
    <t>5-1 030 北東</t>
    <phoneticPr fontId="2" type="noConversion"/>
  </si>
  <si>
    <t>5-2 100 中中</t>
    <phoneticPr fontId="2" type="noConversion"/>
  </si>
  <si>
    <t>5-2 120 南西</t>
    <phoneticPr fontId="2" type="noConversion"/>
  </si>
  <si>
    <t>前一水採收/修剪日期：6/18</t>
    <phoneticPr fontId="2" type="noConversion"/>
  </si>
  <si>
    <t>6-3 030 南西</t>
    <phoneticPr fontId="2" type="noConversion"/>
  </si>
  <si>
    <t>8/8, 8/12</t>
    <phoneticPr fontId="2" type="noConversion"/>
  </si>
  <si>
    <t>6-4 86 北東</t>
    <phoneticPr fontId="2" type="noConversion"/>
  </si>
  <si>
    <t>8/8,8/12</t>
    <phoneticPr fontId="2" type="noConversion"/>
  </si>
  <si>
    <t>8/12調查</t>
    <phoneticPr fontId="2" type="noConversion"/>
  </si>
  <si>
    <t>※因下雨導致採收中斷</t>
    <phoneticPr fontId="2" type="noConversion"/>
  </si>
  <si>
    <t>11-2</t>
    <phoneticPr fontId="2" type="noConversion"/>
  </si>
  <si>
    <t>前一水採收/修剪日期：7/3</t>
    <phoneticPr fontId="2" type="noConversion"/>
  </si>
  <si>
    <t>20 東</t>
    <phoneticPr fontId="2" type="noConversion"/>
  </si>
  <si>
    <t>41 中</t>
    <phoneticPr fontId="2" type="noConversion"/>
  </si>
  <si>
    <t>60 西</t>
    <phoneticPr fontId="2" type="noConversion"/>
  </si>
  <si>
    <t>無</t>
    <phoneticPr fontId="2" type="noConversion"/>
  </si>
  <si>
    <t>因病蟲害嚴重，第四水無採收</t>
    <phoneticPr fontId="2" type="noConversion"/>
  </si>
  <si>
    <t>茶菁過老</t>
    <phoneticPr fontId="2" type="noConversion"/>
  </si>
  <si>
    <t>23區</t>
    <phoneticPr fontId="2" type="noConversion"/>
  </si>
  <si>
    <t>23-2 120 南中</t>
    <phoneticPr fontId="2" type="noConversion"/>
  </si>
  <si>
    <t>23-2 140 中西</t>
    <phoneticPr fontId="2" type="noConversion"/>
  </si>
  <si>
    <t>23-1 119 北東</t>
    <phoneticPr fontId="2" type="noConversion"/>
  </si>
  <si>
    <t>前一水採收/修剪日期：7/22</t>
    <phoneticPr fontId="2" type="noConversion"/>
  </si>
  <si>
    <t>未開面茶芽數</t>
    <phoneticPr fontId="2" type="noConversion"/>
  </si>
  <si>
    <t>小計芽數</t>
  </si>
  <si>
    <t>小計芽數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</si>
</sst>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m&quot;月&quot;d&quot;日&quot;"/>
    <numFmt numFmtId="177" formatCode="0.0%"/>
    <numFmt numFmtId="178" formatCode="0_ "/>
    <numFmt numFmtId="179" formatCode="m&quot;月&quot;d&quot;日&quot;;@"/>
    <numFmt numFmtId="181" formatCode="0_);[Red]\(0\)"/>
  </numFmts>
  <fonts count="7">
    <font>
      <sz val="12"/>
      <color theme="1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2"/>
      <name val="細明體"/>
      <family val="3"/>
      <charset val="136"/>
    </font>
    <font>
      <sz val="12"/>
      <color theme="1"/>
      <name val="新細明體"/>
      <family val="2"/>
      <charset val="136"/>
    </font>
    <font>
      <sz val="12"/>
      <color rgb="FFFF000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7" fontId="3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>
      <alignment vertical="center"/>
    </xf>
    <xf numFmtId="177" fontId="0" fillId="2" borderId="1" xfId="0" applyNumberFormat="1" applyFill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3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6" fontId="0" fillId="3" borderId="1" xfId="0" quotePrefix="1" applyNumberFormat="1" applyFill="1" applyBorder="1">
      <alignment vertical="center"/>
    </xf>
    <xf numFmtId="0" fontId="0" fillId="3" borderId="1" xfId="0" quotePrefix="1" applyFill="1" applyBorder="1">
      <alignment vertical="center"/>
    </xf>
    <xf numFmtId="0" fontId="6" fillId="0" borderId="1" xfId="0" applyFont="1" applyBorder="1" applyAlignment="1">
      <alignment vertical="center" wrapText="1"/>
    </xf>
    <xf numFmtId="176" fontId="5" fillId="3" borderId="1" xfId="0" applyNumberFormat="1" applyFon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quotePrefix="1" applyNumberFormat="1">
      <alignment vertical="center"/>
    </xf>
    <xf numFmtId="0" fontId="0" fillId="0" borderId="0" xfId="0" quotePrefix="1">
      <alignment vertical="center"/>
    </xf>
    <xf numFmtId="0" fontId="6" fillId="0" borderId="0" xfId="0" applyFont="1">
      <alignment vertical="center"/>
    </xf>
    <xf numFmtId="176" fontId="0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178" fontId="3" fillId="0" borderId="1" xfId="0" applyNumberFormat="1" applyFont="1" applyFill="1" applyBorder="1" applyAlignment="1">
      <alignment horizontal="center" vertical="center" wrapText="1"/>
    </xf>
    <xf numFmtId="178" fontId="0" fillId="0" borderId="4" xfId="0" applyNumberFormat="1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1" fontId="0" fillId="0" borderId="3" xfId="0" applyNumberFormat="1" applyBorder="1" applyAlignment="1">
      <alignment horizontal="center" vertical="center"/>
    </xf>
    <xf numFmtId="181" fontId="0" fillId="0" borderId="4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178" fontId="0" fillId="0" borderId="1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10" workbookViewId="0">
      <selection activeCell="F13" activeCellId="1" sqref="D13 F13"/>
    </sheetView>
  </sheetViews>
  <sheetFormatPr defaultRowHeight="16.2"/>
  <cols>
    <col min="1" max="1" width="11.6640625" customWidth="1"/>
    <col min="2" max="2" width="10.44140625" bestFit="1" customWidth="1"/>
    <col min="3" max="3" width="13.33203125" style="9" customWidth="1"/>
    <col min="4" max="4" width="16.109375" style="21" customWidth="1"/>
    <col min="5" max="5" width="16.109375" style="13" customWidth="1"/>
    <col min="6" max="6" width="15.33203125" style="16" customWidth="1"/>
    <col min="7" max="7" width="15.33203125" style="66" customWidth="1"/>
    <col min="8" max="8" width="15.33203125" style="16" customWidth="1"/>
    <col min="9" max="9" width="10.44140625" customWidth="1"/>
    <col min="10" max="10" width="24.77734375" customWidth="1"/>
  </cols>
  <sheetData>
    <row r="1" spans="1:10" ht="19.8">
      <c r="A1" s="1" t="s">
        <v>0</v>
      </c>
    </row>
    <row r="2" spans="1:10">
      <c r="A2" s="2" t="s">
        <v>1</v>
      </c>
      <c r="B2" s="8">
        <v>43704</v>
      </c>
      <c r="C2" s="76" t="s">
        <v>68</v>
      </c>
      <c r="D2" s="76"/>
      <c r="E2" s="20"/>
      <c r="I2" s="8"/>
    </row>
    <row r="3" spans="1:10">
      <c r="A3" s="2" t="s">
        <v>2</v>
      </c>
      <c r="B3" t="s">
        <v>15</v>
      </c>
    </row>
    <row r="4" spans="1:10">
      <c r="A4" s="2" t="s">
        <v>3</v>
      </c>
      <c r="B4" s="24" t="s">
        <v>67</v>
      </c>
    </row>
    <row r="5" spans="1:10">
      <c r="A5" s="2" t="s">
        <v>4</v>
      </c>
      <c r="B5" t="s">
        <v>56</v>
      </c>
    </row>
    <row r="6" spans="1:10" ht="48.6">
      <c r="A6" s="22" t="s">
        <v>5</v>
      </c>
      <c r="B6" s="22" t="s">
        <v>6</v>
      </c>
      <c r="C6" s="14" t="s">
        <v>80</v>
      </c>
      <c r="D6" s="11" t="s">
        <v>8</v>
      </c>
      <c r="E6" s="14" t="s">
        <v>13</v>
      </c>
      <c r="F6" s="17" t="s">
        <v>9</v>
      </c>
      <c r="G6" s="67" t="s">
        <v>82</v>
      </c>
      <c r="H6" s="17" t="s">
        <v>81</v>
      </c>
      <c r="I6" s="22" t="s">
        <v>12</v>
      </c>
      <c r="J6" s="5" t="s">
        <v>10</v>
      </c>
    </row>
    <row r="7" spans="1:10">
      <c r="A7" s="73">
        <v>1</v>
      </c>
      <c r="B7" s="40" t="s">
        <v>45</v>
      </c>
      <c r="C7" s="40"/>
      <c r="D7" s="12">
        <f>C7/I7</f>
        <v>0</v>
      </c>
      <c r="E7" s="14">
        <v>1</v>
      </c>
      <c r="F7" s="12">
        <f>E7/I7</f>
        <v>1.6949152542372881E-2</v>
      </c>
      <c r="G7" s="62">
        <f>C7+E7</f>
        <v>1</v>
      </c>
      <c r="H7" s="62">
        <v>1</v>
      </c>
      <c r="I7" s="62">
        <v>59</v>
      </c>
      <c r="J7" s="42" t="s">
        <v>69</v>
      </c>
    </row>
    <row r="8" spans="1:10">
      <c r="A8" s="74"/>
      <c r="B8" s="40" t="s">
        <v>20</v>
      </c>
      <c r="C8" s="23"/>
      <c r="D8" s="12">
        <f>C8/I7</f>
        <v>0</v>
      </c>
      <c r="E8" s="15">
        <v>4</v>
      </c>
      <c r="F8" s="12">
        <f>E8/I7</f>
        <v>6.7796610169491525E-2</v>
      </c>
      <c r="G8" s="62">
        <f t="shared" ref="G8:G26" si="0">C8+E8</f>
        <v>4</v>
      </c>
      <c r="H8" s="63">
        <v>4</v>
      </c>
      <c r="I8" s="63"/>
      <c r="J8" s="4" t="s">
        <v>16</v>
      </c>
    </row>
    <row r="9" spans="1:10">
      <c r="A9" s="74"/>
      <c r="B9" s="40" t="s">
        <v>21</v>
      </c>
      <c r="C9" s="23">
        <v>3</v>
      </c>
      <c r="D9" s="12">
        <f>C9/I7</f>
        <v>5.0847457627118647E-2</v>
      </c>
      <c r="E9" s="15">
        <v>11</v>
      </c>
      <c r="F9" s="12">
        <f>E9/I7</f>
        <v>0.1864406779661017</v>
      </c>
      <c r="G9" s="62">
        <f t="shared" si="0"/>
        <v>14</v>
      </c>
      <c r="H9" s="63">
        <v>14</v>
      </c>
      <c r="I9" s="63"/>
      <c r="J9" s="4"/>
    </row>
    <row r="10" spans="1:10">
      <c r="A10" s="74"/>
      <c r="B10" s="40" t="s">
        <v>22</v>
      </c>
      <c r="C10" s="23">
        <v>2</v>
      </c>
      <c r="D10" s="12">
        <f>C10/I7</f>
        <v>3.3898305084745763E-2</v>
      </c>
      <c r="E10" s="15">
        <v>30</v>
      </c>
      <c r="F10" s="12">
        <f>E10/I7</f>
        <v>0.50847457627118642</v>
      </c>
      <c r="G10" s="62">
        <f t="shared" si="0"/>
        <v>32</v>
      </c>
      <c r="H10" s="63">
        <v>32</v>
      </c>
      <c r="I10" s="63"/>
      <c r="J10" s="4"/>
    </row>
    <row r="11" spans="1:10">
      <c r="A11" s="74"/>
      <c r="B11" s="40" t="s">
        <v>23</v>
      </c>
      <c r="C11" s="23">
        <v>3</v>
      </c>
      <c r="D11" s="12">
        <f>C11/I7</f>
        <v>5.0847457627118647E-2</v>
      </c>
      <c r="E11" s="15">
        <v>4</v>
      </c>
      <c r="F11" s="12">
        <f>E11/I7</f>
        <v>6.7796610169491525E-2</v>
      </c>
      <c r="G11" s="62">
        <f t="shared" si="0"/>
        <v>7</v>
      </c>
      <c r="H11" s="63">
        <v>7</v>
      </c>
      <c r="I11" s="63"/>
      <c r="J11" s="4"/>
    </row>
    <row r="12" spans="1:10">
      <c r="A12" s="74"/>
      <c r="B12" s="40" t="s">
        <v>25</v>
      </c>
      <c r="C12" s="23"/>
      <c r="D12" s="12">
        <f>C12/I7</f>
        <v>0</v>
      </c>
      <c r="E12" s="15">
        <v>1</v>
      </c>
      <c r="F12" s="12">
        <f>E12/I7</f>
        <v>1.6949152542372881E-2</v>
      </c>
      <c r="G12" s="62">
        <f t="shared" si="0"/>
        <v>1</v>
      </c>
      <c r="H12" s="63">
        <v>1</v>
      </c>
      <c r="I12" s="63"/>
      <c r="J12" s="6"/>
    </row>
    <row r="13" spans="1:10">
      <c r="A13" s="60"/>
      <c r="B13" s="64"/>
      <c r="C13" s="64">
        <f>SUM(C7:C12)</f>
        <v>8</v>
      </c>
      <c r="D13" s="12">
        <f>SUM(D7:D12)</f>
        <v>0.13559322033898305</v>
      </c>
      <c r="E13" s="64">
        <f>SUM(E7:E12)</f>
        <v>51</v>
      </c>
      <c r="F13" s="64">
        <f>SUM(F7:F12)</f>
        <v>0.86440677966101687</v>
      </c>
      <c r="G13" s="62">
        <f t="shared" si="0"/>
        <v>59</v>
      </c>
      <c r="H13" s="63">
        <v>59</v>
      </c>
      <c r="I13" s="63"/>
      <c r="J13" s="6"/>
    </row>
    <row r="14" spans="1:10">
      <c r="A14" s="73">
        <v>2</v>
      </c>
      <c r="B14" s="43" t="s">
        <v>24</v>
      </c>
      <c r="C14" s="22"/>
      <c r="D14" s="12">
        <f>C14/I14</f>
        <v>0</v>
      </c>
      <c r="E14" s="15">
        <v>1</v>
      </c>
      <c r="F14" s="12">
        <f>E14/I14</f>
        <v>1.8867924528301886E-2</v>
      </c>
      <c r="G14" s="62">
        <f t="shared" si="0"/>
        <v>1</v>
      </c>
      <c r="H14" s="62">
        <v>1</v>
      </c>
      <c r="I14" s="62">
        <f>SUM(C14:C19,E14:E19)</f>
        <v>53</v>
      </c>
      <c r="J14" s="6" t="s">
        <v>70</v>
      </c>
    </row>
    <row r="15" spans="1:10">
      <c r="A15" s="74"/>
      <c r="B15" s="43" t="s">
        <v>20</v>
      </c>
      <c r="C15" s="22"/>
      <c r="D15" s="12">
        <f>C15/I14</f>
        <v>0</v>
      </c>
      <c r="E15" s="15">
        <v>10</v>
      </c>
      <c r="F15" s="12">
        <f>E15/I14</f>
        <v>0.18867924528301888</v>
      </c>
      <c r="G15" s="62">
        <f t="shared" si="0"/>
        <v>10</v>
      </c>
      <c r="H15" s="63">
        <v>10</v>
      </c>
      <c r="I15" s="60"/>
      <c r="J15" s="6" t="s">
        <v>17</v>
      </c>
    </row>
    <row r="16" spans="1:10">
      <c r="A16" s="74"/>
      <c r="B16" s="43" t="s">
        <v>21</v>
      </c>
      <c r="C16" s="22"/>
      <c r="D16" s="12">
        <f>C16/I14</f>
        <v>0</v>
      </c>
      <c r="E16" s="15">
        <v>13</v>
      </c>
      <c r="F16" s="12">
        <f>E16/I14</f>
        <v>0.24528301886792453</v>
      </c>
      <c r="G16" s="62">
        <f t="shared" si="0"/>
        <v>13</v>
      </c>
      <c r="H16" s="63">
        <v>13</v>
      </c>
      <c r="I16" s="60"/>
      <c r="J16" s="6"/>
    </row>
    <row r="17" spans="1:10">
      <c r="A17" s="74"/>
      <c r="B17" s="43" t="s">
        <v>22</v>
      </c>
      <c r="C17" s="22">
        <v>2</v>
      </c>
      <c r="D17" s="12">
        <f>C17/I14</f>
        <v>3.7735849056603772E-2</v>
      </c>
      <c r="E17" s="15">
        <v>17</v>
      </c>
      <c r="F17" s="12">
        <f>E17/I14</f>
        <v>0.32075471698113206</v>
      </c>
      <c r="G17" s="62">
        <f t="shared" si="0"/>
        <v>19</v>
      </c>
      <c r="H17" s="63">
        <v>19</v>
      </c>
      <c r="I17" s="60"/>
      <c r="J17" s="6"/>
    </row>
    <row r="18" spans="1:10">
      <c r="A18" s="74"/>
      <c r="B18" s="43" t="s">
        <v>23</v>
      </c>
      <c r="C18" s="22">
        <v>2</v>
      </c>
      <c r="D18" s="12">
        <f>C18/I14</f>
        <v>3.7735849056603772E-2</v>
      </c>
      <c r="E18" s="15">
        <v>7</v>
      </c>
      <c r="F18" s="12">
        <f>E18/I14</f>
        <v>0.13207547169811321</v>
      </c>
      <c r="G18" s="62">
        <f t="shared" si="0"/>
        <v>9</v>
      </c>
      <c r="H18" s="63">
        <v>9</v>
      </c>
      <c r="I18" s="60"/>
      <c r="J18" s="6"/>
    </row>
    <row r="19" spans="1:10">
      <c r="A19" s="75"/>
      <c r="B19" s="43" t="s">
        <v>25</v>
      </c>
      <c r="C19" s="22">
        <v>1</v>
      </c>
      <c r="D19" s="12">
        <f>C19/I14</f>
        <v>1.8867924528301886E-2</v>
      </c>
      <c r="E19" s="15"/>
      <c r="F19" s="12">
        <f>E19/I14</f>
        <v>0</v>
      </c>
      <c r="G19" s="62">
        <f t="shared" si="0"/>
        <v>1</v>
      </c>
      <c r="H19" s="68">
        <v>1</v>
      </c>
      <c r="I19" s="61"/>
      <c r="J19" s="6"/>
    </row>
    <row r="20" spans="1:10">
      <c r="A20" s="60"/>
      <c r="B20" s="64"/>
      <c r="C20" s="64">
        <f>SUM(C14:C19)</f>
        <v>5</v>
      </c>
      <c r="D20" s="64">
        <f t="shared" ref="D20:G20" si="1">SUM(D14:D19)</f>
        <v>9.4339622641509427E-2</v>
      </c>
      <c r="E20" s="64">
        <f t="shared" si="1"/>
        <v>48</v>
      </c>
      <c r="F20" s="64">
        <f t="shared" si="1"/>
        <v>0.90566037735849059</v>
      </c>
      <c r="G20" s="64">
        <f t="shared" si="1"/>
        <v>53</v>
      </c>
      <c r="H20" s="63">
        <v>53</v>
      </c>
      <c r="I20" s="60"/>
      <c r="J20" s="6"/>
    </row>
    <row r="21" spans="1:10">
      <c r="A21" s="73">
        <v>3</v>
      </c>
      <c r="B21" s="43" t="s">
        <v>24</v>
      </c>
      <c r="C21" s="22">
        <v>1</v>
      </c>
      <c r="D21" s="12">
        <f>C21/I21</f>
        <v>2.0833333333333332E-2</v>
      </c>
      <c r="E21" s="15">
        <v>1</v>
      </c>
      <c r="F21" s="12">
        <f>E21/I21</f>
        <v>2.0833333333333332E-2</v>
      </c>
      <c r="G21" s="62">
        <f t="shared" si="0"/>
        <v>2</v>
      </c>
      <c r="H21" s="62">
        <v>2</v>
      </c>
      <c r="I21" s="62">
        <f>SUM(C21:C26,E21:E26)</f>
        <v>48</v>
      </c>
      <c r="J21" s="6" t="s">
        <v>71</v>
      </c>
    </row>
    <row r="22" spans="1:10">
      <c r="A22" s="74"/>
      <c r="B22" s="43" t="s">
        <v>20</v>
      </c>
      <c r="C22" s="22">
        <v>2</v>
      </c>
      <c r="D22" s="12">
        <f>C22/I21</f>
        <v>4.1666666666666664E-2</v>
      </c>
      <c r="E22" s="15">
        <v>2</v>
      </c>
      <c r="F22" s="12">
        <f>E22/I21</f>
        <v>4.1666666666666664E-2</v>
      </c>
      <c r="G22" s="62">
        <f t="shared" si="0"/>
        <v>4</v>
      </c>
      <c r="H22" s="63">
        <v>4</v>
      </c>
      <c r="I22" s="60"/>
      <c r="J22" s="6" t="s">
        <v>18</v>
      </c>
    </row>
    <row r="23" spans="1:10">
      <c r="A23" s="74"/>
      <c r="B23" s="43" t="s">
        <v>21</v>
      </c>
      <c r="C23" s="22">
        <v>1</v>
      </c>
      <c r="D23" s="12">
        <f>C23/I21</f>
        <v>2.0833333333333332E-2</v>
      </c>
      <c r="E23" s="15">
        <v>12</v>
      </c>
      <c r="F23" s="12">
        <f>E23/I21</f>
        <v>0.25</v>
      </c>
      <c r="G23" s="62">
        <f t="shared" si="0"/>
        <v>13</v>
      </c>
      <c r="H23" s="63">
        <v>13</v>
      </c>
      <c r="I23" s="60"/>
      <c r="J23" s="6"/>
    </row>
    <row r="24" spans="1:10">
      <c r="A24" s="74"/>
      <c r="B24" s="43" t="s">
        <v>22</v>
      </c>
      <c r="C24" s="22">
        <v>1</v>
      </c>
      <c r="D24" s="12">
        <f>C24/I21</f>
        <v>2.0833333333333332E-2</v>
      </c>
      <c r="E24" s="15">
        <v>17</v>
      </c>
      <c r="F24" s="12">
        <f>E24/I21</f>
        <v>0.35416666666666669</v>
      </c>
      <c r="G24" s="62">
        <f t="shared" si="0"/>
        <v>18</v>
      </c>
      <c r="H24" s="63">
        <v>18</v>
      </c>
      <c r="I24" s="60"/>
      <c r="J24" s="6"/>
    </row>
    <row r="25" spans="1:10">
      <c r="A25" s="74"/>
      <c r="B25" s="43" t="s">
        <v>23</v>
      </c>
      <c r="C25" s="22">
        <v>4</v>
      </c>
      <c r="D25" s="12">
        <f>C25/I21</f>
        <v>8.3333333333333329E-2</v>
      </c>
      <c r="E25" s="15">
        <v>5</v>
      </c>
      <c r="F25" s="12">
        <f>E25/I21</f>
        <v>0.10416666666666667</v>
      </c>
      <c r="G25" s="62">
        <f t="shared" si="0"/>
        <v>9</v>
      </c>
      <c r="H25" s="63">
        <v>9</v>
      </c>
      <c r="I25" s="60"/>
      <c r="J25" s="6"/>
    </row>
    <row r="26" spans="1:10">
      <c r="A26" s="75"/>
      <c r="B26" s="43" t="s">
        <v>25</v>
      </c>
      <c r="C26" s="22">
        <v>2</v>
      </c>
      <c r="D26" s="12">
        <f>C26/I21</f>
        <v>4.1666666666666664E-2</v>
      </c>
      <c r="E26" s="15"/>
      <c r="F26" s="12">
        <f>E26/I21</f>
        <v>0</v>
      </c>
      <c r="G26" s="62">
        <f t="shared" si="0"/>
        <v>2</v>
      </c>
      <c r="H26" s="68">
        <v>2</v>
      </c>
      <c r="I26" s="61"/>
      <c r="J26" s="6"/>
    </row>
    <row r="27" spans="1:10">
      <c r="C27" s="64">
        <f>SUM(C21:C26)</f>
        <v>11</v>
      </c>
      <c r="D27" s="64">
        <f t="shared" ref="D27:G27" si="2">SUM(D21:D26)</f>
        <v>0.22916666666666666</v>
      </c>
      <c r="E27" s="64">
        <f t="shared" si="2"/>
        <v>37</v>
      </c>
      <c r="F27" s="64">
        <f t="shared" si="2"/>
        <v>0.77083333333333337</v>
      </c>
      <c r="G27" s="64">
        <f t="shared" si="2"/>
        <v>48</v>
      </c>
      <c r="H27" s="66">
        <v>48</v>
      </c>
    </row>
    <row r="28" spans="1:10">
      <c r="A28" s="7"/>
    </row>
  </sheetData>
  <mergeCells count="4">
    <mergeCell ref="A21:A26"/>
    <mergeCell ref="C2:D2"/>
    <mergeCell ref="A14:A19"/>
    <mergeCell ref="A7:A12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0" workbookViewId="0">
      <selection activeCell="H7" sqref="H7:H12"/>
    </sheetView>
  </sheetViews>
  <sheetFormatPr defaultRowHeight="16.2"/>
  <cols>
    <col min="1" max="1" width="11.6640625" customWidth="1"/>
    <col min="2" max="2" width="10.44140625" bestFit="1" customWidth="1"/>
    <col min="3" max="3" width="13.33203125" style="9" customWidth="1"/>
    <col min="4" max="4" width="16.109375" style="10" customWidth="1"/>
    <col min="5" max="5" width="16.109375" style="13" customWidth="1"/>
    <col min="6" max="8" width="15.33203125" style="16" customWidth="1"/>
    <col min="9" max="9" width="10.44140625" customWidth="1"/>
    <col min="10" max="10" width="24.77734375" customWidth="1"/>
  </cols>
  <sheetData>
    <row r="1" spans="1:10" ht="19.8">
      <c r="A1" s="1" t="s">
        <v>0</v>
      </c>
    </row>
    <row r="2" spans="1:10">
      <c r="A2" s="2" t="s">
        <v>1</v>
      </c>
      <c r="B2" s="31" t="s">
        <v>62</v>
      </c>
      <c r="C2" s="78" t="s">
        <v>60</v>
      </c>
      <c r="D2" s="78"/>
      <c r="E2" s="20"/>
      <c r="I2" s="8"/>
    </row>
    <row r="3" spans="1:10">
      <c r="A3" s="2" t="s">
        <v>2</v>
      </c>
      <c r="B3" s="2" t="s">
        <v>11</v>
      </c>
      <c r="D3" s="56" t="s">
        <v>66</v>
      </c>
    </row>
    <row r="4" spans="1:10">
      <c r="A4" s="2" t="s">
        <v>3</v>
      </c>
      <c r="B4" s="2" t="s">
        <v>26</v>
      </c>
    </row>
    <row r="5" spans="1:10">
      <c r="A5" s="2" t="s">
        <v>4</v>
      </c>
      <c r="B5" t="s">
        <v>56</v>
      </c>
    </row>
    <row r="6" spans="1:10" ht="48.6">
      <c r="A6" s="3" t="s">
        <v>5</v>
      </c>
      <c r="B6" s="3" t="s">
        <v>6</v>
      </c>
      <c r="C6" s="3" t="s">
        <v>7</v>
      </c>
      <c r="D6" s="11" t="s">
        <v>8</v>
      </c>
      <c r="E6" s="14" t="s">
        <v>13</v>
      </c>
      <c r="F6" s="17" t="s">
        <v>9</v>
      </c>
      <c r="G6" s="17"/>
      <c r="H6" s="17"/>
      <c r="I6" s="3" t="s">
        <v>12</v>
      </c>
      <c r="J6" s="5" t="s">
        <v>10</v>
      </c>
    </row>
    <row r="7" spans="1:10">
      <c r="A7" s="73">
        <v>1</v>
      </c>
      <c r="B7" s="53" t="s">
        <v>20</v>
      </c>
      <c r="C7" s="30"/>
      <c r="D7" s="12">
        <f>C7/I7</f>
        <v>0</v>
      </c>
      <c r="E7" s="15">
        <v>7</v>
      </c>
      <c r="F7" s="12">
        <f>E7/I7</f>
        <v>9.5890410958904104E-2</v>
      </c>
      <c r="G7" s="69">
        <f>C7+E7</f>
        <v>7</v>
      </c>
      <c r="H7" s="69">
        <v>7</v>
      </c>
      <c r="I7" s="69">
        <f>SUM(C7:C12,E7:E12)</f>
        <v>73</v>
      </c>
      <c r="J7" s="18" t="s">
        <v>61</v>
      </c>
    </row>
    <row r="8" spans="1:10">
      <c r="A8" s="74"/>
      <c r="B8" s="53" t="s">
        <v>21</v>
      </c>
      <c r="C8" s="30"/>
      <c r="D8" s="12">
        <f>C8/I7</f>
        <v>0</v>
      </c>
      <c r="E8" s="15">
        <v>19</v>
      </c>
      <c r="F8" s="12">
        <f>E8/I7</f>
        <v>0.26027397260273971</v>
      </c>
      <c r="G8" s="69">
        <f t="shared" ref="G8:G26" si="0">C8+E8</f>
        <v>19</v>
      </c>
      <c r="H8" s="70">
        <v>19</v>
      </c>
      <c r="I8" s="70"/>
      <c r="J8" s="4" t="s">
        <v>29</v>
      </c>
    </row>
    <row r="9" spans="1:10">
      <c r="A9" s="74"/>
      <c r="B9" s="53" t="s">
        <v>22</v>
      </c>
      <c r="C9" s="30">
        <v>6</v>
      </c>
      <c r="D9" s="12">
        <f>C9/I7</f>
        <v>8.2191780821917804E-2</v>
      </c>
      <c r="E9" s="15">
        <v>17</v>
      </c>
      <c r="F9" s="12">
        <f>E9/I7</f>
        <v>0.23287671232876711</v>
      </c>
      <c r="G9" s="69">
        <f t="shared" si="0"/>
        <v>23</v>
      </c>
      <c r="H9" s="70">
        <v>23</v>
      </c>
      <c r="I9" s="70"/>
      <c r="J9" s="4"/>
    </row>
    <row r="10" spans="1:10">
      <c r="A10" s="74"/>
      <c r="B10" s="53" t="s">
        <v>23</v>
      </c>
      <c r="C10" s="30">
        <v>9</v>
      </c>
      <c r="D10" s="12">
        <f>C10/I7</f>
        <v>0.12328767123287671</v>
      </c>
      <c r="E10" s="15">
        <v>6</v>
      </c>
      <c r="F10" s="12">
        <f>E10/I7</f>
        <v>8.2191780821917804E-2</v>
      </c>
      <c r="G10" s="69">
        <f t="shared" si="0"/>
        <v>15</v>
      </c>
      <c r="H10" s="70">
        <v>15</v>
      </c>
      <c r="I10" s="70"/>
      <c r="J10" s="4"/>
    </row>
    <row r="11" spans="1:10">
      <c r="A11" s="74"/>
      <c r="B11" s="53" t="s">
        <v>27</v>
      </c>
      <c r="C11" s="30">
        <v>7</v>
      </c>
      <c r="D11" s="12">
        <f>C11/I7</f>
        <v>9.5890410958904104E-2</v>
      </c>
      <c r="E11" s="15"/>
      <c r="F11" s="12">
        <f>E11/I7</f>
        <v>0</v>
      </c>
      <c r="G11" s="69">
        <f t="shared" si="0"/>
        <v>7</v>
      </c>
      <c r="H11" s="70">
        <v>7</v>
      </c>
      <c r="I11" s="70"/>
      <c r="J11" s="6"/>
    </row>
    <row r="12" spans="1:10">
      <c r="A12" s="74"/>
      <c r="B12" s="30" t="s">
        <v>28</v>
      </c>
      <c r="C12" s="30">
        <v>2</v>
      </c>
      <c r="D12" s="12">
        <f>C12/I7</f>
        <v>2.7397260273972601E-2</v>
      </c>
      <c r="E12" s="15"/>
      <c r="F12" s="12">
        <f>E12/I7</f>
        <v>0</v>
      </c>
      <c r="G12" s="69">
        <f t="shared" si="0"/>
        <v>2</v>
      </c>
      <c r="H12" s="70">
        <v>2</v>
      </c>
      <c r="I12" s="70"/>
      <c r="J12" s="6"/>
    </row>
    <row r="13" spans="1:10">
      <c r="A13" s="60"/>
      <c r="B13" s="64"/>
      <c r="C13" s="64">
        <f>SUM(C7:C12)</f>
        <v>24</v>
      </c>
      <c r="D13" s="64">
        <f t="shared" ref="D13:F13" si="1">SUM(D7:D12)</f>
        <v>0.32876712328767121</v>
      </c>
      <c r="E13" s="64">
        <f t="shared" si="1"/>
        <v>49</v>
      </c>
      <c r="F13" s="64">
        <f t="shared" si="1"/>
        <v>0.67123287671232867</v>
      </c>
      <c r="G13" s="69">
        <f t="shared" si="0"/>
        <v>73</v>
      </c>
      <c r="H13" s="70">
        <v>73</v>
      </c>
      <c r="I13" s="70"/>
      <c r="J13" s="6"/>
    </row>
    <row r="14" spans="1:10">
      <c r="A14" s="73">
        <v>2</v>
      </c>
      <c r="B14" s="53" t="s">
        <v>20</v>
      </c>
      <c r="C14" s="3"/>
      <c r="D14" s="12">
        <f>C14/I14</f>
        <v>0</v>
      </c>
      <c r="E14" s="15">
        <v>1</v>
      </c>
      <c r="F14" s="12">
        <f>E14/I14</f>
        <v>1.6129032258064516E-2</v>
      </c>
      <c r="G14" s="69">
        <f t="shared" si="0"/>
        <v>1</v>
      </c>
      <c r="H14" s="69">
        <v>1</v>
      </c>
      <c r="I14" s="69">
        <f>SUM(C14:C19,E14:E19)</f>
        <v>62</v>
      </c>
      <c r="J14" s="6" t="s">
        <v>34</v>
      </c>
    </row>
    <row r="15" spans="1:10">
      <c r="A15" s="74"/>
      <c r="B15" s="53" t="s">
        <v>21</v>
      </c>
      <c r="C15" s="3">
        <v>1</v>
      </c>
      <c r="D15" s="12">
        <f>C15/I14</f>
        <v>1.6129032258064516E-2</v>
      </c>
      <c r="E15" s="15">
        <v>22</v>
      </c>
      <c r="F15" s="12">
        <f>E15/I14</f>
        <v>0.35483870967741937</v>
      </c>
      <c r="G15" s="69">
        <f t="shared" si="0"/>
        <v>23</v>
      </c>
      <c r="H15" s="70">
        <v>23</v>
      </c>
      <c r="I15" s="70"/>
      <c r="J15" s="6" t="s">
        <v>30</v>
      </c>
    </row>
    <row r="16" spans="1:10">
      <c r="A16" s="74"/>
      <c r="B16" s="53" t="s">
        <v>22</v>
      </c>
      <c r="C16" s="3">
        <v>4</v>
      </c>
      <c r="D16" s="12">
        <f>C16/I14</f>
        <v>6.4516129032258063E-2</v>
      </c>
      <c r="E16" s="15">
        <v>19</v>
      </c>
      <c r="F16" s="12">
        <f>E16/I14</f>
        <v>0.30645161290322581</v>
      </c>
      <c r="G16" s="69">
        <f t="shared" si="0"/>
        <v>23</v>
      </c>
      <c r="H16" s="70">
        <v>23</v>
      </c>
      <c r="I16" s="70"/>
      <c r="J16" s="6"/>
    </row>
    <row r="17" spans="1:10">
      <c r="A17" s="74"/>
      <c r="B17" s="53" t="s">
        <v>23</v>
      </c>
      <c r="C17" s="3">
        <v>7</v>
      </c>
      <c r="D17" s="12">
        <f>C17/I14</f>
        <v>0.11290322580645161</v>
      </c>
      <c r="E17" s="15">
        <v>3</v>
      </c>
      <c r="F17" s="12">
        <f>E17/I14</f>
        <v>4.8387096774193547E-2</v>
      </c>
      <c r="G17" s="69">
        <f t="shared" si="0"/>
        <v>10</v>
      </c>
      <c r="H17" s="70">
        <v>10</v>
      </c>
      <c r="I17" s="70"/>
      <c r="J17" s="6"/>
    </row>
    <row r="18" spans="1:10">
      <c r="A18" s="74"/>
      <c r="B18" s="53" t="s">
        <v>27</v>
      </c>
      <c r="C18" s="3">
        <v>4</v>
      </c>
      <c r="D18" s="12">
        <f>C18/I14</f>
        <v>6.4516129032258063E-2</v>
      </c>
      <c r="E18" s="15">
        <v>1</v>
      </c>
      <c r="F18" s="12">
        <f>E18/I14</f>
        <v>1.6129032258064516E-2</v>
      </c>
      <c r="G18" s="69">
        <f t="shared" si="0"/>
        <v>5</v>
      </c>
      <c r="H18" s="70">
        <v>5</v>
      </c>
      <c r="I18" s="70"/>
      <c r="J18" s="6"/>
    </row>
    <row r="19" spans="1:10">
      <c r="A19" s="75"/>
      <c r="B19" s="53" t="s">
        <v>28</v>
      </c>
      <c r="C19" s="3"/>
      <c r="D19" s="12">
        <f>C19/I14</f>
        <v>0</v>
      </c>
      <c r="E19" s="15"/>
      <c r="F19" s="12">
        <f>E19/I14</f>
        <v>0</v>
      </c>
      <c r="G19" s="69">
        <f t="shared" si="0"/>
        <v>0</v>
      </c>
      <c r="H19" s="71">
        <v>0</v>
      </c>
      <c r="I19" s="71"/>
      <c r="J19" s="6"/>
    </row>
    <row r="20" spans="1:10">
      <c r="A20" s="61"/>
      <c r="B20" s="64"/>
      <c r="C20" s="64">
        <f>SUM(C14:C19)</f>
        <v>16</v>
      </c>
      <c r="D20" s="64">
        <f t="shared" ref="D20:H20" si="2">SUM(D14:D19)</f>
        <v>0.25806451612903225</v>
      </c>
      <c r="E20" s="64">
        <f t="shared" si="2"/>
        <v>46</v>
      </c>
      <c r="F20" s="64">
        <f t="shared" si="2"/>
        <v>0.74193548387096775</v>
      </c>
      <c r="G20" s="64">
        <f t="shared" si="2"/>
        <v>62</v>
      </c>
      <c r="H20" s="64">
        <f t="shared" si="2"/>
        <v>62</v>
      </c>
      <c r="I20" s="71"/>
      <c r="J20" s="6"/>
    </row>
    <row r="21" spans="1:10">
      <c r="A21" s="77">
        <v>3</v>
      </c>
      <c r="B21" s="53" t="s">
        <v>20</v>
      </c>
      <c r="C21" s="3"/>
      <c r="D21" s="12">
        <f>C21/I21</f>
        <v>0</v>
      </c>
      <c r="E21" s="15">
        <v>10</v>
      </c>
      <c r="F21" s="12">
        <f>E21/I21</f>
        <v>0.11235955056179775</v>
      </c>
      <c r="G21" s="69">
        <f t="shared" si="0"/>
        <v>10</v>
      </c>
      <c r="H21" s="72">
        <v>10</v>
      </c>
      <c r="I21" s="72">
        <f>SUM(C21:C26,E21:E26)</f>
        <v>89</v>
      </c>
      <c r="J21" s="6" t="s">
        <v>63</v>
      </c>
    </row>
    <row r="22" spans="1:10">
      <c r="A22" s="77"/>
      <c r="B22" s="53" t="s">
        <v>21</v>
      </c>
      <c r="C22" s="3"/>
      <c r="D22" s="12">
        <f>C22/I21</f>
        <v>0</v>
      </c>
      <c r="E22" s="15">
        <v>24</v>
      </c>
      <c r="F22" s="12">
        <f>E22/I21</f>
        <v>0.2696629213483146</v>
      </c>
      <c r="G22" s="69">
        <f t="shared" si="0"/>
        <v>24</v>
      </c>
      <c r="H22" s="72">
        <v>24</v>
      </c>
      <c r="I22" s="72"/>
      <c r="J22" s="6" t="s">
        <v>31</v>
      </c>
    </row>
    <row r="23" spans="1:10">
      <c r="A23" s="77"/>
      <c r="B23" s="53" t="s">
        <v>22</v>
      </c>
      <c r="C23" s="3"/>
      <c r="D23" s="12">
        <f>C23/I21</f>
        <v>0</v>
      </c>
      <c r="E23" s="15">
        <v>19</v>
      </c>
      <c r="F23" s="12">
        <f>E23/I21</f>
        <v>0.21348314606741572</v>
      </c>
      <c r="G23" s="69">
        <f t="shared" si="0"/>
        <v>19</v>
      </c>
      <c r="H23" s="72">
        <v>19</v>
      </c>
      <c r="I23" s="72"/>
      <c r="J23" s="33" t="s">
        <v>65</v>
      </c>
    </row>
    <row r="24" spans="1:10">
      <c r="A24" s="77"/>
      <c r="B24" s="53" t="s">
        <v>23</v>
      </c>
      <c r="C24" s="3">
        <v>15</v>
      </c>
      <c r="D24" s="12">
        <f>C24/I21</f>
        <v>0.16853932584269662</v>
      </c>
      <c r="E24" s="15">
        <v>5</v>
      </c>
      <c r="F24" s="12">
        <f>E24/I21</f>
        <v>5.6179775280898875E-2</v>
      </c>
      <c r="G24" s="69">
        <f t="shared" si="0"/>
        <v>20</v>
      </c>
      <c r="H24" s="72">
        <v>20</v>
      </c>
      <c r="I24" s="72"/>
      <c r="J24" s="6"/>
    </row>
    <row r="25" spans="1:10">
      <c r="A25" s="77"/>
      <c r="B25" s="53" t="s">
        <v>27</v>
      </c>
      <c r="C25" s="3">
        <v>13</v>
      </c>
      <c r="D25" s="12">
        <f>C25/I21</f>
        <v>0.14606741573033707</v>
      </c>
      <c r="E25" s="15"/>
      <c r="F25" s="12">
        <f>E25/I21</f>
        <v>0</v>
      </c>
      <c r="G25" s="69">
        <f t="shared" si="0"/>
        <v>13</v>
      </c>
      <c r="H25" s="72">
        <v>13</v>
      </c>
      <c r="I25" s="72"/>
      <c r="J25" s="6"/>
    </row>
    <row r="26" spans="1:10">
      <c r="A26" s="77"/>
      <c r="B26" s="53" t="s">
        <v>28</v>
      </c>
      <c r="C26" s="3">
        <v>3</v>
      </c>
      <c r="D26" s="12">
        <f>C26/I21</f>
        <v>3.3707865168539325E-2</v>
      </c>
      <c r="E26" s="15"/>
      <c r="F26" s="12">
        <f>E26/I21</f>
        <v>0</v>
      </c>
      <c r="G26" s="69">
        <f t="shared" si="0"/>
        <v>3</v>
      </c>
      <c r="H26" s="72">
        <v>3</v>
      </c>
      <c r="I26" s="72"/>
      <c r="J26" s="6"/>
    </row>
    <row r="27" spans="1:10">
      <c r="C27" s="9">
        <f>SUM(C21:C26)</f>
        <v>31</v>
      </c>
      <c r="D27" s="9">
        <f t="shared" ref="D27:H27" si="3">SUM(D21:D26)</f>
        <v>0.348314606741573</v>
      </c>
      <c r="E27" s="9">
        <f t="shared" si="3"/>
        <v>58</v>
      </c>
      <c r="F27" s="9">
        <f t="shared" si="3"/>
        <v>0.651685393258427</v>
      </c>
      <c r="G27" s="9">
        <f t="shared" si="3"/>
        <v>89</v>
      </c>
      <c r="H27" s="9">
        <f t="shared" si="3"/>
        <v>89</v>
      </c>
    </row>
  </sheetData>
  <mergeCells count="4">
    <mergeCell ref="A21:A26"/>
    <mergeCell ref="C2:D2"/>
    <mergeCell ref="A14:A19"/>
    <mergeCell ref="A7:A12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4" workbookViewId="0">
      <selection activeCell="H7" sqref="H7:H12"/>
    </sheetView>
  </sheetViews>
  <sheetFormatPr defaultRowHeight="16.2"/>
  <cols>
    <col min="1" max="1" width="11.6640625" customWidth="1"/>
    <col min="2" max="2" width="10.44140625" bestFit="1" customWidth="1"/>
    <col min="3" max="3" width="13.33203125" style="9" customWidth="1"/>
    <col min="4" max="4" width="16.109375" style="25" customWidth="1"/>
    <col min="5" max="5" width="16.109375" style="13" customWidth="1"/>
    <col min="6" max="6" width="15.33203125" style="16" customWidth="1"/>
    <col min="7" max="8" width="15.33203125" style="66" customWidth="1"/>
    <col min="9" max="9" width="10.44140625" customWidth="1"/>
    <col min="10" max="10" width="24.77734375" customWidth="1"/>
  </cols>
  <sheetData>
    <row r="1" spans="1:10" ht="19.8">
      <c r="A1" s="1" t="s">
        <v>0</v>
      </c>
    </row>
    <row r="2" spans="1:10">
      <c r="A2" s="2" t="s">
        <v>1</v>
      </c>
      <c r="B2" s="8">
        <v>43717</v>
      </c>
      <c r="C2" s="76" t="s">
        <v>79</v>
      </c>
      <c r="D2" s="76"/>
      <c r="E2" s="20"/>
      <c r="I2" s="8"/>
    </row>
    <row r="3" spans="1:10">
      <c r="A3" s="2" t="s">
        <v>2</v>
      </c>
      <c r="B3" t="s">
        <v>19</v>
      </c>
    </row>
    <row r="4" spans="1:10">
      <c r="A4" s="2" t="s">
        <v>3</v>
      </c>
      <c r="B4" s="24" t="s">
        <v>75</v>
      </c>
    </row>
    <row r="5" spans="1:10">
      <c r="A5" s="2" t="s">
        <v>4</v>
      </c>
      <c r="B5" t="s">
        <v>56</v>
      </c>
    </row>
    <row r="6" spans="1:10" ht="48.6">
      <c r="A6" s="26" t="s">
        <v>5</v>
      </c>
      <c r="B6" s="26" t="s">
        <v>6</v>
      </c>
      <c r="C6" s="26" t="s">
        <v>7</v>
      </c>
      <c r="D6" s="11" t="s">
        <v>8</v>
      </c>
      <c r="E6" s="14" t="s">
        <v>13</v>
      </c>
      <c r="F6" s="17" t="s">
        <v>9</v>
      </c>
      <c r="G6" s="67"/>
      <c r="H6" s="67"/>
      <c r="I6" s="26" t="s">
        <v>12</v>
      </c>
      <c r="J6" s="5" t="s">
        <v>10</v>
      </c>
    </row>
    <row r="7" spans="1:10">
      <c r="A7" s="73">
        <v>1</v>
      </c>
      <c r="B7" s="59" t="s">
        <v>24</v>
      </c>
      <c r="C7" s="26"/>
      <c r="D7" s="12">
        <f>C7/I7</f>
        <v>0</v>
      </c>
      <c r="E7" s="15">
        <v>1</v>
      </c>
      <c r="F7" s="12">
        <f>E7/I7</f>
        <v>2.0408163265306121E-2</v>
      </c>
      <c r="G7" s="62">
        <f>C7+E7</f>
        <v>1</v>
      </c>
      <c r="H7" s="62">
        <v>1</v>
      </c>
      <c r="I7" s="80">
        <f>SUM(C7:C12,E7:E12)</f>
        <v>49</v>
      </c>
      <c r="J7" s="18" t="s">
        <v>77</v>
      </c>
    </row>
    <row r="8" spans="1:10">
      <c r="A8" s="74"/>
      <c r="B8" s="59" t="s">
        <v>20</v>
      </c>
      <c r="C8" s="26"/>
      <c r="D8" s="12">
        <f>C8/I7</f>
        <v>0</v>
      </c>
      <c r="E8" s="15">
        <v>3</v>
      </c>
      <c r="F8" s="12">
        <f>E8/I7</f>
        <v>6.1224489795918366E-2</v>
      </c>
      <c r="G8" s="62">
        <f t="shared" ref="G8:G26" si="0">C8+E8</f>
        <v>3</v>
      </c>
      <c r="H8" s="63">
        <v>3</v>
      </c>
      <c r="I8" s="74"/>
      <c r="J8" s="27" t="s">
        <v>16</v>
      </c>
    </row>
    <row r="9" spans="1:10">
      <c r="A9" s="74"/>
      <c r="B9" s="59" t="s">
        <v>21</v>
      </c>
      <c r="C9" s="26"/>
      <c r="D9" s="12">
        <f>C9/I7</f>
        <v>0</v>
      </c>
      <c r="E9" s="15">
        <v>9</v>
      </c>
      <c r="F9" s="12">
        <f>E9/I7</f>
        <v>0.18367346938775511</v>
      </c>
      <c r="G9" s="62">
        <f t="shared" si="0"/>
        <v>9</v>
      </c>
      <c r="H9" s="63">
        <v>9</v>
      </c>
      <c r="I9" s="74"/>
      <c r="J9" s="49"/>
    </row>
    <row r="10" spans="1:10">
      <c r="A10" s="74"/>
      <c r="B10" s="59" t="s">
        <v>22</v>
      </c>
      <c r="C10" s="26">
        <v>3</v>
      </c>
      <c r="D10" s="12">
        <f>C10/I7</f>
        <v>6.1224489795918366E-2</v>
      </c>
      <c r="E10" s="15">
        <v>8</v>
      </c>
      <c r="F10" s="12">
        <f>E10/I7</f>
        <v>0.16326530612244897</v>
      </c>
      <c r="G10" s="62">
        <f t="shared" si="0"/>
        <v>11</v>
      </c>
      <c r="H10" s="63">
        <v>11</v>
      </c>
      <c r="I10" s="74"/>
      <c r="J10" s="4"/>
    </row>
    <row r="11" spans="1:10">
      <c r="A11" s="74"/>
      <c r="B11" s="59" t="s">
        <v>23</v>
      </c>
      <c r="C11" s="26">
        <v>9</v>
      </c>
      <c r="D11" s="12">
        <f>C11/I7</f>
        <v>0.18367346938775511</v>
      </c>
      <c r="E11" s="15">
        <v>9</v>
      </c>
      <c r="F11" s="12">
        <f>E11/I7</f>
        <v>0.18367346938775511</v>
      </c>
      <c r="G11" s="62">
        <f t="shared" si="0"/>
        <v>18</v>
      </c>
      <c r="H11" s="63">
        <v>18</v>
      </c>
      <c r="I11" s="74"/>
      <c r="J11" s="6"/>
    </row>
    <row r="12" spans="1:10">
      <c r="A12" s="75"/>
      <c r="B12" s="59" t="s">
        <v>25</v>
      </c>
      <c r="C12" s="26">
        <v>6</v>
      </c>
      <c r="D12" s="12">
        <f>C12/I7</f>
        <v>0.12244897959183673</v>
      </c>
      <c r="E12" s="15">
        <v>1</v>
      </c>
      <c r="F12" s="12">
        <f>E12/I7</f>
        <v>2.0408163265306121E-2</v>
      </c>
      <c r="G12" s="62">
        <f t="shared" si="0"/>
        <v>7</v>
      </c>
      <c r="H12" s="68">
        <v>7</v>
      </c>
      <c r="I12" s="75"/>
      <c r="J12" s="6"/>
    </row>
    <row r="13" spans="1:10">
      <c r="A13" s="60"/>
      <c r="B13" s="64"/>
      <c r="C13" s="64">
        <f>SUM(C7:C12)</f>
        <v>18</v>
      </c>
      <c r="D13" s="64">
        <f t="shared" ref="D13:H13" si="1">SUM(D7:D12)</f>
        <v>0.36734693877551017</v>
      </c>
      <c r="E13" s="64">
        <f t="shared" si="1"/>
        <v>31</v>
      </c>
      <c r="F13" s="64">
        <f t="shared" si="1"/>
        <v>0.63265306122448983</v>
      </c>
      <c r="G13" s="64">
        <f t="shared" si="1"/>
        <v>49</v>
      </c>
      <c r="H13" s="64">
        <f t="shared" si="1"/>
        <v>49</v>
      </c>
      <c r="I13" s="60"/>
      <c r="J13" s="6"/>
    </row>
    <row r="14" spans="1:10">
      <c r="A14" s="73">
        <v>2</v>
      </c>
      <c r="B14" s="59" t="s">
        <v>24</v>
      </c>
      <c r="C14" s="26"/>
      <c r="D14" s="12">
        <f>C14/I14</f>
        <v>0</v>
      </c>
      <c r="E14" s="15"/>
      <c r="F14" s="12">
        <f>E14/I14</f>
        <v>0</v>
      </c>
      <c r="G14" s="62">
        <f t="shared" si="0"/>
        <v>0</v>
      </c>
      <c r="H14" s="62">
        <v>0</v>
      </c>
      <c r="I14" s="80">
        <f>SUM(C14:C19,E14:E19)</f>
        <v>58</v>
      </c>
      <c r="J14" s="6" t="s">
        <v>76</v>
      </c>
    </row>
    <row r="15" spans="1:10">
      <c r="A15" s="74"/>
      <c r="B15" s="59" t="s">
        <v>20</v>
      </c>
      <c r="C15" s="26"/>
      <c r="D15" s="12">
        <f>C15/I14</f>
        <v>0</v>
      </c>
      <c r="E15" s="15">
        <v>3</v>
      </c>
      <c r="F15" s="12">
        <f>E15/I14</f>
        <v>5.1724137931034482E-2</v>
      </c>
      <c r="G15" s="62">
        <f t="shared" si="0"/>
        <v>3</v>
      </c>
      <c r="H15" s="63">
        <v>3</v>
      </c>
      <c r="I15" s="74"/>
      <c r="J15" s="6" t="s">
        <v>17</v>
      </c>
    </row>
    <row r="16" spans="1:10">
      <c r="A16" s="74"/>
      <c r="B16" s="59" t="s">
        <v>21</v>
      </c>
      <c r="C16" s="26">
        <v>2</v>
      </c>
      <c r="D16" s="12">
        <f>C16/I14</f>
        <v>3.4482758620689655E-2</v>
      </c>
      <c r="E16" s="15">
        <v>5</v>
      </c>
      <c r="F16" s="12">
        <f>E16/I14</f>
        <v>8.6206896551724144E-2</v>
      </c>
      <c r="G16" s="62">
        <f t="shared" si="0"/>
        <v>7</v>
      </c>
      <c r="H16" s="63">
        <v>7</v>
      </c>
      <c r="I16" s="74"/>
      <c r="J16" s="6"/>
    </row>
    <row r="17" spans="1:10">
      <c r="A17" s="74"/>
      <c r="B17" s="59" t="s">
        <v>22</v>
      </c>
      <c r="C17" s="26">
        <v>2</v>
      </c>
      <c r="D17" s="12">
        <f>C17/I14</f>
        <v>3.4482758620689655E-2</v>
      </c>
      <c r="E17" s="15">
        <v>18</v>
      </c>
      <c r="F17" s="12">
        <f>E17/I14</f>
        <v>0.31034482758620691</v>
      </c>
      <c r="G17" s="62">
        <f t="shared" si="0"/>
        <v>20</v>
      </c>
      <c r="H17" s="63">
        <v>20</v>
      </c>
      <c r="I17" s="74"/>
      <c r="J17" s="6"/>
    </row>
    <row r="18" spans="1:10">
      <c r="A18" s="74"/>
      <c r="B18" s="59" t="s">
        <v>23</v>
      </c>
      <c r="C18" s="26">
        <v>8</v>
      </c>
      <c r="D18" s="12">
        <f>C18/I14</f>
        <v>0.13793103448275862</v>
      </c>
      <c r="E18" s="15">
        <v>15</v>
      </c>
      <c r="F18" s="12">
        <f>E18/I14</f>
        <v>0.25862068965517243</v>
      </c>
      <c r="G18" s="62">
        <f t="shared" si="0"/>
        <v>23</v>
      </c>
      <c r="H18" s="63">
        <v>23</v>
      </c>
      <c r="I18" s="74"/>
      <c r="J18" s="6"/>
    </row>
    <row r="19" spans="1:10">
      <c r="A19" s="75"/>
      <c r="B19" s="59" t="s">
        <v>25</v>
      </c>
      <c r="C19" s="26">
        <v>3</v>
      </c>
      <c r="D19" s="12">
        <f>C19/I14</f>
        <v>5.1724137931034482E-2</v>
      </c>
      <c r="E19" s="15">
        <v>2</v>
      </c>
      <c r="F19" s="12">
        <f>E19/I14</f>
        <v>3.4482758620689655E-2</v>
      </c>
      <c r="G19" s="62">
        <f t="shared" si="0"/>
        <v>5</v>
      </c>
      <c r="H19" s="68">
        <v>5</v>
      </c>
      <c r="I19" s="75"/>
      <c r="J19" s="6"/>
    </row>
    <row r="20" spans="1:10">
      <c r="A20" s="61"/>
      <c r="B20" s="64"/>
      <c r="C20" s="64">
        <f>SUM(C14:C19)</f>
        <v>15</v>
      </c>
      <c r="D20" s="64">
        <f t="shared" ref="D20:H20" si="2">SUM(D14:D19)</f>
        <v>0.25862068965517243</v>
      </c>
      <c r="E20" s="64">
        <f t="shared" si="2"/>
        <v>43</v>
      </c>
      <c r="F20" s="64">
        <f t="shared" si="2"/>
        <v>0.74137931034482751</v>
      </c>
      <c r="G20" s="64">
        <f t="shared" si="2"/>
        <v>58</v>
      </c>
      <c r="H20" s="64">
        <f t="shared" si="2"/>
        <v>58</v>
      </c>
      <c r="I20" s="61"/>
      <c r="J20" s="6"/>
    </row>
    <row r="21" spans="1:10">
      <c r="A21" s="77">
        <v>3</v>
      </c>
      <c r="B21" s="59" t="s">
        <v>24</v>
      </c>
      <c r="C21" s="45"/>
      <c r="D21" s="12">
        <f>C21/I21</f>
        <v>0</v>
      </c>
      <c r="E21" s="46"/>
      <c r="F21" s="12">
        <f>E21/I21</f>
        <v>0</v>
      </c>
      <c r="G21" s="62">
        <f t="shared" si="0"/>
        <v>0</v>
      </c>
      <c r="H21" s="65">
        <v>0</v>
      </c>
      <c r="I21" s="79">
        <f>SUM(C21:C26,E21:E26)</f>
        <v>65</v>
      </c>
      <c r="J21" s="6" t="s">
        <v>78</v>
      </c>
    </row>
    <row r="22" spans="1:10">
      <c r="A22" s="77"/>
      <c r="B22" s="59" t="s">
        <v>20</v>
      </c>
      <c r="C22" s="45">
        <v>1</v>
      </c>
      <c r="D22" s="12">
        <f>C22/I21</f>
        <v>1.5384615384615385E-2</v>
      </c>
      <c r="E22" s="46">
        <v>1</v>
      </c>
      <c r="F22" s="12">
        <f>E22/I21</f>
        <v>1.5384615384615385E-2</v>
      </c>
      <c r="G22" s="62">
        <f t="shared" si="0"/>
        <v>2</v>
      </c>
      <c r="H22" s="65">
        <v>2</v>
      </c>
      <c r="I22" s="79"/>
      <c r="J22" s="6" t="s">
        <v>18</v>
      </c>
    </row>
    <row r="23" spans="1:10">
      <c r="A23" s="77"/>
      <c r="B23" s="59" t="s">
        <v>21</v>
      </c>
      <c r="C23" s="45">
        <v>3</v>
      </c>
      <c r="D23" s="12">
        <f>C23/I21</f>
        <v>4.6153846153846156E-2</v>
      </c>
      <c r="E23" s="46">
        <v>11</v>
      </c>
      <c r="F23" s="12">
        <f>E23/I21</f>
        <v>0.16923076923076924</v>
      </c>
      <c r="G23" s="62">
        <f t="shared" si="0"/>
        <v>14</v>
      </c>
      <c r="H23" s="65">
        <v>14</v>
      </c>
      <c r="I23" s="79"/>
      <c r="J23" s="6"/>
    </row>
    <row r="24" spans="1:10">
      <c r="A24" s="77"/>
      <c r="B24" s="59" t="s">
        <v>22</v>
      </c>
      <c r="C24" s="45">
        <v>13</v>
      </c>
      <c r="D24" s="12">
        <f>C24/I21</f>
        <v>0.2</v>
      </c>
      <c r="E24" s="46">
        <v>19</v>
      </c>
      <c r="F24" s="12">
        <f>E24/I21</f>
        <v>0.29230769230769232</v>
      </c>
      <c r="G24" s="62">
        <f t="shared" si="0"/>
        <v>32</v>
      </c>
      <c r="H24" s="65">
        <v>32</v>
      </c>
      <c r="I24" s="79"/>
      <c r="J24" s="6"/>
    </row>
    <row r="25" spans="1:10">
      <c r="A25" s="77"/>
      <c r="B25" s="59" t="s">
        <v>23</v>
      </c>
      <c r="C25" s="45">
        <v>12</v>
      </c>
      <c r="D25" s="12">
        <f>C25/I21</f>
        <v>0.18461538461538463</v>
      </c>
      <c r="E25" s="46">
        <v>5</v>
      </c>
      <c r="F25" s="12">
        <f>E25/I21</f>
        <v>7.6923076923076927E-2</v>
      </c>
      <c r="G25" s="62">
        <f t="shared" si="0"/>
        <v>17</v>
      </c>
      <c r="H25" s="65">
        <v>17</v>
      </c>
      <c r="I25" s="79"/>
      <c r="J25" s="6"/>
    </row>
    <row r="26" spans="1:10">
      <c r="A26" s="77"/>
      <c r="B26" s="59" t="s">
        <v>25</v>
      </c>
      <c r="C26" s="45"/>
      <c r="D26" s="12">
        <f>C26/I21</f>
        <v>0</v>
      </c>
      <c r="E26" s="46"/>
      <c r="F26" s="12">
        <f>E26/I21</f>
        <v>0</v>
      </c>
      <c r="G26" s="62">
        <f t="shared" si="0"/>
        <v>0</v>
      </c>
      <c r="H26" s="65">
        <v>0</v>
      </c>
      <c r="I26" s="79"/>
      <c r="J26" s="6"/>
    </row>
    <row r="27" spans="1:10">
      <c r="A27" s="7"/>
      <c r="C27" s="9">
        <f>SUM(C21:C26)</f>
        <v>29</v>
      </c>
      <c r="D27" s="9">
        <f t="shared" ref="D27:H27" si="3">SUM(D21:D26)</f>
        <v>0.44615384615384618</v>
      </c>
      <c r="E27" s="9">
        <f t="shared" si="3"/>
        <v>36</v>
      </c>
      <c r="F27" s="9">
        <f t="shared" si="3"/>
        <v>0.55384615384615388</v>
      </c>
      <c r="G27" s="9">
        <f t="shared" si="3"/>
        <v>65</v>
      </c>
      <c r="H27" s="9">
        <f t="shared" si="3"/>
        <v>65</v>
      </c>
    </row>
  </sheetData>
  <mergeCells count="7">
    <mergeCell ref="A21:A26"/>
    <mergeCell ref="I21:I26"/>
    <mergeCell ref="C2:D2"/>
    <mergeCell ref="A7:A12"/>
    <mergeCell ref="I7:I12"/>
    <mergeCell ref="A14:A19"/>
    <mergeCell ref="I14:I19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7" workbookViewId="0">
      <selection activeCell="H21" sqref="H21:H26"/>
    </sheetView>
  </sheetViews>
  <sheetFormatPr defaultRowHeight="16.2"/>
  <cols>
    <col min="1" max="1" width="11.6640625" customWidth="1"/>
    <col min="2" max="2" width="10.44140625" bestFit="1" customWidth="1"/>
    <col min="3" max="3" width="13.33203125" style="9" customWidth="1"/>
    <col min="4" max="4" width="16.109375" style="19" customWidth="1"/>
    <col min="5" max="5" width="16.109375" style="13" customWidth="1"/>
    <col min="6" max="6" width="15.33203125" style="16" customWidth="1"/>
    <col min="7" max="8" width="15.33203125" style="66" customWidth="1"/>
    <col min="9" max="9" width="10.44140625" customWidth="1"/>
    <col min="10" max="10" width="24.77734375" customWidth="1"/>
  </cols>
  <sheetData>
    <row r="1" spans="1:11" ht="19.8">
      <c r="A1" s="1" t="s">
        <v>0</v>
      </c>
    </row>
    <row r="2" spans="1:11">
      <c r="A2" s="2" t="s">
        <v>1</v>
      </c>
      <c r="B2" s="31">
        <v>43682</v>
      </c>
      <c r="C2" s="78" t="s">
        <v>55</v>
      </c>
      <c r="D2" s="78"/>
      <c r="E2" s="20"/>
      <c r="I2" s="8"/>
    </row>
    <row r="3" spans="1:11">
      <c r="A3" s="2" t="s">
        <v>2</v>
      </c>
      <c r="B3" t="s">
        <v>14</v>
      </c>
    </row>
    <row r="4" spans="1:11">
      <c r="A4" s="2" t="s">
        <v>3</v>
      </c>
      <c r="B4" t="s">
        <v>32</v>
      </c>
    </row>
    <row r="5" spans="1:11">
      <c r="A5" s="2" t="s">
        <v>4</v>
      </c>
      <c r="B5" t="s">
        <v>56</v>
      </c>
      <c r="K5" s="16"/>
    </row>
    <row r="6" spans="1:11" ht="48.6">
      <c r="A6" s="3" t="s">
        <v>5</v>
      </c>
      <c r="B6" s="3" t="s">
        <v>6</v>
      </c>
      <c r="C6" s="3" t="s">
        <v>7</v>
      </c>
      <c r="D6" s="11" t="s">
        <v>8</v>
      </c>
      <c r="E6" s="14" t="s">
        <v>13</v>
      </c>
      <c r="F6" s="17" t="s">
        <v>9</v>
      </c>
      <c r="G6" s="67"/>
      <c r="H6" s="67"/>
      <c r="I6" s="3" t="s">
        <v>12</v>
      </c>
      <c r="J6" s="5" t="s">
        <v>10</v>
      </c>
    </row>
    <row r="7" spans="1:11">
      <c r="A7" s="73">
        <v>1</v>
      </c>
      <c r="B7" s="32" t="s">
        <v>20</v>
      </c>
      <c r="C7" s="28">
        <v>1</v>
      </c>
      <c r="D7" s="12">
        <f>C7/I7</f>
        <v>2.3809523809523808E-2</v>
      </c>
      <c r="E7" s="15">
        <v>2</v>
      </c>
      <c r="F7" s="12">
        <f>E7/I7</f>
        <v>4.7619047619047616E-2</v>
      </c>
      <c r="G7" s="62">
        <f>C7+E7</f>
        <v>3</v>
      </c>
      <c r="H7" s="62">
        <v>3</v>
      </c>
      <c r="I7" s="80">
        <f>SUM(C7:C12,E7:E12)</f>
        <v>42</v>
      </c>
      <c r="J7" s="18" t="s">
        <v>57</v>
      </c>
      <c r="K7" s="16"/>
    </row>
    <row r="8" spans="1:11">
      <c r="A8" s="74"/>
      <c r="B8" s="32" t="s">
        <v>21</v>
      </c>
      <c r="C8" s="28">
        <v>1</v>
      </c>
      <c r="D8" s="12">
        <f>C8/I7</f>
        <v>2.3809523809523808E-2</v>
      </c>
      <c r="E8" s="15">
        <v>2</v>
      </c>
      <c r="F8" s="12">
        <f>E8/I7</f>
        <v>4.7619047619047616E-2</v>
      </c>
      <c r="G8" s="62">
        <f t="shared" ref="G8:G26" si="0">C8+E8</f>
        <v>3</v>
      </c>
      <c r="H8" s="63">
        <v>3</v>
      </c>
      <c r="I8" s="74"/>
      <c r="J8" s="4" t="s">
        <v>16</v>
      </c>
    </row>
    <row r="9" spans="1:11">
      <c r="A9" s="74"/>
      <c r="B9" s="32" t="s">
        <v>22</v>
      </c>
      <c r="C9" s="28">
        <v>4</v>
      </c>
      <c r="D9" s="12">
        <f>C9/I7</f>
        <v>9.5238095238095233E-2</v>
      </c>
      <c r="E9" s="15">
        <v>10</v>
      </c>
      <c r="F9" s="12">
        <f>E9/I7</f>
        <v>0.23809523809523808</v>
      </c>
      <c r="G9" s="62">
        <f t="shared" si="0"/>
        <v>14</v>
      </c>
      <c r="H9" s="63">
        <v>14</v>
      </c>
      <c r="I9" s="74"/>
      <c r="J9" s="4"/>
    </row>
    <row r="10" spans="1:11">
      <c r="A10" s="74"/>
      <c r="B10" s="32" t="s">
        <v>23</v>
      </c>
      <c r="C10" s="28">
        <v>8</v>
      </c>
      <c r="D10" s="12">
        <f>C10/I7</f>
        <v>0.19047619047619047</v>
      </c>
      <c r="E10" s="15">
        <v>4</v>
      </c>
      <c r="F10" s="12">
        <f>E10/I7</f>
        <v>9.5238095238095233E-2</v>
      </c>
      <c r="G10" s="62">
        <f t="shared" si="0"/>
        <v>12</v>
      </c>
      <c r="H10" s="63">
        <v>12</v>
      </c>
      <c r="I10" s="74"/>
      <c r="J10" s="4"/>
    </row>
    <row r="11" spans="1:11">
      <c r="A11" s="74"/>
      <c r="B11" s="32" t="s">
        <v>25</v>
      </c>
      <c r="C11" s="28">
        <v>6</v>
      </c>
      <c r="D11" s="12">
        <f>C11/I7</f>
        <v>0.14285714285714285</v>
      </c>
      <c r="E11" s="15">
        <v>2</v>
      </c>
      <c r="F11" s="12">
        <f>E11/I7</f>
        <v>4.7619047619047616E-2</v>
      </c>
      <c r="G11" s="62">
        <f t="shared" si="0"/>
        <v>8</v>
      </c>
      <c r="H11" s="63">
        <v>8</v>
      </c>
      <c r="I11" s="74"/>
      <c r="J11" s="6"/>
    </row>
    <row r="12" spans="1:11">
      <c r="A12" s="75"/>
      <c r="B12" s="29" t="s">
        <v>33</v>
      </c>
      <c r="C12" s="3">
        <v>2</v>
      </c>
      <c r="D12" s="12">
        <f>C12/I7</f>
        <v>4.7619047619047616E-2</v>
      </c>
      <c r="E12" s="15"/>
      <c r="F12" s="12">
        <f>E12/I7</f>
        <v>0</v>
      </c>
      <c r="G12" s="62">
        <f t="shared" si="0"/>
        <v>2</v>
      </c>
      <c r="H12" s="68">
        <v>2</v>
      </c>
      <c r="I12" s="75"/>
      <c r="J12" s="6"/>
    </row>
    <row r="13" spans="1:11">
      <c r="A13" s="60"/>
      <c r="B13" s="64"/>
      <c r="C13" s="64">
        <f>SUM(C7:C12)</f>
        <v>22</v>
      </c>
      <c r="D13" s="64">
        <f t="shared" ref="D13:H13" si="1">SUM(D7:D12)</f>
        <v>0.52380952380952372</v>
      </c>
      <c r="E13" s="64">
        <f t="shared" si="1"/>
        <v>20</v>
      </c>
      <c r="F13" s="64">
        <f t="shared" si="1"/>
        <v>0.47619047619047616</v>
      </c>
      <c r="G13" s="64">
        <f t="shared" si="1"/>
        <v>42</v>
      </c>
      <c r="H13" s="64">
        <f t="shared" si="1"/>
        <v>42</v>
      </c>
      <c r="I13" s="60"/>
      <c r="J13" s="6"/>
    </row>
    <row r="14" spans="1:11">
      <c r="A14" s="73">
        <v>2</v>
      </c>
      <c r="B14" s="32" t="s">
        <v>20</v>
      </c>
      <c r="C14" s="28"/>
      <c r="D14" s="12">
        <f>C14/I14</f>
        <v>0</v>
      </c>
      <c r="E14" s="15"/>
      <c r="F14" s="12">
        <f>E14/I14</f>
        <v>0</v>
      </c>
      <c r="G14" s="62">
        <f t="shared" si="0"/>
        <v>0</v>
      </c>
      <c r="H14" s="62">
        <v>0</v>
      </c>
      <c r="I14" s="80">
        <f>SUM(C14:C19,E14:E19)</f>
        <v>58</v>
      </c>
      <c r="J14" s="6" t="s">
        <v>58</v>
      </c>
      <c r="K14" s="16"/>
    </row>
    <row r="15" spans="1:11">
      <c r="A15" s="74"/>
      <c r="B15" s="32" t="s">
        <v>21</v>
      </c>
      <c r="C15" s="28">
        <v>1</v>
      </c>
      <c r="D15" s="12">
        <f>C15/I14</f>
        <v>1.7241379310344827E-2</v>
      </c>
      <c r="E15" s="15">
        <v>11</v>
      </c>
      <c r="F15" s="12">
        <f>E15/I14</f>
        <v>0.18965517241379309</v>
      </c>
      <c r="G15" s="62">
        <f t="shared" si="0"/>
        <v>12</v>
      </c>
      <c r="H15" s="63">
        <v>12</v>
      </c>
      <c r="I15" s="81"/>
      <c r="J15" s="6" t="s">
        <v>17</v>
      </c>
    </row>
    <row r="16" spans="1:11">
      <c r="A16" s="74"/>
      <c r="B16" s="32" t="s">
        <v>22</v>
      </c>
      <c r="C16" s="28">
        <v>1</v>
      </c>
      <c r="D16" s="12">
        <f>C16/I14</f>
        <v>1.7241379310344827E-2</v>
      </c>
      <c r="E16" s="15">
        <v>25</v>
      </c>
      <c r="F16" s="12">
        <f>E16/I14</f>
        <v>0.43103448275862066</v>
      </c>
      <c r="G16" s="62">
        <f t="shared" si="0"/>
        <v>26</v>
      </c>
      <c r="H16" s="63">
        <v>26</v>
      </c>
      <c r="I16" s="81"/>
      <c r="J16" s="6"/>
    </row>
    <row r="17" spans="1:11">
      <c r="A17" s="74"/>
      <c r="B17" s="32" t="s">
        <v>23</v>
      </c>
      <c r="C17" s="28">
        <v>4</v>
      </c>
      <c r="D17" s="12">
        <f>C17/I14</f>
        <v>6.8965517241379309E-2</v>
      </c>
      <c r="E17" s="15">
        <v>10</v>
      </c>
      <c r="F17" s="12">
        <f>E17/I14</f>
        <v>0.17241379310344829</v>
      </c>
      <c r="G17" s="62">
        <f t="shared" si="0"/>
        <v>14</v>
      </c>
      <c r="H17" s="63">
        <v>14</v>
      </c>
      <c r="I17" s="81"/>
      <c r="J17" s="6"/>
    </row>
    <row r="18" spans="1:11">
      <c r="A18" s="74"/>
      <c r="B18" s="32" t="s">
        <v>25</v>
      </c>
      <c r="C18" s="28">
        <v>1</v>
      </c>
      <c r="D18" s="12">
        <f>C18/I14</f>
        <v>1.7241379310344827E-2</v>
      </c>
      <c r="E18" s="15">
        <v>5</v>
      </c>
      <c r="F18" s="12">
        <f>E18/I14</f>
        <v>8.6206896551724144E-2</v>
      </c>
      <c r="G18" s="62">
        <f t="shared" si="0"/>
        <v>6</v>
      </c>
      <c r="H18" s="63">
        <v>6</v>
      </c>
      <c r="I18" s="81"/>
      <c r="J18" s="6"/>
    </row>
    <row r="19" spans="1:11">
      <c r="A19" s="74"/>
      <c r="B19" s="32" t="s">
        <v>33</v>
      </c>
      <c r="C19" s="28"/>
      <c r="D19" s="12">
        <f>C19/I14</f>
        <v>0</v>
      </c>
      <c r="E19" s="15"/>
      <c r="F19" s="12">
        <f>E19/I14</f>
        <v>0</v>
      </c>
      <c r="G19" s="62">
        <f t="shared" si="0"/>
        <v>0</v>
      </c>
      <c r="H19" s="63">
        <v>0</v>
      </c>
      <c r="I19" s="81"/>
      <c r="J19" s="6"/>
    </row>
    <row r="20" spans="1:11">
      <c r="A20" s="60"/>
      <c r="B20" s="64"/>
      <c r="C20" s="64">
        <f>SUM(C14:C19)</f>
        <v>7</v>
      </c>
      <c r="D20" s="64">
        <f t="shared" ref="D20:H20" si="2">SUM(D14:D19)</f>
        <v>0.12068965517241378</v>
      </c>
      <c r="E20" s="64">
        <f t="shared" si="2"/>
        <v>51</v>
      </c>
      <c r="F20" s="64">
        <f t="shared" si="2"/>
        <v>0.87931034482758608</v>
      </c>
      <c r="G20" s="64">
        <f t="shared" si="2"/>
        <v>58</v>
      </c>
      <c r="H20" s="64">
        <f t="shared" si="2"/>
        <v>58</v>
      </c>
      <c r="I20" s="63"/>
      <c r="J20" s="6"/>
    </row>
    <row r="21" spans="1:11">
      <c r="A21" s="73">
        <v>3</v>
      </c>
      <c r="B21" s="32" t="s">
        <v>20</v>
      </c>
      <c r="C21" s="3"/>
      <c r="D21" s="12">
        <f>C21/I21</f>
        <v>0</v>
      </c>
      <c r="E21" s="15"/>
      <c r="F21" s="12">
        <f>E21/I21</f>
        <v>0</v>
      </c>
      <c r="G21" s="62">
        <f t="shared" si="0"/>
        <v>0</v>
      </c>
      <c r="H21" s="62">
        <v>0</v>
      </c>
      <c r="I21" s="80">
        <f>SUM(C21:C26,E21:E26)</f>
        <v>50</v>
      </c>
      <c r="J21" s="6" t="s">
        <v>59</v>
      </c>
      <c r="K21" s="16"/>
    </row>
    <row r="22" spans="1:11">
      <c r="A22" s="74"/>
      <c r="B22" s="32" t="s">
        <v>21</v>
      </c>
      <c r="C22" s="3">
        <v>2</v>
      </c>
      <c r="D22" s="12">
        <f>C22/I21</f>
        <v>0.04</v>
      </c>
      <c r="E22" s="15">
        <v>11</v>
      </c>
      <c r="F22" s="12">
        <f>E22/I21</f>
        <v>0.22</v>
      </c>
      <c r="G22" s="62">
        <f t="shared" si="0"/>
        <v>13</v>
      </c>
      <c r="H22" s="63">
        <v>13</v>
      </c>
      <c r="I22" s="74"/>
      <c r="J22" s="6" t="s">
        <v>18</v>
      </c>
    </row>
    <row r="23" spans="1:11">
      <c r="A23" s="74"/>
      <c r="B23" s="32" t="s">
        <v>22</v>
      </c>
      <c r="C23" s="3">
        <v>1</v>
      </c>
      <c r="D23" s="12">
        <f>C23/I21</f>
        <v>0.02</v>
      </c>
      <c r="E23" s="15">
        <v>10</v>
      </c>
      <c r="F23" s="12">
        <f>E23/I21</f>
        <v>0.2</v>
      </c>
      <c r="G23" s="62">
        <f t="shared" si="0"/>
        <v>11</v>
      </c>
      <c r="H23" s="63">
        <v>11</v>
      </c>
      <c r="I23" s="74"/>
      <c r="J23" s="6"/>
    </row>
    <row r="24" spans="1:11">
      <c r="A24" s="74"/>
      <c r="B24" s="32" t="s">
        <v>23</v>
      </c>
      <c r="C24" s="3">
        <v>8</v>
      </c>
      <c r="D24" s="12">
        <f>C24/I21</f>
        <v>0.16</v>
      </c>
      <c r="E24" s="15">
        <v>7</v>
      </c>
      <c r="F24" s="12">
        <f>E24/I21</f>
        <v>0.14000000000000001</v>
      </c>
      <c r="G24" s="62">
        <f t="shared" si="0"/>
        <v>15</v>
      </c>
      <c r="H24" s="63">
        <v>15</v>
      </c>
      <c r="I24" s="74"/>
      <c r="J24" s="6"/>
    </row>
    <row r="25" spans="1:11">
      <c r="A25" s="74"/>
      <c r="B25" s="32" t="s">
        <v>25</v>
      </c>
      <c r="C25" s="3">
        <v>5</v>
      </c>
      <c r="D25" s="12">
        <f>C25/I21</f>
        <v>0.1</v>
      </c>
      <c r="E25" s="15">
        <v>3</v>
      </c>
      <c r="F25" s="12">
        <f>E25/I21</f>
        <v>0.06</v>
      </c>
      <c r="G25" s="62">
        <f t="shared" si="0"/>
        <v>8</v>
      </c>
      <c r="H25" s="63">
        <v>8</v>
      </c>
      <c r="I25" s="74"/>
      <c r="J25" s="33"/>
    </row>
    <row r="26" spans="1:11">
      <c r="A26" s="75"/>
      <c r="B26" s="32" t="s">
        <v>33</v>
      </c>
      <c r="C26" s="3">
        <v>3</v>
      </c>
      <c r="D26" s="12">
        <f>C26/I21</f>
        <v>0.06</v>
      </c>
      <c r="E26" s="15"/>
      <c r="F26" s="12">
        <f>E26/I21</f>
        <v>0</v>
      </c>
      <c r="G26" s="62">
        <f t="shared" si="0"/>
        <v>3</v>
      </c>
      <c r="H26" s="68">
        <v>3</v>
      </c>
      <c r="I26" s="75"/>
      <c r="J26" s="6"/>
    </row>
    <row r="27" spans="1:11">
      <c r="C27" s="9">
        <f>SUM(C21:C26)</f>
        <v>19</v>
      </c>
      <c r="D27" s="9">
        <f t="shared" ref="D27:H27" si="3">SUM(D21:D26)</f>
        <v>0.38</v>
      </c>
      <c r="E27" s="9">
        <f t="shared" si="3"/>
        <v>31</v>
      </c>
      <c r="F27" s="9">
        <f t="shared" si="3"/>
        <v>0.62000000000000011</v>
      </c>
      <c r="G27" s="9">
        <f t="shared" si="3"/>
        <v>50</v>
      </c>
      <c r="H27" s="9">
        <f t="shared" si="3"/>
        <v>50</v>
      </c>
    </row>
    <row r="28" spans="1:11">
      <c r="A28" s="7"/>
    </row>
  </sheetData>
  <mergeCells count="7">
    <mergeCell ref="A21:A26"/>
    <mergeCell ref="I21:I26"/>
    <mergeCell ref="C2:D2"/>
    <mergeCell ref="A7:A12"/>
    <mergeCell ref="I7:I12"/>
    <mergeCell ref="A14:A19"/>
    <mergeCell ref="I14:I19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tabSelected="1" workbookViewId="0">
      <selection activeCell="F10" activeCellId="3" sqref="F4 F5 F7 F10"/>
    </sheetView>
  </sheetViews>
  <sheetFormatPr defaultRowHeight="16.2"/>
  <cols>
    <col min="4" max="5" width="9.44140625" style="9" customWidth="1"/>
    <col min="6" max="6" width="15.33203125" style="9" bestFit="1" customWidth="1"/>
    <col min="7" max="8" width="10.44140625" style="9" bestFit="1" customWidth="1"/>
    <col min="9" max="9" width="10.6640625" bestFit="1" customWidth="1"/>
  </cols>
  <sheetData>
    <row r="2" spans="1:12">
      <c r="A2" s="85" t="s">
        <v>35</v>
      </c>
      <c r="B2" s="85" t="s">
        <v>48</v>
      </c>
      <c r="C2" s="85" t="s">
        <v>52</v>
      </c>
      <c r="D2" s="87" t="s">
        <v>46</v>
      </c>
      <c r="E2" s="87"/>
      <c r="F2" s="87" t="s">
        <v>36</v>
      </c>
      <c r="G2" s="88" t="s">
        <v>47</v>
      </c>
      <c r="H2" s="89"/>
    </row>
    <row r="3" spans="1:12" ht="22.8" customHeight="1">
      <c r="A3" s="86"/>
      <c r="B3" s="86"/>
      <c r="C3" s="86"/>
      <c r="D3" s="39" t="s">
        <v>44</v>
      </c>
      <c r="E3" s="34" t="s">
        <v>56</v>
      </c>
      <c r="F3" s="87"/>
      <c r="G3" s="38" t="s">
        <v>44</v>
      </c>
      <c r="H3" s="38" t="s">
        <v>56</v>
      </c>
      <c r="J3" s="44"/>
    </row>
    <row r="4" spans="1:12">
      <c r="A4" s="37" t="s">
        <v>42</v>
      </c>
      <c r="B4" s="47" t="s">
        <v>67</v>
      </c>
      <c r="C4" s="50" t="s">
        <v>53</v>
      </c>
      <c r="D4" s="57">
        <v>43649</v>
      </c>
      <c r="E4" s="36">
        <v>43705</v>
      </c>
      <c r="F4" s="36">
        <v>43704</v>
      </c>
      <c r="G4" s="58">
        <v>68</v>
      </c>
      <c r="H4" s="32">
        <v>70</v>
      </c>
      <c r="I4" s="55"/>
    </row>
    <row r="5" spans="1:12">
      <c r="A5" s="35" t="s">
        <v>37</v>
      </c>
      <c r="B5" s="35" t="s">
        <v>49</v>
      </c>
      <c r="C5" s="50" t="s">
        <v>53</v>
      </c>
      <c r="D5" s="36">
        <v>43634</v>
      </c>
      <c r="E5" s="36" t="s">
        <v>64</v>
      </c>
      <c r="F5" s="36" t="s">
        <v>62</v>
      </c>
      <c r="G5" s="52">
        <v>57</v>
      </c>
      <c r="H5" s="41">
        <v>57</v>
      </c>
      <c r="K5" s="8"/>
      <c r="L5" s="8"/>
    </row>
    <row r="6" spans="1:12">
      <c r="A6" s="37" t="s">
        <v>38</v>
      </c>
      <c r="B6" s="47" t="s">
        <v>72</v>
      </c>
      <c r="C6" s="50"/>
      <c r="D6" s="82" t="s">
        <v>74</v>
      </c>
      <c r="E6" s="83"/>
      <c r="F6" s="83"/>
      <c r="G6" s="83"/>
      <c r="H6" s="84"/>
    </row>
    <row r="7" spans="1:12">
      <c r="A7" s="37" t="s">
        <v>43</v>
      </c>
      <c r="B7" s="48" t="s">
        <v>51</v>
      </c>
      <c r="C7" s="51" t="s">
        <v>54</v>
      </c>
      <c r="D7" s="57">
        <v>43668</v>
      </c>
      <c r="E7" s="36">
        <v>43719</v>
      </c>
      <c r="F7" s="36">
        <v>43717</v>
      </c>
      <c r="G7" s="58">
        <v>58</v>
      </c>
      <c r="H7" s="32">
        <v>61</v>
      </c>
      <c r="I7" s="55"/>
    </row>
    <row r="8" spans="1:12">
      <c r="A8" s="37" t="s">
        <v>39</v>
      </c>
      <c r="B8" s="47" t="s">
        <v>72</v>
      </c>
      <c r="C8" s="50"/>
      <c r="D8" s="82" t="s">
        <v>73</v>
      </c>
      <c r="E8" s="83"/>
      <c r="F8" s="83"/>
      <c r="G8" s="83"/>
      <c r="H8" s="84"/>
    </row>
    <row r="9" spans="1:12">
      <c r="A9" s="37" t="s">
        <v>41</v>
      </c>
      <c r="B9" s="47" t="s">
        <v>72</v>
      </c>
      <c r="C9" s="50"/>
      <c r="D9" s="82" t="s">
        <v>74</v>
      </c>
      <c r="E9" s="83"/>
      <c r="F9" s="83"/>
      <c r="G9" s="83"/>
      <c r="H9" s="84"/>
      <c r="I9" s="54"/>
    </row>
    <row r="10" spans="1:12">
      <c r="A10" s="37" t="s">
        <v>40</v>
      </c>
      <c r="B10" s="37" t="s">
        <v>50</v>
      </c>
      <c r="C10" s="50" t="s">
        <v>53</v>
      </c>
      <c r="D10" s="36">
        <v>43637</v>
      </c>
      <c r="E10" s="36">
        <v>43682</v>
      </c>
      <c r="F10" s="36">
        <v>43682</v>
      </c>
      <c r="G10" s="52">
        <v>53</v>
      </c>
      <c r="H10" s="41">
        <v>53</v>
      </c>
    </row>
  </sheetData>
  <mergeCells count="9">
    <mergeCell ref="D9:H9"/>
    <mergeCell ref="D8:H8"/>
    <mergeCell ref="A2:A3"/>
    <mergeCell ref="D2:E2"/>
    <mergeCell ref="F2:F3"/>
    <mergeCell ref="G2:H2"/>
    <mergeCell ref="B2:B3"/>
    <mergeCell ref="C2:C3"/>
    <mergeCell ref="D6:H6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台茶8號</vt:lpstr>
      <vt:lpstr>台茶12號</vt:lpstr>
      <vt:lpstr>台茶18號</vt:lpstr>
      <vt:lpstr>四季春</vt:lpstr>
      <vt:lpstr>紀錄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Tsui-lan Hsu</dc:creator>
  <cp:lastModifiedBy>506</cp:lastModifiedBy>
  <dcterms:created xsi:type="dcterms:W3CDTF">2019-04-25T06:08:17Z</dcterms:created>
  <dcterms:modified xsi:type="dcterms:W3CDTF">2021-03-11T03:41:19Z</dcterms:modified>
</cp:coreProperties>
</file>