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ving\002_execute\Class\統計諮詢\農林公司\採前\"/>
    </mc:Choice>
  </mc:AlternateContent>
  <xr:revisionPtr revIDLastSave="0" documentId="13_ncr:1_{01E6EF39-C6EC-4F18-B500-3B13B2EE9A2F}" xr6:coauthVersionLast="36" xr6:coauthVersionMax="36" xr10:uidLastSave="{00000000-0000-0000-0000-000000000000}"/>
  <bookViews>
    <workbookView xWindow="-108" yWindow="-108" windowWidth="23256" windowHeight="12576" xr2:uid="{00000000-000D-0000-FFFF-FFFF00000000}"/>
  </bookViews>
  <sheets>
    <sheet name="統計" sheetId="14" r:id="rId1"/>
    <sheet name="台茶8號" sheetId="12" r:id="rId2"/>
    <sheet name="台茶12號" sheetId="2" r:id="rId3"/>
    <sheet name="台茶18號" sheetId="13" r:id="rId4"/>
    <sheet name="青心大冇" sheetId="8" r:id="rId5"/>
    <sheet name="四季春" sheetId="11" r:id="rId6"/>
    <sheet name="紀錄" sheetId="10" r:id="rId7"/>
  </sheets>
  <definedNames>
    <definedName name="_AMO_UniqueIdentifier" hidden="1">"'f863ab63-76ed-4d58-ba5e-99228736e491'"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" i="14" l="1"/>
  <c r="F15" i="14"/>
  <c r="F16" i="14"/>
  <c r="D14" i="14"/>
  <c r="D15" i="14"/>
  <c r="D16" i="14"/>
  <c r="F27" i="11"/>
  <c r="D27" i="11"/>
  <c r="F20" i="11"/>
  <c r="D20" i="11"/>
  <c r="D13" i="11"/>
  <c r="F13" i="11"/>
  <c r="C8" i="11"/>
  <c r="C9" i="11"/>
  <c r="C10" i="11"/>
  <c r="C11" i="11"/>
  <c r="C12" i="11"/>
  <c r="C14" i="11"/>
  <c r="C15" i="11"/>
  <c r="C16" i="11"/>
  <c r="C17" i="11"/>
  <c r="C18" i="11"/>
  <c r="C19" i="11"/>
  <c r="C21" i="11"/>
  <c r="C27" i="11" s="1"/>
  <c r="C22" i="11"/>
  <c r="C23" i="11"/>
  <c r="C24" i="11"/>
  <c r="C25" i="11"/>
  <c r="C26" i="11"/>
  <c r="C7" i="11"/>
  <c r="F11" i="14"/>
  <c r="F12" i="14"/>
  <c r="F13" i="14"/>
  <c r="D11" i="14"/>
  <c r="D12" i="14"/>
  <c r="D13" i="14"/>
  <c r="F27" i="8"/>
  <c r="D27" i="8"/>
  <c r="F20" i="8"/>
  <c r="D20" i="8"/>
  <c r="D13" i="8"/>
  <c r="F13" i="8"/>
  <c r="C8" i="8"/>
  <c r="C9" i="8"/>
  <c r="C10" i="8"/>
  <c r="C11" i="8"/>
  <c r="C12" i="8"/>
  <c r="C14" i="8"/>
  <c r="C15" i="8"/>
  <c r="C16" i="8"/>
  <c r="C17" i="8"/>
  <c r="C18" i="8"/>
  <c r="C19" i="8"/>
  <c r="C21" i="8"/>
  <c r="C22" i="8"/>
  <c r="C23" i="8"/>
  <c r="C24" i="8"/>
  <c r="C25" i="8"/>
  <c r="C27" i="8" s="1"/>
  <c r="C26" i="8"/>
  <c r="C7" i="8"/>
  <c r="F8" i="14"/>
  <c r="F9" i="14"/>
  <c r="F10" i="14"/>
  <c r="D10" i="14"/>
  <c r="D8" i="14"/>
  <c r="D9" i="14"/>
  <c r="F27" i="13"/>
  <c r="D27" i="13"/>
  <c r="F20" i="13"/>
  <c r="D20" i="13"/>
  <c r="F13" i="13"/>
  <c r="D13" i="13"/>
  <c r="C8" i="13"/>
  <c r="C9" i="13"/>
  <c r="C10" i="13"/>
  <c r="C11" i="13"/>
  <c r="C12" i="13"/>
  <c r="C14" i="13"/>
  <c r="C15" i="13"/>
  <c r="C16" i="13"/>
  <c r="C17" i="13"/>
  <c r="C18" i="13"/>
  <c r="C19" i="13"/>
  <c r="C21" i="13"/>
  <c r="C27" i="13" s="1"/>
  <c r="C22" i="13"/>
  <c r="C23" i="13"/>
  <c r="C24" i="13"/>
  <c r="C25" i="13"/>
  <c r="C26" i="13"/>
  <c r="C7" i="13"/>
  <c r="F5" i="14"/>
  <c r="F6" i="14"/>
  <c r="F7" i="14"/>
  <c r="D5" i="14"/>
  <c r="D6" i="14"/>
  <c r="D7" i="14"/>
  <c r="F4" i="14"/>
  <c r="F3" i="14"/>
  <c r="F2" i="14"/>
  <c r="D3" i="14"/>
  <c r="D4" i="14"/>
  <c r="D2" i="14"/>
  <c r="F27" i="2"/>
  <c r="D27" i="2"/>
  <c r="F20" i="2"/>
  <c r="D20" i="2"/>
  <c r="D13" i="2"/>
  <c r="F13" i="2"/>
  <c r="C8" i="2"/>
  <c r="C9" i="2"/>
  <c r="C10" i="2"/>
  <c r="C11" i="2"/>
  <c r="C12" i="2"/>
  <c r="C14" i="2"/>
  <c r="C15" i="2"/>
  <c r="C16" i="2"/>
  <c r="C17" i="2"/>
  <c r="C18" i="2"/>
  <c r="C19" i="2"/>
  <c r="C21" i="2"/>
  <c r="C27" i="2" s="1"/>
  <c r="C22" i="2"/>
  <c r="C23" i="2"/>
  <c r="C24" i="2"/>
  <c r="C25" i="2"/>
  <c r="C26" i="2"/>
  <c r="C7" i="2"/>
  <c r="E27" i="12"/>
  <c r="C27" i="12"/>
  <c r="G27" i="12" s="1"/>
  <c r="E20" i="12"/>
  <c r="C20" i="12"/>
  <c r="G20" i="12" s="1"/>
  <c r="E13" i="12"/>
  <c r="C13" i="12"/>
  <c r="G13" i="12" s="1"/>
  <c r="G8" i="12"/>
  <c r="G9" i="12"/>
  <c r="G10" i="12"/>
  <c r="G11" i="12"/>
  <c r="G12" i="12"/>
  <c r="G14" i="12"/>
  <c r="G15" i="12"/>
  <c r="G16" i="12"/>
  <c r="G17" i="12"/>
  <c r="G18" i="12"/>
  <c r="G19" i="12"/>
  <c r="G21" i="12"/>
  <c r="G22" i="12"/>
  <c r="G23" i="12"/>
  <c r="G24" i="12"/>
  <c r="G25" i="12"/>
  <c r="G26" i="12"/>
  <c r="G28" i="12"/>
  <c r="G7" i="12"/>
  <c r="O16" i="14"/>
  <c r="O15" i="14"/>
  <c r="O14" i="14"/>
  <c r="O13" i="14"/>
  <c r="O12" i="14"/>
  <c r="O11" i="14"/>
  <c r="O10" i="14"/>
  <c r="O9" i="14"/>
  <c r="O8" i="14"/>
  <c r="O7" i="14"/>
  <c r="O6" i="14"/>
  <c r="O5" i="14"/>
  <c r="O4" i="14"/>
  <c r="O3" i="14"/>
  <c r="O2" i="14"/>
  <c r="C20" i="2" l="1"/>
  <c r="C20" i="8"/>
  <c r="C13" i="13"/>
  <c r="C13" i="11"/>
  <c r="C20" i="13"/>
  <c r="C13" i="2"/>
  <c r="C13" i="8"/>
  <c r="C20" i="11"/>
  <c r="H14" i="13"/>
  <c r="E19" i="13" s="1"/>
  <c r="H21" i="13"/>
  <c r="E24" i="13" s="1"/>
  <c r="H7" i="13"/>
  <c r="E11" i="13" s="1"/>
  <c r="E21" i="13" l="1"/>
  <c r="G19" i="13"/>
  <c r="G16" i="13"/>
  <c r="E17" i="13"/>
  <c r="G21" i="13"/>
  <c r="G15" i="13"/>
  <c r="G24" i="13"/>
  <c r="E16" i="13"/>
  <c r="E25" i="13"/>
  <c r="E12" i="13"/>
  <c r="G12" i="13"/>
  <c r="G18" i="13"/>
  <c r="E23" i="13"/>
  <c r="G11" i="13"/>
  <c r="E8" i="13"/>
  <c r="G8" i="13"/>
  <c r="G25" i="13"/>
  <c r="E9" i="13"/>
  <c r="E14" i="13"/>
  <c r="G17" i="13"/>
  <c r="E22" i="13"/>
  <c r="E26" i="13"/>
  <c r="G9" i="13"/>
  <c r="G14" i="13"/>
  <c r="G20" i="13" s="1"/>
  <c r="E18" i="13"/>
  <c r="G22" i="13"/>
  <c r="G26" i="13"/>
  <c r="E10" i="13"/>
  <c r="E7" i="13"/>
  <c r="G10" i="13"/>
  <c r="E15" i="13"/>
  <c r="G23" i="13"/>
  <c r="G7" i="13"/>
  <c r="H21" i="12"/>
  <c r="F23" i="12" s="1"/>
  <c r="H14" i="12"/>
  <c r="D19" i="12" s="1"/>
  <c r="H7" i="12"/>
  <c r="F10" i="12" s="1"/>
  <c r="E13" i="13" l="1"/>
  <c r="G27" i="13"/>
  <c r="E20" i="13"/>
  <c r="G13" i="13"/>
  <c r="E27" i="13"/>
  <c r="D17" i="12"/>
  <c r="F7" i="12"/>
  <c r="F19" i="12"/>
  <c r="F15" i="12"/>
  <c r="D24" i="12"/>
  <c r="D21" i="12"/>
  <c r="D11" i="12"/>
  <c r="F21" i="12"/>
  <c r="D16" i="12"/>
  <c r="F24" i="12"/>
  <c r="F16" i="12"/>
  <c r="D25" i="12"/>
  <c r="F11" i="12"/>
  <c r="D8" i="12"/>
  <c r="F8" i="12"/>
  <c r="F12" i="12"/>
  <c r="F18" i="12"/>
  <c r="D23" i="12"/>
  <c r="D12" i="12"/>
  <c r="F25" i="12"/>
  <c r="D9" i="12"/>
  <c r="D14" i="12"/>
  <c r="F17" i="12"/>
  <c r="D22" i="12"/>
  <c r="D26" i="12"/>
  <c r="F9" i="12"/>
  <c r="F14" i="12"/>
  <c r="F20" i="12" s="1"/>
  <c r="D18" i="12"/>
  <c r="F22" i="12"/>
  <c r="F26" i="12"/>
  <c r="D10" i="12"/>
  <c r="D7" i="12"/>
  <c r="D15" i="12"/>
  <c r="F13" i="12" l="1"/>
  <c r="D13" i="12"/>
  <c r="F27" i="12"/>
  <c r="D20" i="12"/>
  <c r="D27" i="12"/>
  <c r="H21" i="11"/>
  <c r="G26" i="11" s="1"/>
  <c r="H14" i="11"/>
  <c r="G17" i="11" s="1"/>
  <c r="H7" i="11"/>
  <c r="E9" i="11" s="1"/>
  <c r="E23" i="11" l="1"/>
  <c r="E18" i="11"/>
  <c r="G23" i="11"/>
  <c r="G18" i="11"/>
  <c r="E7" i="11"/>
  <c r="G10" i="11"/>
  <c r="E15" i="11"/>
  <c r="E19" i="11"/>
  <c r="G7" i="11"/>
  <c r="E11" i="11"/>
  <c r="G15" i="11"/>
  <c r="G19" i="11"/>
  <c r="E24" i="11"/>
  <c r="G9" i="11"/>
  <c r="G22" i="11"/>
  <c r="G24" i="11"/>
  <c r="E16" i="11"/>
  <c r="E12" i="11"/>
  <c r="E25" i="11"/>
  <c r="G25" i="11"/>
  <c r="G14" i="11"/>
  <c r="G20" i="11" s="1"/>
  <c r="E10" i="11"/>
  <c r="G11" i="11"/>
  <c r="E21" i="11"/>
  <c r="E8" i="11"/>
  <c r="G16" i="11"/>
  <c r="G21" i="11"/>
  <c r="G8" i="11"/>
  <c r="G12" i="11"/>
  <c r="E17" i="11"/>
  <c r="E14" i="11"/>
  <c r="E20" i="11" s="1"/>
  <c r="E22" i="11"/>
  <c r="E26" i="11"/>
  <c r="H14" i="8"/>
  <c r="H7" i="8"/>
  <c r="E13" i="11" l="1"/>
  <c r="E27" i="11"/>
  <c r="G27" i="11"/>
  <c r="G13" i="11"/>
  <c r="H14" i="2"/>
  <c r="H21" i="2"/>
  <c r="H7" i="2" l="1"/>
  <c r="H21" i="8" l="1"/>
  <c r="G8" i="2"/>
  <c r="G26" i="2" l="1"/>
  <c r="G19" i="2"/>
  <c r="G15" i="2"/>
  <c r="G21" i="2"/>
  <c r="G14" i="2"/>
  <c r="G22" i="2"/>
  <c r="G11" i="2"/>
  <c r="G12" i="2"/>
  <c r="E7" i="2"/>
  <c r="G9" i="2"/>
  <c r="G10" i="2"/>
  <c r="G7" i="2"/>
  <c r="G13" i="2" l="1"/>
  <c r="G25" i="8"/>
  <c r="E17" i="8"/>
  <c r="G12" i="8"/>
  <c r="E26" i="8" l="1"/>
  <c r="G26" i="8"/>
  <c r="G17" i="8"/>
  <c r="E22" i="8"/>
  <c r="G9" i="8"/>
  <c r="E14" i="8"/>
  <c r="E18" i="8"/>
  <c r="G22" i="8"/>
  <c r="E10" i="8"/>
  <c r="G14" i="8"/>
  <c r="G18" i="8"/>
  <c r="E23" i="8"/>
  <c r="E15" i="8"/>
  <c r="E19" i="8"/>
  <c r="G23" i="8"/>
  <c r="E7" i="8"/>
  <c r="E13" i="8" s="1"/>
  <c r="E11" i="8"/>
  <c r="G15" i="8"/>
  <c r="G19" i="8"/>
  <c r="E24" i="8"/>
  <c r="E9" i="8"/>
  <c r="G10" i="8"/>
  <c r="G7" i="8"/>
  <c r="G13" i="8" s="1"/>
  <c r="G11" i="8"/>
  <c r="E16" i="8"/>
  <c r="E25" i="8"/>
  <c r="G24" i="8"/>
  <c r="E8" i="8"/>
  <c r="E12" i="8"/>
  <c r="G16" i="8"/>
  <c r="E21" i="8"/>
  <c r="E27" i="8" s="1"/>
  <c r="G8" i="8"/>
  <c r="G21" i="8"/>
  <c r="E20" i="8" l="1"/>
  <c r="G20" i="8"/>
  <c r="G27" i="8"/>
  <c r="E19" i="2"/>
  <c r="E18" i="2"/>
  <c r="E17" i="2"/>
  <c r="E16" i="2"/>
  <c r="G17" i="2"/>
  <c r="E24" i="2"/>
  <c r="E10" i="2"/>
  <c r="G24" i="2" l="1"/>
  <c r="E25" i="2"/>
  <c r="E26" i="2"/>
  <c r="G23" i="2"/>
  <c r="G25" i="2"/>
  <c r="E21" i="2"/>
  <c r="G18" i="2"/>
  <c r="E22" i="2"/>
  <c r="E23" i="2"/>
  <c r="G16" i="2"/>
  <c r="E14" i="2"/>
  <c r="E15" i="2"/>
  <c r="E12" i="2"/>
  <c r="E8" i="2"/>
  <c r="E11" i="2"/>
  <c r="E9" i="2"/>
  <c r="E13" i="2" l="1"/>
  <c r="G27" i="2"/>
  <c r="E27" i="2"/>
  <c r="E20" i="2"/>
  <c r="G20" i="2"/>
</calcChain>
</file>

<file path=xl/sharedStrings.xml><?xml version="1.0" encoding="utf-8"?>
<sst xmlns="http://schemas.openxmlformats.org/spreadsheetml/2006/main" count="284" uniqueCount="108">
  <si>
    <t>生長量調查-機械採收前一天</t>
    <phoneticPr fontId="2" type="noConversion"/>
  </si>
  <si>
    <t>調查日期：</t>
    <phoneticPr fontId="2" type="noConversion"/>
  </si>
  <si>
    <t>品種：</t>
    <phoneticPr fontId="2" type="noConversion"/>
  </si>
  <si>
    <t>地點：</t>
    <phoneticPr fontId="2" type="noConversion"/>
  </si>
  <si>
    <t>茶季：</t>
    <phoneticPr fontId="2" type="noConversion"/>
  </si>
  <si>
    <t>重複</t>
    <phoneticPr fontId="2" type="noConversion"/>
  </si>
  <si>
    <t>發育狀態</t>
    <phoneticPr fontId="2" type="noConversion"/>
  </si>
  <si>
    <t>數量</t>
    <phoneticPr fontId="2" type="noConversion"/>
  </si>
  <si>
    <t>占比 (發育狀態數量/總芽數)</t>
    <phoneticPr fontId="2" type="noConversion"/>
  </si>
  <si>
    <t>開面比(%)         (開面茶芽數/總芽數)</t>
    <phoneticPr fontId="2" type="noConversion"/>
  </si>
  <si>
    <t>備註</t>
    <phoneticPr fontId="2" type="noConversion"/>
  </si>
  <si>
    <t>台茶12號</t>
    <phoneticPr fontId="2" type="noConversion"/>
  </si>
  <si>
    <t>總芽數</t>
    <phoneticPr fontId="2" type="noConversion"/>
  </si>
  <si>
    <t>開面茶芽數</t>
    <phoneticPr fontId="2" type="noConversion"/>
  </si>
  <si>
    <t>11-1</t>
    <phoneticPr fontId="2" type="noConversion"/>
  </si>
  <si>
    <t>茶菁1</t>
    <phoneticPr fontId="2" type="noConversion"/>
  </si>
  <si>
    <t>茶菁2</t>
    <phoneticPr fontId="2" type="noConversion"/>
  </si>
  <si>
    <t>茶菁3</t>
    <phoneticPr fontId="2" type="noConversion"/>
  </si>
  <si>
    <t>青心大冇</t>
    <phoneticPr fontId="2" type="noConversion"/>
  </si>
  <si>
    <t>2葉</t>
  </si>
  <si>
    <t>3葉</t>
  </si>
  <si>
    <t>4葉</t>
  </si>
  <si>
    <t>5葉</t>
  </si>
  <si>
    <t>6葉</t>
  </si>
  <si>
    <t>2葉</t>
    <phoneticPr fontId="2" type="noConversion"/>
  </si>
  <si>
    <t>7葉</t>
  </si>
  <si>
    <t>7葉</t>
    <phoneticPr fontId="2" type="noConversion"/>
  </si>
  <si>
    <t>茶菁1</t>
    <phoneticPr fontId="2" type="noConversion"/>
  </si>
  <si>
    <t>茶菁2</t>
    <phoneticPr fontId="2" type="noConversion"/>
  </si>
  <si>
    <t>茶菁3</t>
    <phoneticPr fontId="2" type="noConversion"/>
  </si>
  <si>
    <t>品種</t>
    <phoneticPr fontId="2" type="noConversion"/>
  </si>
  <si>
    <t>採前調查日期</t>
    <phoneticPr fontId="2" type="noConversion"/>
  </si>
  <si>
    <t>台12</t>
    <phoneticPr fontId="2" type="noConversion"/>
  </si>
  <si>
    <t>台17</t>
    <phoneticPr fontId="2" type="noConversion"/>
  </si>
  <si>
    <t>台20</t>
    <phoneticPr fontId="2" type="noConversion"/>
  </si>
  <si>
    <t>四季</t>
    <phoneticPr fontId="2" type="noConversion"/>
  </si>
  <si>
    <t>大冇</t>
    <phoneticPr fontId="2" type="noConversion"/>
  </si>
  <si>
    <t>台8</t>
    <phoneticPr fontId="2" type="noConversion"/>
  </si>
  <si>
    <t>台18</t>
    <phoneticPr fontId="2" type="noConversion"/>
  </si>
  <si>
    <t>10-1</t>
    <phoneticPr fontId="2" type="noConversion"/>
  </si>
  <si>
    <t>田區</t>
    <phoneticPr fontId="2" type="noConversion"/>
  </si>
  <si>
    <t>樹齡(年)</t>
    <phoneticPr fontId="2" type="noConversion"/>
  </si>
  <si>
    <t>3~4</t>
    <phoneticPr fontId="2" type="noConversion"/>
  </si>
  <si>
    <t>修剪</t>
    <phoneticPr fontId="2" type="noConversion"/>
  </si>
  <si>
    <t>日期</t>
    <phoneticPr fontId="2" type="noConversion"/>
  </si>
  <si>
    <t>高度(cm)</t>
    <phoneticPr fontId="2" type="noConversion"/>
  </si>
  <si>
    <t>採收</t>
    <phoneticPr fontId="2" type="noConversion"/>
  </si>
  <si>
    <t>6區</t>
    <phoneticPr fontId="2" type="noConversion"/>
  </si>
  <si>
    <t>200 西</t>
    <phoneticPr fontId="2" type="noConversion"/>
  </si>
  <si>
    <t>140 中</t>
    <phoneticPr fontId="2" type="noConversion"/>
  </si>
  <si>
    <t>3區</t>
    <phoneticPr fontId="2" type="noConversion"/>
  </si>
  <si>
    <t>5區</t>
    <phoneticPr fontId="2" type="noConversion"/>
  </si>
  <si>
    <t>第二水</t>
    <phoneticPr fontId="2" type="noConversion"/>
  </si>
  <si>
    <t>6-3 051 南西</t>
    <phoneticPr fontId="2" type="noConversion"/>
  </si>
  <si>
    <t>6-4 081中東</t>
    <phoneticPr fontId="2" type="noConversion"/>
  </si>
  <si>
    <t>6-2 060 北中</t>
    <phoneticPr fontId="2" type="noConversion"/>
  </si>
  <si>
    <t>修剪日期：3/11</t>
    <phoneticPr fontId="2" type="noConversion"/>
  </si>
  <si>
    <t>修剪日期：2/25</t>
    <phoneticPr fontId="2" type="noConversion"/>
  </si>
  <si>
    <t>四季春</t>
    <phoneticPr fontId="2" type="noConversion"/>
  </si>
  <si>
    <t>5-2 119 南西</t>
    <phoneticPr fontId="2" type="noConversion"/>
  </si>
  <si>
    <t>5-2 98 中</t>
    <phoneticPr fontId="2" type="noConversion"/>
  </si>
  <si>
    <t>5-1 040 北東</t>
    <phoneticPr fontId="2" type="noConversion"/>
  </si>
  <si>
    <t>修剪日期：3/12</t>
    <phoneticPr fontId="2" type="noConversion"/>
  </si>
  <si>
    <t>160 東</t>
    <phoneticPr fontId="2" type="noConversion"/>
  </si>
  <si>
    <t>留養</t>
    <phoneticPr fontId="2" type="noConversion"/>
  </si>
  <si>
    <t>台茶8號</t>
    <phoneticPr fontId="2" type="noConversion"/>
  </si>
  <si>
    <t>11-2</t>
    <phoneticPr fontId="2" type="noConversion"/>
  </si>
  <si>
    <t>修剪日期：3/15</t>
    <phoneticPr fontId="2" type="noConversion"/>
  </si>
  <si>
    <t>11-2</t>
    <phoneticPr fontId="2" type="noConversion"/>
  </si>
  <si>
    <t>030 西</t>
    <phoneticPr fontId="2" type="noConversion"/>
  </si>
  <si>
    <t>070 中</t>
    <phoneticPr fontId="2" type="noConversion"/>
  </si>
  <si>
    <t>100 東</t>
    <phoneticPr fontId="2" type="noConversion"/>
  </si>
  <si>
    <t>台茶18號</t>
    <phoneticPr fontId="2" type="noConversion"/>
  </si>
  <si>
    <t>15-3 100 南西</t>
    <phoneticPr fontId="2" type="noConversion"/>
  </si>
  <si>
    <t>15區</t>
    <phoneticPr fontId="2" type="noConversion"/>
  </si>
  <si>
    <t>2~3</t>
    <phoneticPr fontId="2" type="noConversion"/>
  </si>
  <si>
    <t>修剪日期：3/30</t>
    <phoneticPr fontId="2" type="noConversion"/>
  </si>
  <si>
    <t>15-2 070 北中</t>
    <phoneticPr fontId="2" type="noConversion"/>
  </si>
  <si>
    <t>15-2 040 中東</t>
    <phoneticPr fontId="2" type="noConversion"/>
  </si>
  <si>
    <t>2020年第二水</t>
    <phoneticPr fontId="2" type="noConversion"/>
  </si>
  <si>
    <t>品種</t>
    <phoneticPr fontId="2" type="noConversion"/>
  </si>
  <si>
    <t>未開面比</t>
    <phoneticPr fontId="2" type="noConversion"/>
  </si>
  <si>
    <t>開面比%</t>
    <phoneticPr fontId="2" type="noConversion"/>
  </si>
  <si>
    <t>2葉芽數</t>
    <phoneticPr fontId="2" type="noConversion"/>
  </si>
  <si>
    <t>3葉芽數</t>
    <phoneticPr fontId="2" type="noConversion"/>
  </si>
  <si>
    <t>4葉芽數</t>
    <phoneticPr fontId="2" type="noConversion"/>
  </si>
  <si>
    <t>5葉芽數</t>
    <phoneticPr fontId="2" type="noConversion"/>
  </si>
  <si>
    <t>6葉芽數</t>
    <phoneticPr fontId="2" type="noConversion"/>
  </si>
  <si>
    <t>7葉芽數</t>
  </si>
  <si>
    <t>芽數</t>
    <phoneticPr fontId="2" type="noConversion"/>
  </si>
  <si>
    <t>T8</t>
    <phoneticPr fontId="2" type="noConversion"/>
  </si>
  <si>
    <t>T8</t>
    <phoneticPr fontId="2" type="noConversion"/>
  </si>
  <si>
    <t>T8</t>
    <phoneticPr fontId="2" type="noConversion"/>
  </si>
  <si>
    <t>T12</t>
    <phoneticPr fontId="2" type="noConversion"/>
  </si>
  <si>
    <t>T12</t>
    <phoneticPr fontId="2" type="noConversion"/>
  </si>
  <si>
    <t>T12</t>
    <phoneticPr fontId="2" type="noConversion"/>
  </si>
  <si>
    <t>T18</t>
    <phoneticPr fontId="2" type="noConversion"/>
  </si>
  <si>
    <t>T18</t>
    <phoneticPr fontId="2" type="noConversion"/>
  </si>
  <si>
    <t>T18</t>
    <phoneticPr fontId="2" type="noConversion"/>
  </si>
  <si>
    <t>大冇</t>
    <phoneticPr fontId="2" type="noConversion"/>
  </si>
  <si>
    <t>大冇</t>
    <phoneticPr fontId="2" type="noConversion"/>
  </si>
  <si>
    <t>四季春</t>
    <phoneticPr fontId="2" type="noConversion"/>
  </si>
  <si>
    <t>開面比</t>
    <phoneticPr fontId="2" type="noConversion"/>
  </si>
  <si>
    <t>未開面比%</t>
    <phoneticPr fontId="2" type="noConversion"/>
  </si>
  <si>
    <t>茶季</t>
    <phoneticPr fontId="2" type="noConversion"/>
  </si>
  <si>
    <t>第二水</t>
    <phoneticPr fontId="2" type="noConversion"/>
  </si>
  <si>
    <t>8葉芽數</t>
    <phoneticPr fontId="2" type="noConversion"/>
  </si>
  <si>
    <t>9葉芽數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</si>
</sst>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m&quot;月&quot;d&quot;日&quot;"/>
    <numFmt numFmtId="177" formatCode="0.0%"/>
    <numFmt numFmtId="178" formatCode="0_ "/>
    <numFmt numFmtId="179" formatCode="m&quot;月&quot;d&quot;日&quot;;@"/>
  </numFmts>
  <fonts count="6">
    <font>
      <sz val="12"/>
      <color theme="1"/>
      <name val="新細明體"/>
      <family val="2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b/>
      <sz val="12"/>
      <name val="細明體"/>
      <family val="3"/>
      <charset val="136"/>
    </font>
    <font>
      <sz val="12"/>
      <color theme="1"/>
      <name val="新細明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0" xfId="0" applyFont="1" applyAlignment="1">
      <alignment horizontal="left"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1" xfId="0" applyNumberFormat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8" fontId="0" fillId="0" borderId="1" xfId="0" applyNumberFormat="1" applyBorder="1" applyAlignment="1">
      <alignment horizontal="center" vertical="center" wrapText="1"/>
    </xf>
    <xf numFmtId="178" fontId="0" fillId="0" borderId="1" xfId="0" applyNumberFormat="1" applyBorder="1" applyAlignment="1">
      <alignment horizontal="center" vertical="center"/>
    </xf>
    <xf numFmtId="177" fontId="0" fillId="0" borderId="0" xfId="0" applyNumberFormat="1">
      <alignment vertical="center"/>
    </xf>
    <xf numFmtId="177" fontId="3" fillId="0" borderId="1" xfId="0" applyNumberFormat="1" applyFont="1" applyFill="1" applyBorder="1" applyAlignment="1">
      <alignment horizontal="center" vertical="center" wrapText="1"/>
    </xf>
    <xf numFmtId="176" fontId="0" fillId="0" borderId="1" xfId="0" applyNumberFormat="1" applyBorder="1" applyAlignment="1">
      <alignment vertical="center" wrapText="1"/>
    </xf>
    <xf numFmtId="17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center" vertical="center"/>
    </xf>
    <xf numFmtId="177" fontId="0" fillId="2" borderId="1" xfId="0" applyNumberFormat="1" applyFill="1" applyBorder="1" applyAlignment="1">
      <alignment horizontal="center" vertical="center"/>
    </xf>
    <xf numFmtId="0" fontId="5" fillId="3" borderId="1" xfId="0" applyFont="1" applyFill="1" applyBorder="1">
      <alignment vertical="center"/>
    </xf>
    <xf numFmtId="176" fontId="0" fillId="0" borderId="1" xfId="0" applyNumberFormat="1" applyBorder="1" applyAlignment="1">
      <alignment horizontal="right" vertical="center"/>
    </xf>
    <xf numFmtId="0" fontId="0" fillId="3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0" xfId="0" applyFont="1">
      <alignment vertical="center"/>
    </xf>
    <xf numFmtId="176" fontId="0" fillId="3" borderId="1" xfId="0" quotePrefix="1" applyNumberFormat="1" applyFill="1" applyBorder="1">
      <alignment vertical="center"/>
    </xf>
    <xf numFmtId="0" fontId="0" fillId="3" borderId="1" xfId="0" quotePrefix="1" applyFill="1" applyBorder="1">
      <alignment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7" fontId="0" fillId="0" borderId="0" xfId="0" applyNumberForma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8" fontId="0" fillId="0" borderId="2" xfId="0" applyNumberFormat="1" applyBorder="1" applyAlignment="1">
      <alignment horizontal="center" vertical="center"/>
    </xf>
    <xf numFmtId="178" fontId="0" fillId="0" borderId="3" xfId="0" applyNumberFormat="1" applyBorder="1" applyAlignment="1">
      <alignment horizontal="center" vertical="center"/>
    </xf>
    <xf numFmtId="178" fontId="0" fillId="0" borderId="0" xfId="0" applyNumberFormat="1">
      <alignment vertical="center"/>
    </xf>
    <xf numFmtId="178" fontId="3" fillId="0" borderId="1" xfId="0" applyNumberFormat="1" applyFont="1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0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8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0" borderId="3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38"/>
  <sheetViews>
    <sheetView tabSelected="1" topLeftCell="E1" workbookViewId="0">
      <selection activeCell="M1" sqref="M1:N1"/>
    </sheetView>
  </sheetViews>
  <sheetFormatPr defaultRowHeight="16.2"/>
  <cols>
    <col min="3" max="3" width="11.21875" style="60" customWidth="1"/>
    <col min="4" max="4" width="11.21875" style="56" customWidth="1"/>
  </cols>
  <sheetData>
    <row r="1" spans="1:15">
      <c r="A1" t="s">
        <v>104</v>
      </c>
      <c r="B1" s="51" t="s">
        <v>80</v>
      </c>
      <c r="C1" s="59" t="s">
        <v>81</v>
      </c>
      <c r="D1" s="59" t="s">
        <v>103</v>
      </c>
      <c r="E1" s="51" t="s">
        <v>102</v>
      </c>
      <c r="F1" s="51" t="s">
        <v>82</v>
      </c>
      <c r="G1" s="51" t="s">
        <v>83</v>
      </c>
      <c r="H1" s="51" t="s">
        <v>84</v>
      </c>
      <c r="I1" s="51" t="s">
        <v>85</v>
      </c>
      <c r="J1" s="51" t="s">
        <v>86</v>
      </c>
      <c r="K1" s="51" t="s">
        <v>87</v>
      </c>
      <c r="L1" s="51" t="s">
        <v>88</v>
      </c>
      <c r="M1" s="61" t="s">
        <v>106</v>
      </c>
      <c r="N1" s="61" t="s">
        <v>107</v>
      </c>
      <c r="O1" s="51" t="s">
        <v>89</v>
      </c>
    </row>
    <row r="2" spans="1:15">
      <c r="A2" t="s">
        <v>105</v>
      </c>
      <c r="B2" s="5" t="s">
        <v>91</v>
      </c>
      <c r="C2" s="59">
        <v>0.68965517241379315</v>
      </c>
      <c r="D2" s="52">
        <f>C2*100</f>
        <v>68.965517241379317</v>
      </c>
      <c r="E2" s="12">
        <v>0.31034482758620691</v>
      </c>
      <c r="F2" s="52">
        <f>E2*100</f>
        <v>31.03448275862069</v>
      </c>
      <c r="G2">
        <v>0</v>
      </c>
      <c r="H2">
        <v>0</v>
      </c>
      <c r="I2">
        <v>4</v>
      </c>
      <c r="J2">
        <v>15</v>
      </c>
      <c r="K2">
        <v>10</v>
      </c>
      <c r="L2">
        <v>0</v>
      </c>
      <c r="O2" s="51">
        <f t="shared" ref="O2:O16" si="0">SUM(G2:L2)</f>
        <v>29</v>
      </c>
    </row>
    <row r="3" spans="1:15">
      <c r="A3" t="s">
        <v>105</v>
      </c>
      <c r="B3" s="5" t="s">
        <v>90</v>
      </c>
      <c r="C3" s="59">
        <v>0.35483870967741937</v>
      </c>
      <c r="D3" s="52">
        <f t="shared" ref="D3:F4" si="1">C3*100</f>
        <v>35.483870967741936</v>
      </c>
      <c r="E3" s="12">
        <v>0.64516129032258063</v>
      </c>
      <c r="F3" s="52">
        <f t="shared" si="1"/>
        <v>64.516129032258064</v>
      </c>
      <c r="G3">
        <v>0</v>
      </c>
      <c r="H3">
        <v>0</v>
      </c>
      <c r="I3">
        <v>8</v>
      </c>
      <c r="J3">
        <v>17</v>
      </c>
      <c r="K3">
        <v>6</v>
      </c>
      <c r="L3">
        <v>0</v>
      </c>
      <c r="O3" s="51">
        <f t="shared" si="0"/>
        <v>31</v>
      </c>
    </row>
    <row r="4" spans="1:15">
      <c r="A4" t="s">
        <v>105</v>
      </c>
      <c r="B4" s="5" t="s">
        <v>92</v>
      </c>
      <c r="C4" s="59">
        <v>0.33333333333333331</v>
      </c>
      <c r="D4" s="52">
        <f t="shared" si="1"/>
        <v>33.333333333333329</v>
      </c>
      <c r="E4" s="12">
        <v>0.66666666666666674</v>
      </c>
      <c r="F4" s="52">
        <f t="shared" si="1"/>
        <v>66.666666666666671</v>
      </c>
      <c r="G4">
        <v>0</v>
      </c>
      <c r="H4">
        <v>0</v>
      </c>
      <c r="I4">
        <v>12</v>
      </c>
      <c r="J4">
        <v>19</v>
      </c>
      <c r="K4">
        <v>8</v>
      </c>
      <c r="L4">
        <v>0</v>
      </c>
      <c r="O4" s="51">
        <f t="shared" si="0"/>
        <v>39</v>
      </c>
    </row>
    <row r="5" spans="1:15">
      <c r="A5" t="s">
        <v>105</v>
      </c>
      <c r="B5" s="51" t="s">
        <v>94</v>
      </c>
      <c r="C5" s="59">
        <v>0.61290322580645162</v>
      </c>
      <c r="D5" s="52">
        <f t="shared" ref="D5" si="2">C5*100</f>
        <v>61.29032258064516</v>
      </c>
      <c r="E5" s="59">
        <v>0.38709677419354838</v>
      </c>
      <c r="F5" s="52">
        <f t="shared" ref="F5" si="3">E5*100</f>
        <v>38.70967741935484</v>
      </c>
      <c r="G5">
        <v>0</v>
      </c>
      <c r="H5">
        <v>8</v>
      </c>
      <c r="I5">
        <v>27</v>
      </c>
      <c r="J5">
        <v>26</v>
      </c>
      <c r="K5">
        <v>1</v>
      </c>
      <c r="L5">
        <v>0</v>
      </c>
      <c r="O5" s="51">
        <f t="shared" si="0"/>
        <v>62</v>
      </c>
    </row>
    <row r="6" spans="1:15">
      <c r="A6" t="s">
        <v>105</v>
      </c>
      <c r="B6" s="51" t="s">
        <v>93</v>
      </c>
      <c r="C6" s="59">
        <v>0.67346938775510212</v>
      </c>
      <c r="D6" s="52">
        <f t="shared" ref="D6" si="4">C6*100</f>
        <v>67.34693877551021</v>
      </c>
      <c r="E6" s="59">
        <v>0.32653061224489799</v>
      </c>
      <c r="F6" s="52">
        <f t="shared" ref="F6" si="5">E6*100</f>
        <v>32.653061224489797</v>
      </c>
      <c r="G6">
        <v>0</v>
      </c>
      <c r="H6">
        <v>5</v>
      </c>
      <c r="I6">
        <v>24</v>
      </c>
      <c r="J6">
        <v>18</v>
      </c>
      <c r="K6">
        <v>2</v>
      </c>
      <c r="L6">
        <v>0</v>
      </c>
      <c r="O6" s="51">
        <f t="shared" si="0"/>
        <v>49</v>
      </c>
    </row>
    <row r="7" spans="1:15">
      <c r="A7" t="s">
        <v>105</v>
      </c>
      <c r="B7" s="51" t="s">
        <v>95</v>
      </c>
      <c r="C7" s="59">
        <v>0.88095238095238104</v>
      </c>
      <c r="D7" s="52">
        <f t="shared" ref="D7:D16" si="6">C7*100</f>
        <v>88.095238095238102</v>
      </c>
      <c r="E7" s="59">
        <v>0.11904761904761904</v>
      </c>
      <c r="F7" s="52">
        <f t="shared" ref="F7:F16" si="7">E7*100</f>
        <v>11.904761904761903</v>
      </c>
      <c r="G7">
        <v>0</v>
      </c>
      <c r="H7">
        <v>2</v>
      </c>
      <c r="I7">
        <v>20</v>
      </c>
      <c r="J7">
        <v>19</v>
      </c>
      <c r="K7">
        <v>1</v>
      </c>
      <c r="L7">
        <v>0</v>
      </c>
      <c r="O7" s="51">
        <f t="shared" si="0"/>
        <v>42</v>
      </c>
    </row>
    <row r="8" spans="1:15">
      <c r="A8" t="s">
        <v>105</v>
      </c>
      <c r="B8" s="5" t="s">
        <v>97</v>
      </c>
      <c r="C8" s="51">
        <v>0.74999999999999989</v>
      </c>
      <c r="D8" s="52">
        <f t="shared" si="6"/>
        <v>74.999999999999986</v>
      </c>
      <c r="E8" s="51">
        <v>0.25</v>
      </c>
      <c r="F8" s="52">
        <f t="shared" si="7"/>
        <v>25</v>
      </c>
      <c r="G8" s="56">
        <v>0</v>
      </c>
      <c r="H8" s="56">
        <v>1</v>
      </c>
      <c r="I8" s="56">
        <v>6</v>
      </c>
      <c r="J8" s="56">
        <v>20</v>
      </c>
      <c r="K8" s="56">
        <v>1</v>
      </c>
      <c r="L8" s="56">
        <v>0</v>
      </c>
      <c r="M8" s="56"/>
      <c r="N8" s="56"/>
      <c r="O8" s="51">
        <f t="shared" si="0"/>
        <v>28</v>
      </c>
    </row>
    <row r="9" spans="1:15">
      <c r="A9" t="s">
        <v>105</v>
      </c>
      <c r="B9" s="5" t="s">
        <v>96</v>
      </c>
      <c r="C9" s="51">
        <v>0.94736842105263142</v>
      </c>
      <c r="D9" s="52">
        <f t="shared" si="6"/>
        <v>94.736842105263136</v>
      </c>
      <c r="E9" s="51">
        <v>5.2631578947368418E-2</v>
      </c>
      <c r="F9" s="52">
        <f t="shared" si="7"/>
        <v>5.2631578947368416</v>
      </c>
      <c r="G9" s="56">
        <v>0</v>
      </c>
      <c r="H9" s="56">
        <v>0</v>
      </c>
      <c r="I9" s="56">
        <v>9</v>
      </c>
      <c r="J9" s="56">
        <v>6</v>
      </c>
      <c r="K9" s="56">
        <v>3</v>
      </c>
      <c r="L9" s="56">
        <v>1</v>
      </c>
      <c r="M9" s="56"/>
      <c r="N9" s="56"/>
      <c r="O9" s="51">
        <f t="shared" si="0"/>
        <v>19</v>
      </c>
    </row>
    <row r="10" spans="1:15">
      <c r="A10" t="s">
        <v>105</v>
      </c>
      <c r="B10" s="5" t="s">
        <v>98</v>
      </c>
      <c r="C10" s="51">
        <v>0.77777777777777768</v>
      </c>
      <c r="D10" s="52">
        <f t="shared" si="6"/>
        <v>77.777777777777771</v>
      </c>
      <c r="E10" s="51">
        <v>0.22222222222222221</v>
      </c>
      <c r="F10" s="52">
        <f t="shared" si="7"/>
        <v>22.222222222222221</v>
      </c>
      <c r="G10" s="56">
        <v>0</v>
      </c>
      <c r="H10" s="56">
        <v>1</v>
      </c>
      <c r="I10" s="56">
        <v>12</v>
      </c>
      <c r="J10" s="56">
        <v>10</v>
      </c>
      <c r="K10" s="56">
        <v>4</v>
      </c>
      <c r="L10" s="56">
        <v>0</v>
      </c>
      <c r="M10" s="56"/>
      <c r="N10" s="56"/>
      <c r="O10" s="51">
        <f t="shared" si="0"/>
        <v>27</v>
      </c>
    </row>
    <row r="11" spans="1:15">
      <c r="A11" t="s">
        <v>105</v>
      </c>
      <c r="B11" s="5" t="s">
        <v>99</v>
      </c>
      <c r="C11" s="59">
        <v>0.44444444444444442</v>
      </c>
      <c r="D11" s="52">
        <f t="shared" si="6"/>
        <v>44.444444444444443</v>
      </c>
      <c r="E11" s="51">
        <v>0.55555555555555547</v>
      </c>
      <c r="F11" s="52">
        <f t="shared" si="7"/>
        <v>55.55555555555555</v>
      </c>
      <c r="G11">
        <v>0</v>
      </c>
      <c r="H11">
        <v>4</v>
      </c>
      <c r="I11">
        <v>31</v>
      </c>
      <c r="J11">
        <v>18</v>
      </c>
      <c r="K11">
        <v>1</v>
      </c>
      <c r="L11">
        <v>0</v>
      </c>
      <c r="O11" s="51">
        <f t="shared" si="0"/>
        <v>54</v>
      </c>
    </row>
    <row r="12" spans="1:15">
      <c r="A12" t="s">
        <v>105</v>
      </c>
      <c r="B12" s="5" t="s">
        <v>36</v>
      </c>
      <c r="C12" s="59">
        <v>0.72727272727272729</v>
      </c>
      <c r="D12" s="52">
        <f t="shared" si="6"/>
        <v>72.727272727272734</v>
      </c>
      <c r="E12" s="51">
        <v>0.27272727272727271</v>
      </c>
      <c r="F12" s="52">
        <f t="shared" si="7"/>
        <v>27.27272727272727</v>
      </c>
      <c r="G12">
        <v>2</v>
      </c>
      <c r="H12">
        <v>15</v>
      </c>
      <c r="I12">
        <v>22</v>
      </c>
      <c r="J12">
        <v>5</v>
      </c>
      <c r="K12">
        <v>0</v>
      </c>
      <c r="L12">
        <v>0</v>
      </c>
      <c r="O12" s="51">
        <f t="shared" si="0"/>
        <v>44</v>
      </c>
    </row>
    <row r="13" spans="1:15">
      <c r="A13" t="s">
        <v>105</v>
      </c>
      <c r="B13" s="5" t="s">
        <v>100</v>
      </c>
      <c r="C13" s="59">
        <v>0.50877192982456143</v>
      </c>
      <c r="D13" s="52">
        <f t="shared" si="6"/>
        <v>50.877192982456144</v>
      </c>
      <c r="E13" s="51">
        <v>0.49122807017543857</v>
      </c>
      <c r="F13" s="52">
        <f t="shared" si="7"/>
        <v>49.122807017543856</v>
      </c>
      <c r="G13">
        <v>0</v>
      </c>
      <c r="H13">
        <v>7</v>
      </c>
      <c r="I13">
        <v>32</v>
      </c>
      <c r="J13">
        <v>15</v>
      </c>
      <c r="K13">
        <v>3</v>
      </c>
      <c r="L13">
        <v>0</v>
      </c>
      <c r="O13" s="51">
        <f t="shared" si="0"/>
        <v>57</v>
      </c>
    </row>
    <row r="14" spans="1:15">
      <c r="A14" t="s">
        <v>105</v>
      </c>
      <c r="B14" s="51" t="s">
        <v>58</v>
      </c>
      <c r="C14" s="59">
        <v>0.71794871794871795</v>
      </c>
      <c r="D14" s="52">
        <f t="shared" si="6"/>
        <v>71.794871794871796</v>
      </c>
      <c r="E14" s="59">
        <v>0.28205128205128205</v>
      </c>
      <c r="F14" s="52">
        <f t="shared" si="7"/>
        <v>28.205128205128204</v>
      </c>
      <c r="G14">
        <v>0</v>
      </c>
      <c r="H14">
        <v>10</v>
      </c>
      <c r="I14">
        <v>16</v>
      </c>
      <c r="J14">
        <v>11</v>
      </c>
      <c r="K14">
        <v>2</v>
      </c>
      <c r="L14">
        <v>0</v>
      </c>
      <c r="O14" s="51">
        <f t="shared" si="0"/>
        <v>39</v>
      </c>
    </row>
    <row r="15" spans="1:15">
      <c r="A15" t="s">
        <v>105</v>
      </c>
      <c r="B15" s="51" t="s">
        <v>58</v>
      </c>
      <c r="C15" s="59">
        <v>0.57692307692307698</v>
      </c>
      <c r="D15" s="52">
        <f t="shared" si="6"/>
        <v>57.692307692307701</v>
      </c>
      <c r="E15" s="59">
        <v>0.42307692307692313</v>
      </c>
      <c r="F15" s="52">
        <f t="shared" si="7"/>
        <v>42.307692307692314</v>
      </c>
      <c r="G15">
        <v>0</v>
      </c>
      <c r="H15">
        <v>0</v>
      </c>
      <c r="I15">
        <v>8</v>
      </c>
      <c r="J15">
        <v>14</v>
      </c>
      <c r="K15">
        <v>4</v>
      </c>
      <c r="L15">
        <v>0</v>
      </c>
      <c r="O15" s="51">
        <f t="shared" si="0"/>
        <v>26</v>
      </c>
    </row>
    <row r="16" spans="1:15">
      <c r="A16" t="s">
        <v>105</v>
      </c>
      <c r="B16" s="51" t="s">
        <v>101</v>
      </c>
      <c r="C16" s="59">
        <v>0.45833333333333337</v>
      </c>
      <c r="D16" s="52">
        <f t="shared" si="6"/>
        <v>45.833333333333336</v>
      </c>
      <c r="E16" s="59">
        <v>0.54166666666666663</v>
      </c>
      <c r="F16" s="52">
        <f t="shared" si="7"/>
        <v>54.166666666666664</v>
      </c>
      <c r="G16">
        <v>0</v>
      </c>
      <c r="H16">
        <v>1</v>
      </c>
      <c r="I16">
        <v>4</v>
      </c>
      <c r="J16">
        <v>12</v>
      </c>
      <c r="K16">
        <v>7</v>
      </c>
      <c r="L16">
        <v>0</v>
      </c>
      <c r="O16" s="51">
        <f t="shared" si="0"/>
        <v>24</v>
      </c>
    </row>
    <row r="18" spans="2:4">
      <c r="B18" s="56"/>
      <c r="C18"/>
      <c r="D18"/>
    </row>
    <row r="19" spans="2:4">
      <c r="B19" s="56"/>
      <c r="C19"/>
      <c r="D19"/>
    </row>
    <row r="20" spans="2:4">
      <c r="B20" s="56"/>
      <c r="C20"/>
      <c r="D20"/>
    </row>
    <row r="21" spans="2:4">
      <c r="B21" s="56"/>
      <c r="C21"/>
      <c r="D21"/>
    </row>
    <row r="22" spans="2:4">
      <c r="B22" s="56"/>
      <c r="C22"/>
      <c r="D22"/>
    </row>
    <row r="23" spans="2:4">
      <c r="B23" s="56"/>
      <c r="C23"/>
      <c r="D23"/>
    </row>
    <row r="24" spans="2:4">
      <c r="B24" s="56"/>
      <c r="C24"/>
      <c r="D24"/>
    </row>
    <row r="25" spans="2:4">
      <c r="B25" s="56"/>
      <c r="C25"/>
      <c r="D25"/>
    </row>
    <row r="26" spans="2:4">
      <c r="B26" s="56"/>
      <c r="C26"/>
      <c r="D26"/>
    </row>
    <row r="27" spans="2:4">
      <c r="B27" s="56"/>
      <c r="C27"/>
      <c r="D27"/>
    </row>
    <row r="28" spans="2:4">
      <c r="B28" s="56"/>
      <c r="C28"/>
      <c r="D28"/>
    </row>
    <row r="29" spans="2:4">
      <c r="B29" s="56"/>
      <c r="C29"/>
      <c r="D29"/>
    </row>
    <row r="30" spans="2:4">
      <c r="B30" s="56"/>
      <c r="C30"/>
      <c r="D30"/>
    </row>
    <row r="31" spans="2:4">
      <c r="B31" s="56"/>
      <c r="C31"/>
      <c r="D31"/>
    </row>
    <row r="32" spans="2:4">
      <c r="B32" s="56"/>
      <c r="C32"/>
      <c r="D32"/>
    </row>
    <row r="33" spans="2:4">
      <c r="B33" s="56"/>
      <c r="C33"/>
      <c r="D33"/>
    </row>
    <row r="34" spans="2:4">
      <c r="B34" s="56"/>
      <c r="C34"/>
      <c r="D34"/>
    </row>
    <row r="35" spans="2:4">
      <c r="B35" s="56"/>
      <c r="C35"/>
      <c r="D35"/>
    </row>
    <row r="36" spans="2:4">
      <c r="B36" s="56"/>
      <c r="C36"/>
      <c r="D36"/>
    </row>
    <row r="37" spans="2:4">
      <c r="B37" s="56"/>
      <c r="C37"/>
      <c r="D37"/>
    </row>
    <row r="38" spans="2:4">
      <c r="B38" s="56"/>
      <c r="C38"/>
      <c r="D38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opLeftCell="A7" workbookViewId="0">
      <selection activeCell="F27" activeCellId="5" sqref="D13 F13 D20 F20 D27 F27"/>
    </sheetView>
  </sheetViews>
  <sheetFormatPr defaultRowHeight="16.2"/>
  <cols>
    <col min="1" max="1" width="11.6640625" customWidth="1"/>
    <col min="2" max="2" width="10.44140625" bestFit="1" customWidth="1"/>
    <col min="3" max="3" width="13.33203125" style="9" customWidth="1"/>
    <col min="4" max="4" width="16.109375" style="21" customWidth="1"/>
    <col min="5" max="5" width="16.109375" style="13" customWidth="1"/>
    <col min="6" max="6" width="15.33203125" style="16" customWidth="1"/>
    <col min="7" max="7" width="15.33203125" style="56" customWidth="1"/>
    <col min="8" max="8" width="10.44140625" customWidth="1"/>
    <col min="9" max="9" width="24.77734375" customWidth="1"/>
  </cols>
  <sheetData>
    <row r="1" spans="1:9" ht="19.8">
      <c r="A1" s="1" t="s">
        <v>0</v>
      </c>
    </row>
    <row r="2" spans="1:9">
      <c r="A2" s="2" t="s">
        <v>1</v>
      </c>
      <c r="B2" s="26">
        <v>43958</v>
      </c>
      <c r="D2" s="39" t="s">
        <v>67</v>
      </c>
      <c r="E2" s="19"/>
      <c r="H2" s="8"/>
    </row>
    <row r="3" spans="1:9">
      <c r="A3" s="2" t="s">
        <v>2</v>
      </c>
      <c r="B3" t="s">
        <v>65</v>
      </c>
    </row>
    <row r="4" spans="1:9">
      <c r="A4" s="2" t="s">
        <v>3</v>
      </c>
      <c r="B4" s="20" t="s">
        <v>66</v>
      </c>
    </row>
    <row r="5" spans="1:9">
      <c r="A5" s="2" t="s">
        <v>4</v>
      </c>
      <c r="B5" s="2" t="s">
        <v>52</v>
      </c>
    </row>
    <row r="6" spans="1:9" ht="48.6">
      <c r="A6" s="45" t="s">
        <v>5</v>
      </c>
      <c r="B6" s="45" t="s">
        <v>6</v>
      </c>
      <c r="C6" s="45" t="s">
        <v>7</v>
      </c>
      <c r="D6" s="11" t="s">
        <v>8</v>
      </c>
      <c r="E6" s="14" t="s">
        <v>13</v>
      </c>
      <c r="F6" s="17" t="s">
        <v>9</v>
      </c>
      <c r="G6" s="57"/>
      <c r="H6" s="45" t="s">
        <v>12</v>
      </c>
      <c r="I6" s="5" t="s">
        <v>10</v>
      </c>
    </row>
    <row r="7" spans="1:9">
      <c r="A7" s="62">
        <v>1</v>
      </c>
      <c r="B7" s="45" t="s">
        <v>24</v>
      </c>
      <c r="C7" s="45"/>
      <c r="D7" s="12">
        <f>C7/H7</f>
        <v>0</v>
      </c>
      <c r="E7" s="46"/>
      <c r="F7" s="12">
        <f>E7/H7</f>
        <v>0</v>
      </c>
      <c r="G7" s="54">
        <f>SUM(C7,E7)</f>
        <v>0</v>
      </c>
      <c r="H7" s="65">
        <f>SUM(C7:C12,E7:E12)</f>
        <v>29</v>
      </c>
      <c r="I7" s="18" t="s">
        <v>69</v>
      </c>
    </row>
    <row r="8" spans="1:9">
      <c r="A8" s="63"/>
      <c r="B8" s="45" t="s">
        <v>20</v>
      </c>
      <c r="C8" s="45"/>
      <c r="D8" s="12">
        <f>C8/H7</f>
        <v>0</v>
      </c>
      <c r="E8" s="46"/>
      <c r="F8" s="12">
        <f>E8/H7</f>
        <v>0</v>
      </c>
      <c r="G8" s="54">
        <f t="shared" ref="G8:G28" si="0">SUM(C8,E8)</f>
        <v>0</v>
      </c>
      <c r="H8" s="63"/>
      <c r="I8" s="23" t="s">
        <v>15</v>
      </c>
    </row>
    <row r="9" spans="1:9">
      <c r="A9" s="63"/>
      <c r="B9" s="45" t="s">
        <v>21</v>
      </c>
      <c r="C9" s="45">
        <v>1</v>
      </c>
      <c r="D9" s="12">
        <f>C9/H7</f>
        <v>3.4482758620689655E-2</v>
      </c>
      <c r="E9" s="46">
        <v>3</v>
      </c>
      <c r="F9" s="12">
        <f>E9/H7</f>
        <v>0.10344827586206896</v>
      </c>
      <c r="G9" s="54">
        <f t="shared" si="0"/>
        <v>4</v>
      </c>
      <c r="H9" s="63"/>
      <c r="I9" s="4"/>
    </row>
    <row r="10" spans="1:9">
      <c r="A10" s="63"/>
      <c r="B10" s="45" t="s">
        <v>22</v>
      </c>
      <c r="C10" s="45">
        <v>13</v>
      </c>
      <c r="D10" s="12">
        <f>C10/H7</f>
        <v>0.44827586206896552</v>
      </c>
      <c r="E10" s="46">
        <v>2</v>
      </c>
      <c r="F10" s="12">
        <f>E10/H7</f>
        <v>6.8965517241379309E-2</v>
      </c>
      <c r="G10" s="54">
        <f t="shared" si="0"/>
        <v>15</v>
      </c>
      <c r="H10" s="63"/>
      <c r="I10" s="4"/>
    </row>
    <row r="11" spans="1:9">
      <c r="A11" s="63"/>
      <c r="B11" s="45" t="s">
        <v>23</v>
      </c>
      <c r="C11" s="45">
        <v>6</v>
      </c>
      <c r="D11" s="12">
        <f>C11/H7</f>
        <v>0.20689655172413793</v>
      </c>
      <c r="E11" s="46">
        <v>4</v>
      </c>
      <c r="F11" s="12">
        <f>E11/H7</f>
        <v>0.13793103448275862</v>
      </c>
      <c r="G11" s="54">
        <f t="shared" si="0"/>
        <v>10</v>
      </c>
      <c r="H11" s="63"/>
      <c r="I11" s="6"/>
    </row>
    <row r="12" spans="1:9">
      <c r="A12" s="64"/>
      <c r="B12" s="45" t="s">
        <v>25</v>
      </c>
      <c r="C12" s="45"/>
      <c r="D12" s="12">
        <f>C12/H7</f>
        <v>0</v>
      </c>
      <c r="E12" s="46"/>
      <c r="F12" s="12">
        <f>E12/H7</f>
        <v>0</v>
      </c>
      <c r="G12" s="54">
        <f t="shared" si="0"/>
        <v>0</v>
      </c>
      <c r="H12" s="64"/>
      <c r="I12" s="6"/>
    </row>
    <row r="13" spans="1:9">
      <c r="A13" s="53"/>
      <c r="B13" s="51"/>
      <c r="C13" s="51">
        <f>SUM(C7:C12)</f>
        <v>20</v>
      </c>
      <c r="D13" s="51">
        <f t="shared" ref="D13:F13" si="1">SUM(D7:D12)</f>
        <v>0.68965517241379315</v>
      </c>
      <c r="E13" s="51">
        <f t="shared" si="1"/>
        <v>9</v>
      </c>
      <c r="F13" s="51">
        <f t="shared" si="1"/>
        <v>0.31034482758620691</v>
      </c>
      <c r="G13" s="54">
        <f t="shared" si="0"/>
        <v>29</v>
      </c>
      <c r="H13" s="53"/>
      <c r="I13" s="6"/>
    </row>
    <row r="14" spans="1:9">
      <c r="A14" s="62">
        <v>2</v>
      </c>
      <c r="B14" s="45" t="s">
        <v>24</v>
      </c>
      <c r="C14" s="45"/>
      <c r="D14" s="12">
        <f>C14/H14</f>
        <v>0</v>
      </c>
      <c r="E14" s="46"/>
      <c r="F14" s="12">
        <f>E14/H14</f>
        <v>0</v>
      </c>
      <c r="G14" s="54">
        <f t="shared" si="0"/>
        <v>0</v>
      </c>
      <c r="H14" s="65">
        <f>SUM(C14:C19,E14:E19)</f>
        <v>31</v>
      </c>
      <c r="I14" s="6" t="s">
        <v>70</v>
      </c>
    </row>
    <row r="15" spans="1:9">
      <c r="A15" s="63"/>
      <c r="B15" s="45" t="s">
        <v>20</v>
      </c>
      <c r="C15" s="45"/>
      <c r="D15" s="12">
        <f>C15/H14</f>
        <v>0</v>
      </c>
      <c r="E15" s="46"/>
      <c r="F15" s="12">
        <f>E15/H14</f>
        <v>0</v>
      </c>
      <c r="G15" s="54">
        <f t="shared" si="0"/>
        <v>0</v>
      </c>
      <c r="H15" s="63"/>
      <c r="I15" s="6" t="s">
        <v>16</v>
      </c>
    </row>
    <row r="16" spans="1:9">
      <c r="A16" s="63"/>
      <c r="B16" s="45" t="s">
        <v>21</v>
      </c>
      <c r="C16" s="45"/>
      <c r="D16" s="12">
        <f>C16/H14</f>
        <v>0</v>
      </c>
      <c r="E16" s="46">
        <v>8</v>
      </c>
      <c r="F16" s="12">
        <f>E16/H14</f>
        <v>0.25806451612903225</v>
      </c>
      <c r="G16" s="54">
        <f t="shared" si="0"/>
        <v>8</v>
      </c>
      <c r="H16" s="63"/>
      <c r="I16" s="6"/>
    </row>
    <row r="17" spans="1:9">
      <c r="A17" s="63"/>
      <c r="B17" s="45" t="s">
        <v>22</v>
      </c>
      <c r="C17" s="45">
        <v>8</v>
      </c>
      <c r="D17" s="12">
        <f>C17/H14</f>
        <v>0.25806451612903225</v>
      </c>
      <c r="E17" s="46">
        <v>9</v>
      </c>
      <c r="F17" s="12">
        <f>E17/H14</f>
        <v>0.29032258064516131</v>
      </c>
      <c r="G17" s="54">
        <f t="shared" si="0"/>
        <v>17</v>
      </c>
      <c r="H17" s="63"/>
      <c r="I17" s="6"/>
    </row>
    <row r="18" spans="1:9">
      <c r="A18" s="63"/>
      <c r="B18" s="45" t="s">
        <v>23</v>
      </c>
      <c r="C18" s="45">
        <v>3</v>
      </c>
      <c r="D18" s="12">
        <f>C18/H14</f>
        <v>9.6774193548387094E-2</v>
      </c>
      <c r="E18" s="46">
        <v>3</v>
      </c>
      <c r="F18" s="12">
        <f>E18/H14</f>
        <v>9.6774193548387094E-2</v>
      </c>
      <c r="G18" s="54">
        <f t="shared" si="0"/>
        <v>6</v>
      </c>
      <c r="H18" s="63"/>
      <c r="I18" s="6"/>
    </row>
    <row r="19" spans="1:9">
      <c r="A19" s="64"/>
      <c r="B19" s="45" t="s">
        <v>25</v>
      </c>
      <c r="C19" s="45"/>
      <c r="D19" s="12">
        <f>C19/H14</f>
        <v>0</v>
      </c>
      <c r="E19" s="46"/>
      <c r="F19" s="12">
        <f>E19/H14</f>
        <v>0</v>
      </c>
      <c r="G19" s="54">
        <f t="shared" si="0"/>
        <v>0</v>
      </c>
      <c r="H19" s="64"/>
      <c r="I19" s="6"/>
    </row>
    <row r="20" spans="1:9">
      <c r="A20" s="53"/>
      <c r="B20" s="51"/>
      <c r="C20" s="51">
        <f>SUM(C14:C19)</f>
        <v>11</v>
      </c>
      <c r="D20" s="51">
        <f t="shared" ref="D20" si="2">SUM(D14:D19)</f>
        <v>0.35483870967741937</v>
      </c>
      <c r="E20" s="51">
        <f t="shared" ref="E20" si="3">SUM(E14:E19)</f>
        <v>20</v>
      </c>
      <c r="F20" s="51">
        <f t="shared" ref="F20" si="4">SUM(F14:F19)</f>
        <v>0.64516129032258063</v>
      </c>
      <c r="G20" s="54">
        <f t="shared" ref="G20" si="5">SUM(C20,E20)</f>
        <v>31</v>
      </c>
      <c r="H20" s="53"/>
      <c r="I20" s="6"/>
    </row>
    <row r="21" spans="1:9">
      <c r="A21" s="66">
        <v>3</v>
      </c>
      <c r="B21" s="45" t="s">
        <v>24</v>
      </c>
      <c r="C21" s="45"/>
      <c r="D21" s="12">
        <f>C21/H21</f>
        <v>0</v>
      </c>
      <c r="E21" s="46"/>
      <c r="F21" s="12">
        <f>E21/H21</f>
        <v>0</v>
      </c>
      <c r="G21" s="54">
        <f t="shared" si="0"/>
        <v>0</v>
      </c>
      <c r="H21" s="67">
        <f>SUM(C21:C26,E21:E26)</f>
        <v>39</v>
      </c>
      <c r="I21" s="6" t="s">
        <v>71</v>
      </c>
    </row>
    <row r="22" spans="1:9">
      <c r="A22" s="66"/>
      <c r="B22" s="45" t="s">
        <v>20</v>
      </c>
      <c r="C22" s="45"/>
      <c r="D22" s="12">
        <f>C22/H21</f>
        <v>0</v>
      </c>
      <c r="E22" s="46"/>
      <c r="F22" s="12">
        <f>E22/H21</f>
        <v>0</v>
      </c>
      <c r="G22" s="54">
        <f t="shared" si="0"/>
        <v>0</v>
      </c>
      <c r="H22" s="66"/>
      <c r="I22" s="6" t="s">
        <v>17</v>
      </c>
    </row>
    <row r="23" spans="1:9">
      <c r="A23" s="66"/>
      <c r="B23" s="45" t="s">
        <v>21</v>
      </c>
      <c r="C23" s="45">
        <v>2</v>
      </c>
      <c r="D23" s="12">
        <f>C23/H21</f>
        <v>5.128205128205128E-2</v>
      </c>
      <c r="E23" s="46">
        <v>10</v>
      </c>
      <c r="F23" s="12">
        <f>E23/H21</f>
        <v>0.25641025641025639</v>
      </c>
      <c r="G23" s="54">
        <f t="shared" si="0"/>
        <v>12</v>
      </c>
      <c r="H23" s="66"/>
      <c r="I23" s="6"/>
    </row>
    <row r="24" spans="1:9">
      <c r="A24" s="66"/>
      <c r="B24" s="45" t="s">
        <v>22</v>
      </c>
      <c r="C24" s="45">
        <v>5</v>
      </c>
      <c r="D24" s="12">
        <f>C24/H21</f>
        <v>0.12820512820512819</v>
      </c>
      <c r="E24" s="46">
        <v>14</v>
      </c>
      <c r="F24" s="12">
        <f>E24/H21</f>
        <v>0.35897435897435898</v>
      </c>
      <c r="G24" s="54">
        <f t="shared" si="0"/>
        <v>19</v>
      </c>
      <c r="H24" s="66"/>
      <c r="I24" s="6"/>
    </row>
    <row r="25" spans="1:9">
      <c r="A25" s="66"/>
      <c r="B25" s="45" t="s">
        <v>23</v>
      </c>
      <c r="C25" s="45">
        <v>6</v>
      </c>
      <c r="D25" s="12">
        <f>C25/H21</f>
        <v>0.15384615384615385</v>
      </c>
      <c r="E25" s="46">
        <v>2</v>
      </c>
      <c r="F25" s="12">
        <f>E25/H21</f>
        <v>5.128205128205128E-2</v>
      </c>
      <c r="G25" s="54">
        <f t="shared" si="0"/>
        <v>8</v>
      </c>
      <c r="H25" s="66"/>
      <c r="I25" s="6"/>
    </row>
    <row r="26" spans="1:9">
      <c r="A26" s="66"/>
      <c r="B26" s="45" t="s">
        <v>25</v>
      </c>
      <c r="C26" s="45"/>
      <c r="D26" s="12">
        <f>C26/H21</f>
        <v>0</v>
      </c>
      <c r="E26" s="46"/>
      <c r="F26" s="12">
        <f>E26/H21</f>
        <v>0</v>
      </c>
      <c r="G26" s="54">
        <f t="shared" si="0"/>
        <v>0</v>
      </c>
      <c r="H26" s="66"/>
      <c r="I26" s="6"/>
    </row>
    <row r="27" spans="1:9">
      <c r="A27" s="53"/>
      <c r="B27" s="51"/>
      <c r="C27" s="51">
        <f>SUM(C21:C26)</f>
        <v>13</v>
      </c>
      <c r="D27" s="51">
        <f t="shared" ref="D27" si="6">SUM(D21:D26)</f>
        <v>0.33333333333333331</v>
      </c>
      <c r="E27" s="51">
        <f t="shared" ref="E27" si="7">SUM(E21:E26)</f>
        <v>26</v>
      </c>
      <c r="F27" s="51">
        <f t="shared" ref="F27" si="8">SUM(F21:F26)</f>
        <v>0.66666666666666674</v>
      </c>
      <c r="G27" s="54">
        <f t="shared" si="0"/>
        <v>39</v>
      </c>
      <c r="H27" s="53"/>
      <c r="I27" s="6"/>
    </row>
    <row r="28" spans="1:9">
      <c r="G28" s="54">
        <f t="shared" si="0"/>
        <v>0</v>
      </c>
    </row>
    <row r="29" spans="1:9">
      <c r="A29" s="7"/>
    </row>
  </sheetData>
  <mergeCells count="6">
    <mergeCell ref="A7:A12"/>
    <mergeCell ref="H7:H12"/>
    <mergeCell ref="A14:A19"/>
    <mergeCell ref="H14:H19"/>
    <mergeCell ref="A21:A26"/>
    <mergeCell ref="H21:H26"/>
  </mergeCells>
  <phoneticPr fontId="2" type="noConversion"/>
  <pageMargins left="0.7" right="0.7" top="0.75" bottom="0.75" header="0.3" footer="0.3"/>
  <pageSetup paperSize="9" orientation="landscape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7"/>
  <sheetViews>
    <sheetView topLeftCell="A4" workbookViewId="0">
      <selection activeCell="G27" activeCellId="5" sqref="E13 G13 E20 G20 E27 G27"/>
    </sheetView>
  </sheetViews>
  <sheetFormatPr defaultRowHeight="16.2"/>
  <cols>
    <col min="1" max="1" width="11.6640625" customWidth="1"/>
    <col min="2" max="2" width="10.44140625" bestFit="1" customWidth="1"/>
    <col min="3" max="3" width="10.44140625" customWidth="1"/>
    <col min="4" max="4" width="13.33203125" style="9" customWidth="1"/>
    <col min="5" max="5" width="16.109375" style="10" customWidth="1"/>
    <col min="6" max="6" width="16.109375" style="13" customWidth="1"/>
    <col min="7" max="7" width="15.33203125" style="16" customWidth="1"/>
    <col min="8" max="8" width="10.44140625" customWidth="1"/>
    <col min="9" max="9" width="24.77734375" customWidth="1"/>
  </cols>
  <sheetData>
    <row r="1" spans="1:9" ht="19.8">
      <c r="A1" s="1" t="s">
        <v>0</v>
      </c>
    </row>
    <row r="2" spans="1:9">
      <c r="A2" s="2" t="s">
        <v>1</v>
      </c>
      <c r="B2" s="26">
        <v>43929</v>
      </c>
      <c r="C2" s="26"/>
      <c r="E2" s="39" t="s">
        <v>57</v>
      </c>
      <c r="F2" s="19"/>
      <c r="H2" s="8"/>
    </row>
    <row r="3" spans="1:9">
      <c r="A3" s="2" t="s">
        <v>2</v>
      </c>
      <c r="B3" s="2" t="s">
        <v>11</v>
      </c>
      <c r="C3" s="2"/>
    </row>
    <row r="4" spans="1:9">
      <c r="A4" s="2" t="s">
        <v>3</v>
      </c>
      <c r="B4" s="2" t="s">
        <v>47</v>
      </c>
      <c r="C4" s="2"/>
    </row>
    <row r="5" spans="1:9">
      <c r="A5" s="2" t="s">
        <v>4</v>
      </c>
      <c r="B5" s="2" t="s">
        <v>52</v>
      </c>
      <c r="C5" s="2"/>
    </row>
    <row r="6" spans="1:9" ht="48.6">
      <c r="A6" s="3" t="s">
        <v>5</v>
      </c>
      <c r="B6" s="3" t="s">
        <v>6</v>
      </c>
      <c r="C6" s="51"/>
      <c r="D6" s="3" t="s">
        <v>7</v>
      </c>
      <c r="E6" s="11" t="s">
        <v>8</v>
      </c>
      <c r="F6" s="14" t="s">
        <v>13</v>
      </c>
      <c r="G6" s="17" t="s">
        <v>9</v>
      </c>
      <c r="H6" s="3" t="s">
        <v>12</v>
      </c>
      <c r="I6" s="5" t="s">
        <v>10</v>
      </c>
    </row>
    <row r="7" spans="1:9">
      <c r="A7" s="62">
        <v>1</v>
      </c>
      <c r="B7" s="25" t="s">
        <v>19</v>
      </c>
      <c r="C7" s="52">
        <f>SUM(D7,F7)</f>
        <v>0</v>
      </c>
      <c r="D7" s="25"/>
      <c r="E7" s="12">
        <f>D7/H7</f>
        <v>0</v>
      </c>
      <c r="F7" s="15"/>
      <c r="G7" s="12">
        <f>F7/H7</f>
        <v>0</v>
      </c>
      <c r="H7" s="65">
        <f>SUM(D7:D12,F7:F12)</f>
        <v>62</v>
      </c>
      <c r="I7" s="18" t="s">
        <v>53</v>
      </c>
    </row>
    <row r="8" spans="1:9">
      <c r="A8" s="63"/>
      <c r="B8" s="25" t="s">
        <v>20</v>
      </c>
      <c r="C8" s="52">
        <f t="shared" ref="C8:C26" si="0">SUM(D8,F8)</f>
        <v>8</v>
      </c>
      <c r="D8" s="25">
        <v>6</v>
      </c>
      <c r="E8" s="12">
        <f>D8/H7</f>
        <v>9.6774193548387094E-2</v>
      </c>
      <c r="F8" s="15">
        <v>2</v>
      </c>
      <c r="G8" s="12">
        <f>F8/H7</f>
        <v>3.2258064516129031E-2</v>
      </c>
      <c r="H8" s="68"/>
      <c r="I8" s="4" t="s">
        <v>27</v>
      </c>
    </row>
    <row r="9" spans="1:9">
      <c r="A9" s="63"/>
      <c r="B9" s="25" t="s">
        <v>21</v>
      </c>
      <c r="C9" s="52">
        <f t="shared" si="0"/>
        <v>27</v>
      </c>
      <c r="D9" s="25">
        <v>15</v>
      </c>
      <c r="E9" s="12">
        <f>D9/H7</f>
        <v>0.24193548387096775</v>
      </c>
      <c r="F9" s="15">
        <v>12</v>
      </c>
      <c r="G9" s="12">
        <f>F9/H7</f>
        <v>0.19354838709677419</v>
      </c>
      <c r="H9" s="68"/>
      <c r="I9" s="4"/>
    </row>
    <row r="10" spans="1:9">
      <c r="A10" s="63"/>
      <c r="B10" s="25" t="s">
        <v>22</v>
      </c>
      <c r="C10" s="52">
        <f t="shared" si="0"/>
        <v>26</v>
      </c>
      <c r="D10" s="25">
        <v>16</v>
      </c>
      <c r="E10" s="12">
        <f>D10/H7</f>
        <v>0.25806451612903225</v>
      </c>
      <c r="F10" s="15">
        <v>10</v>
      </c>
      <c r="G10" s="12">
        <f>F10/H7</f>
        <v>0.16129032258064516</v>
      </c>
      <c r="H10" s="68"/>
      <c r="I10" s="4"/>
    </row>
    <row r="11" spans="1:9">
      <c r="A11" s="63"/>
      <c r="B11" s="25" t="s">
        <v>23</v>
      </c>
      <c r="C11" s="52">
        <f t="shared" si="0"/>
        <v>1</v>
      </c>
      <c r="D11" s="25">
        <v>1</v>
      </c>
      <c r="E11" s="12">
        <f>D11/H7</f>
        <v>1.6129032258064516E-2</v>
      </c>
      <c r="F11" s="15"/>
      <c r="G11" s="12">
        <f>F11/H7</f>
        <v>0</v>
      </c>
      <c r="H11" s="68"/>
      <c r="I11" s="6"/>
    </row>
    <row r="12" spans="1:9">
      <c r="A12" s="63"/>
      <c r="B12" s="25" t="s">
        <v>26</v>
      </c>
      <c r="C12" s="52">
        <f t="shared" si="0"/>
        <v>0</v>
      </c>
      <c r="D12" s="25"/>
      <c r="E12" s="12">
        <f>D12/H7</f>
        <v>0</v>
      </c>
      <c r="F12" s="15"/>
      <c r="G12" s="12">
        <f>F12/H7</f>
        <v>0</v>
      </c>
      <c r="H12" s="68"/>
      <c r="I12" s="6"/>
    </row>
    <row r="13" spans="1:9">
      <c r="A13" s="53"/>
      <c r="B13" s="51"/>
      <c r="C13" s="52">
        <f>SUM(C7:C12)</f>
        <v>62</v>
      </c>
      <c r="D13" s="52">
        <f t="shared" ref="D13:G13" si="1">SUM(D7:D12)</f>
        <v>38</v>
      </c>
      <c r="E13" s="59">
        <f>SUM(E7:E12)</f>
        <v>0.61290322580645162</v>
      </c>
      <c r="F13" s="52">
        <f t="shared" si="1"/>
        <v>24</v>
      </c>
      <c r="G13" s="59">
        <f t="shared" si="1"/>
        <v>0.38709677419354838</v>
      </c>
      <c r="H13" s="55"/>
      <c r="I13" s="6"/>
    </row>
    <row r="14" spans="1:9">
      <c r="A14" s="62">
        <v>2</v>
      </c>
      <c r="B14" s="25" t="s">
        <v>19</v>
      </c>
      <c r="C14" s="52">
        <f t="shared" si="0"/>
        <v>0</v>
      </c>
      <c r="D14" s="3"/>
      <c r="E14" s="12">
        <f>D14/H14</f>
        <v>0</v>
      </c>
      <c r="F14" s="15"/>
      <c r="G14" s="12">
        <f>F14/H14</f>
        <v>0</v>
      </c>
      <c r="H14" s="65">
        <f>SUM(D14:D19,F14:F19)</f>
        <v>49</v>
      </c>
      <c r="I14" s="6" t="s">
        <v>55</v>
      </c>
    </row>
    <row r="15" spans="1:9">
      <c r="A15" s="63"/>
      <c r="B15" s="25" t="s">
        <v>20</v>
      </c>
      <c r="C15" s="52">
        <f t="shared" si="0"/>
        <v>5</v>
      </c>
      <c r="D15" s="3">
        <v>4</v>
      </c>
      <c r="E15" s="12">
        <f>D15/H14</f>
        <v>8.1632653061224483E-2</v>
      </c>
      <c r="F15" s="15">
        <v>1</v>
      </c>
      <c r="G15" s="12">
        <f>F15/H14</f>
        <v>2.0408163265306121E-2</v>
      </c>
      <c r="H15" s="63"/>
      <c r="I15" s="6" t="s">
        <v>28</v>
      </c>
    </row>
    <row r="16" spans="1:9">
      <c r="A16" s="63"/>
      <c r="B16" s="25" t="s">
        <v>21</v>
      </c>
      <c r="C16" s="52">
        <f t="shared" si="0"/>
        <v>24</v>
      </c>
      <c r="D16" s="3">
        <v>15</v>
      </c>
      <c r="E16" s="12">
        <f>D16/H14</f>
        <v>0.30612244897959184</v>
      </c>
      <c r="F16" s="15">
        <v>9</v>
      </c>
      <c r="G16" s="12">
        <f>F16/H14</f>
        <v>0.18367346938775511</v>
      </c>
      <c r="H16" s="63"/>
      <c r="I16" s="6"/>
    </row>
    <row r="17" spans="1:9">
      <c r="A17" s="63"/>
      <c r="B17" s="25" t="s">
        <v>22</v>
      </c>
      <c r="C17" s="52">
        <f t="shared" si="0"/>
        <v>18</v>
      </c>
      <c r="D17" s="3">
        <v>12</v>
      </c>
      <c r="E17" s="12">
        <f>D17/H14</f>
        <v>0.24489795918367346</v>
      </c>
      <c r="F17" s="15">
        <v>6</v>
      </c>
      <c r="G17" s="12">
        <f>F17/H14</f>
        <v>0.12244897959183673</v>
      </c>
      <c r="H17" s="63"/>
      <c r="I17" s="6"/>
    </row>
    <row r="18" spans="1:9">
      <c r="A18" s="63"/>
      <c r="B18" s="25" t="s">
        <v>23</v>
      </c>
      <c r="C18" s="52">
        <f t="shared" si="0"/>
        <v>2</v>
      </c>
      <c r="D18" s="3">
        <v>2</v>
      </c>
      <c r="E18" s="12">
        <f>D18/H14</f>
        <v>4.0816326530612242E-2</v>
      </c>
      <c r="F18" s="15"/>
      <c r="G18" s="12">
        <f>F18/H14</f>
        <v>0</v>
      </c>
      <c r="H18" s="63"/>
      <c r="I18" s="6"/>
    </row>
    <row r="19" spans="1:9">
      <c r="A19" s="64"/>
      <c r="B19" s="25" t="s">
        <v>26</v>
      </c>
      <c r="C19" s="52">
        <f t="shared" si="0"/>
        <v>0</v>
      </c>
      <c r="D19" s="3"/>
      <c r="E19" s="12">
        <f>D19/H14</f>
        <v>0</v>
      </c>
      <c r="F19" s="15"/>
      <c r="G19" s="12">
        <f>F19/H14</f>
        <v>0</v>
      </c>
      <c r="H19" s="64"/>
      <c r="I19" s="6"/>
    </row>
    <row r="20" spans="1:9">
      <c r="A20" s="53"/>
      <c r="B20" s="51"/>
      <c r="C20" s="52">
        <f>SUM(C14:C19)</f>
        <v>49</v>
      </c>
      <c r="D20" s="52">
        <f t="shared" ref="D20" si="2">SUM(D14:D19)</f>
        <v>33</v>
      </c>
      <c r="E20" s="59">
        <f t="shared" ref="E20" si="3">SUM(E14:E19)</f>
        <v>0.67346938775510212</v>
      </c>
      <c r="F20" s="52">
        <f t="shared" ref="F20" si="4">SUM(F14:F19)</f>
        <v>16</v>
      </c>
      <c r="G20" s="59">
        <f t="shared" ref="G20" si="5">SUM(G14:G19)</f>
        <v>0.32653061224489799</v>
      </c>
      <c r="H20" s="55"/>
      <c r="I20" s="6"/>
    </row>
    <row r="21" spans="1:9">
      <c r="A21" s="66">
        <v>3</v>
      </c>
      <c r="B21" s="25" t="s">
        <v>19</v>
      </c>
      <c r="C21" s="52">
        <f t="shared" si="0"/>
        <v>0</v>
      </c>
      <c r="D21" s="3"/>
      <c r="E21" s="12">
        <f>D21/H21</f>
        <v>0</v>
      </c>
      <c r="F21" s="15"/>
      <c r="G21" s="12">
        <f>F21/H21</f>
        <v>0</v>
      </c>
      <c r="H21" s="67">
        <f>SUM(D21:D26,F21:F26)</f>
        <v>42</v>
      </c>
      <c r="I21" s="6" t="s">
        <v>54</v>
      </c>
    </row>
    <row r="22" spans="1:9">
      <c r="A22" s="66"/>
      <c r="B22" s="25" t="s">
        <v>20</v>
      </c>
      <c r="C22" s="52">
        <f t="shared" si="0"/>
        <v>2</v>
      </c>
      <c r="D22" s="3">
        <v>2</v>
      </c>
      <c r="E22" s="12">
        <f>D22/H21</f>
        <v>4.7619047619047616E-2</v>
      </c>
      <c r="F22" s="15"/>
      <c r="G22" s="12">
        <f>F22/H21</f>
        <v>0</v>
      </c>
      <c r="H22" s="67"/>
      <c r="I22" s="6" t="s">
        <v>29</v>
      </c>
    </row>
    <row r="23" spans="1:9">
      <c r="A23" s="66"/>
      <c r="B23" s="25" t="s">
        <v>21</v>
      </c>
      <c r="C23" s="52">
        <f t="shared" si="0"/>
        <v>20</v>
      </c>
      <c r="D23" s="3">
        <v>19</v>
      </c>
      <c r="E23" s="12">
        <f>D23/H21</f>
        <v>0.45238095238095238</v>
      </c>
      <c r="F23" s="15">
        <v>1</v>
      </c>
      <c r="G23" s="12">
        <f>F23/H21</f>
        <v>2.3809523809523808E-2</v>
      </c>
      <c r="H23" s="67"/>
      <c r="I23" s="6"/>
    </row>
    <row r="24" spans="1:9">
      <c r="A24" s="66"/>
      <c r="B24" s="25" t="s">
        <v>22</v>
      </c>
      <c r="C24" s="52">
        <f t="shared" si="0"/>
        <v>19</v>
      </c>
      <c r="D24" s="3">
        <v>15</v>
      </c>
      <c r="E24" s="12">
        <f>D24/H21</f>
        <v>0.35714285714285715</v>
      </c>
      <c r="F24" s="15">
        <v>4</v>
      </c>
      <c r="G24" s="12">
        <f>F24/H21</f>
        <v>9.5238095238095233E-2</v>
      </c>
      <c r="H24" s="67"/>
      <c r="I24" s="6"/>
    </row>
    <row r="25" spans="1:9">
      <c r="A25" s="66"/>
      <c r="B25" s="25" t="s">
        <v>23</v>
      </c>
      <c r="C25" s="52">
        <f t="shared" si="0"/>
        <v>1</v>
      </c>
      <c r="D25" s="3">
        <v>1</v>
      </c>
      <c r="E25" s="12">
        <f>D25/H21</f>
        <v>2.3809523809523808E-2</v>
      </c>
      <c r="F25" s="15"/>
      <c r="G25" s="12">
        <f>F25/H21</f>
        <v>0</v>
      </c>
      <c r="H25" s="67"/>
      <c r="I25" s="6"/>
    </row>
    <row r="26" spans="1:9">
      <c r="A26" s="66"/>
      <c r="B26" s="25" t="s">
        <v>26</v>
      </c>
      <c r="C26" s="52">
        <f t="shared" si="0"/>
        <v>0</v>
      </c>
      <c r="D26" s="3"/>
      <c r="E26" s="12">
        <f>D26/H21</f>
        <v>0</v>
      </c>
      <c r="F26" s="15"/>
      <c r="G26" s="12">
        <f>F26/H21</f>
        <v>0</v>
      </c>
      <c r="H26" s="67"/>
      <c r="I26" s="6"/>
    </row>
    <row r="27" spans="1:9">
      <c r="A27" s="53"/>
      <c r="B27" s="51"/>
      <c r="C27" s="52">
        <f>SUM(C21:C26)</f>
        <v>42</v>
      </c>
      <c r="D27" s="52">
        <f t="shared" ref="D27" si="6">SUM(D21:D26)</f>
        <v>37</v>
      </c>
      <c r="E27" s="59">
        <f t="shared" ref="E27" si="7">SUM(E21:E26)</f>
        <v>0.88095238095238104</v>
      </c>
      <c r="F27" s="52">
        <f t="shared" ref="F27" si="8">SUM(F21:F26)</f>
        <v>5</v>
      </c>
      <c r="G27" s="59">
        <f t="shared" ref="G27" si="9">SUM(G21:G26)</f>
        <v>0.11904761904761904</v>
      </c>
      <c r="H27" s="55"/>
      <c r="I27" s="6"/>
    </row>
  </sheetData>
  <mergeCells count="6">
    <mergeCell ref="A21:A26"/>
    <mergeCell ref="H21:H26"/>
    <mergeCell ref="A14:A19"/>
    <mergeCell ref="H14:H19"/>
    <mergeCell ref="A7:A12"/>
    <mergeCell ref="H7:H12"/>
  </mergeCells>
  <phoneticPr fontId="2" type="noConversion"/>
  <pageMargins left="0.7" right="0.7" top="0.75" bottom="0.75" header="0.3" footer="0.3"/>
  <pageSetup paperSize="9" orientation="landscape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8"/>
  <sheetViews>
    <sheetView topLeftCell="A5" workbookViewId="0">
      <selection activeCell="C7" sqref="C7:C27"/>
    </sheetView>
  </sheetViews>
  <sheetFormatPr defaultRowHeight="16.2"/>
  <cols>
    <col min="1" max="1" width="11.6640625" customWidth="1"/>
    <col min="2" max="2" width="10.44140625" bestFit="1" customWidth="1"/>
    <col min="3" max="3" width="10.44140625" customWidth="1"/>
    <col min="4" max="4" width="13.33203125" style="9" customWidth="1"/>
    <col min="5" max="5" width="16.109375" style="21" customWidth="1"/>
    <col min="6" max="6" width="16.109375" style="13" customWidth="1"/>
    <col min="7" max="7" width="15.33203125" style="16" customWidth="1"/>
    <col min="8" max="8" width="10.44140625" customWidth="1"/>
    <col min="9" max="9" width="24.77734375" customWidth="1"/>
  </cols>
  <sheetData>
    <row r="1" spans="1:9" ht="19.8">
      <c r="A1" s="1" t="s">
        <v>0</v>
      </c>
    </row>
    <row r="2" spans="1:9">
      <c r="A2" s="2" t="s">
        <v>1</v>
      </c>
      <c r="B2" s="26">
        <v>43969</v>
      </c>
      <c r="C2" s="26"/>
      <c r="E2" s="39" t="s">
        <v>76</v>
      </c>
      <c r="F2" s="19"/>
      <c r="H2" s="8"/>
    </row>
    <row r="3" spans="1:9">
      <c r="A3" s="2" t="s">
        <v>2</v>
      </c>
      <c r="B3" t="s">
        <v>72</v>
      </c>
    </row>
    <row r="4" spans="1:9">
      <c r="A4" s="2" t="s">
        <v>3</v>
      </c>
      <c r="B4" s="20" t="s">
        <v>74</v>
      </c>
      <c r="C4" s="20"/>
    </row>
    <row r="5" spans="1:9">
      <c r="A5" s="2" t="s">
        <v>4</v>
      </c>
      <c r="B5" s="2" t="s">
        <v>52</v>
      </c>
      <c r="C5" s="2"/>
    </row>
    <row r="6" spans="1:9" ht="48.6">
      <c r="A6" s="47" t="s">
        <v>5</v>
      </c>
      <c r="B6" s="47" t="s">
        <v>6</v>
      </c>
      <c r="C6" s="51"/>
      <c r="D6" s="47" t="s">
        <v>7</v>
      </c>
      <c r="E6" s="11" t="s">
        <v>8</v>
      </c>
      <c r="F6" s="14" t="s">
        <v>13</v>
      </c>
      <c r="G6" s="17" t="s">
        <v>9</v>
      </c>
      <c r="H6" s="47" t="s">
        <v>12</v>
      </c>
      <c r="I6" s="5" t="s">
        <v>10</v>
      </c>
    </row>
    <row r="7" spans="1:9">
      <c r="A7" s="62">
        <v>1</v>
      </c>
      <c r="B7" s="47" t="s">
        <v>24</v>
      </c>
      <c r="C7" s="52">
        <f>SUM(D7,F7)</f>
        <v>0</v>
      </c>
      <c r="D7" s="49"/>
      <c r="E7" s="12">
        <f>D7/H7</f>
        <v>0</v>
      </c>
      <c r="F7" s="50"/>
      <c r="G7" s="12">
        <f>F7/H7</f>
        <v>0</v>
      </c>
      <c r="H7" s="65">
        <f>SUM(D7:D12,F7:F12)</f>
        <v>28</v>
      </c>
      <c r="I7" s="18" t="s">
        <v>78</v>
      </c>
    </row>
    <row r="8" spans="1:9">
      <c r="A8" s="63"/>
      <c r="B8" s="47" t="s">
        <v>20</v>
      </c>
      <c r="C8" s="52">
        <f t="shared" ref="C8:C26" si="0">SUM(D8,F8)</f>
        <v>1</v>
      </c>
      <c r="D8" s="49">
        <v>1</v>
      </c>
      <c r="E8" s="12">
        <f>D8/H7</f>
        <v>3.5714285714285712E-2</v>
      </c>
      <c r="F8" s="50"/>
      <c r="G8" s="12">
        <f>F8/H7</f>
        <v>0</v>
      </c>
      <c r="H8" s="63"/>
      <c r="I8" s="23" t="s">
        <v>15</v>
      </c>
    </row>
    <row r="9" spans="1:9">
      <c r="A9" s="63"/>
      <c r="B9" s="47" t="s">
        <v>21</v>
      </c>
      <c r="C9" s="52">
        <f t="shared" si="0"/>
        <v>6</v>
      </c>
      <c r="D9" s="49">
        <v>4</v>
      </c>
      <c r="E9" s="12">
        <f>D9/H7</f>
        <v>0.14285714285714285</v>
      </c>
      <c r="F9" s="50">
        <v>2</v>
      </c>
      <c r="G9" s="12">
        <f>F9/H7</f>
        <v>7.1428571428571425E-2</v>
      </c>
      <c r="H9" s="63"/>
      <c r="I9" s="4"/>
    </row>
    <row r="10" spans="1:9">
      <c r="A10" s="63"/>
      <c r="B10" s="47" t="s">
        <v>22</v>
      </c>
      <c r="C10" s="52">
        <f t="shared" si="0"/>
        <v>20</v>
      </c>
      <c r="D10" s="49">
        <v>15</v>
      </c>
      <c r="E10" s="12">
        <f>D10/H7</f>
        <v>0.5357142857142857</v>
      </c>
      <c r="F10" s="50">
        <v>5</v>
      </c>
      <c r="G10" s="12">
        <f>F10/H7</f>
        <v>0.17857142857142858</v>
      </c>
      <c r="H10" s="63"/>
      <c r="I10" s="4"/>
    </row>
    <row r="11" spans="1:9">
      <c r="A11" s="63"/>
      <c r="B11" s="47" t="s">
        <v>23</v>
      </c>
      <c r="C11" s="52">
        <f t="shared" si="0"/>
        <v>1</v>
      </c>
      <c r="D11" s="49">
        <v>1</v>
      </c>
      <c r="E11" s="12">
        <f>D11/H7</f>
        <v>3.5714285714285712E-2</v>
      </c>
      <c r="F11" s="50"/>
      <c r="G11" s="12">
        <f>F11/H7</f>
        <v>0</v>
      </c>
      <c r="H11" s="63"/>
      <c r="I11" s="6"/>
    </row>
    <row r="12" spans="1:9">
      <c r="A12" s="64"/>
      <c r="B12" s="47" t="s">
        <v>25</v>
      </c>
      <c r="C12" s="52">
        <f t="shared" si="0"/>
        <v>0</v>
      </c>
      <c r="D12" s="49"/>
      <c r="E12" s="12">
        <f>D12/H7</f>
        <v>0</v>
      </c>
      <c r="F12" s="50"/>
      <c r="G12" s="12">
        <f>F12/H7</f>
        <v>0</v>
      </c>
      <c r="H12" s="64"/>
      <c r="I12" s="6"/>
    </row>
    <row r="13" spans="1:9">
      <c r="A13" s="53"/>
      <c r="B13" s="51"/>
      <c r="C13" s="52">
        <f>SUM(C7:C12)</f>
        <v>28</v>
      </c>
      <c r="D13" s="51">
        <f>SUM(D7:D12)</f>
        <v>21</v>
      </c>
      <c r="E13" s="51">
        <f t="shared" ref="E13:G13" si="1">SUM(E7:E12)</f>
        <v>0.74999999999999989</v>
      </c>
      <c r="F13" s="51">
        <f t="shared" si="1"/>
        <v>7</v>
      </c>
      <c r="G13" s="51">
        <f t="shared" si="1"/>
        <v>0.25</v>
      </c>
      <c r="H13" s="53"/>
      <c r="I13" s="6"/>
    </row>
    <row r="14" spans="1:9">
      <c r="A14" s="62">
        <v>2</v>
      </c>
      <c r="B14" s="47" t="s">
        <v>24</v>
      </c>
      <c r="C14" s="52">
        <f t="shared" si="0"/>
        <v>0</v>
      </c>
      <c r="D14" s="49"/>
      <c r="E14" s="12">
        <f>D14/H14</f>
        <v>0</v>
      </c>
      <c r="F14" s="50"/>
      <c r="G14" s="12">
        <f>F14/H14</f>
        <v>0</v>
      </c>
      <c r="H14" s="65">
        <f>SUM(D14:D19,F14:F19)</f>
        <v>19</v>
      </c>
      <c r="I14" s="6" t="s">
        <v>77</v>
      </c>
    </row>
    <row r="15" spans="1:9">
      <c r="A15" s="63"/>
      <c r="B15" s="47" t="s">
        <v>20</v>
      </c>
      <c r="C15" s="52">
        <f t="shared" si="0"/>
        <v>0</v>
      </c>
      <c r="D15" s="49"/>
      <c r="E15" s="12">
        <f>D15/H14</f>
        <v>0</v>
      </c>
      <c r="F15" s="50"/>
      <c r="G15" s="12">
        <f>F15/H14</f>
        <v>0</v>
      </c>
      <c r="H15" s="63"/>
      <c r="I15" s="6" t="s">
        <v>16</v>
      </c>
    </row>
    <row r="16" spans="1:9">
      <c r="A16" s="63"/>
      <c r="B16" s="47" t="s">
        <v>21</v>
      </c>
      <c r="C16" s="52">
        <f t="shared" si="0"/>
        <v>9</v>
      </c>
      <c r="D16" s="49">
        <v>8</v>
      </c>
      <c r="E16" s="12">
        <f>D16/H14</f>
        <v>0.42105263157894735</v>
      </c>
      <c r="F16" s="50">
        <v>1</v>
      </c>
      <c r="G16" s="12">
        <f>F16/H14</f>
        <v>5.2631578947368418E-2</v>
      </c>
      <c r="H16" s="63"/>
      <c r="I16" s="6"/>
    </row>
    <row r="17" spans="1:9">
      <c r="A17" s="63"/>
      <c r="B17" s="47" t="s">
        <v>22</v>
      </c>
      <c r="C17" s="52">
        <f t="shared" si="0"/>
        <v>6</v>
      </c>
      <c r="D17" s="49">
        <v>6</v>
      </c>
      <c r="E17" s="12">
        <f>D17/H14</f>
        <v>0.31578947368421051</v>
      </c>
      <c r="F17" s="50"/>
      <c r="G17" s="12">
        <f>F17/H14</f>
        <v>0</v>
      </c>
      <c r="H17" s="63"/>
      <c r="I17" s="6"/>
    </row>
    <row r="18" spans="1:9">
      <c r="A18" s="63"/>
      <c r="B18" s="47" t="s">
        <v>23</v>
      </c>
      <c r="C18" s="52">
        <f t="shared" si="0"/>
        <v>3</v>
      </c>
      <c r="D18" s="49">
        <v>3</v>
      </c>
      <c r="E18" s="12">
        <f>D18/H14</f>
        <v>0.15789473684210525</v>
      </c>
      <c r="F18" s="50"/>
      <c r="G18" s="12">
        <f>F18/H14</f>
        <v>0</v>
      </c>
      <c r="H18" s="63"/>
      <c r="I18" s="6"/>
    </row>
    <row r="19" spans="1:9">
      <c r="A19" s="64"/>
      <c r="B19" s="47" t="s">
        <v>25</v>
      </c>
      <c r="C19" s="52">
        <f t="shared" si="0"/>
        <v>1</v>
      </c>
      <c r="D19" s="49">
        <v>1</v>
      </c>
      <c r="E19" s="12">
        <f>D19/H14</f>
        <v>5.2631578947368418E-2</v>
      </c>
      <c r="F19" s="50"/>
      <c r="G19" s="12">
        <f>F19/H14</f>
        <v>0</v>
      </c>
      <c r="H19" s="64"/>
      <c r="I19" s="6"/>
    </row>
    <row r="20" spans="1:9">
      <c r="A20" s="53"/>
      <c r="B20" s="51"/>
      <c r="C20" s="52">
        <f>SUM(C14:C19)</f>
        <v>19</v>
      </c>
      <c r="D20" s="51">
        <f>SUM(D14:D19)</f>
        <v>18</v>
      </c>
      <c r="E20" s="51">
        <f t="shared" ref="E20" si="2">SUM(E14:E19)</f>
        <v>0.94736842105263142</v>
      </c>
      <c r="F20" s="51">
        <f t="shared" ref="F20" si="3">SUM(F14:F19)</f>
        <v>1</v>
      </c>
      <c r="G20" s="51">
        <f t="shared" ref="G20" si="4">SUM(G14:G19)</f>
        <v>5.2631578947368418E-2</v>
      </c>
      <c r="H20" s="53"/>
      <c r="I20" s="6"/>
    </row>
    <row r="21" spans="1:9">
      <c r="A21" s="66">
        <v>3</v>
      </c>
      <c r="B21" s="47" t="s">
        <v>24</v>
      </c>
      <c r="C21" s="52">
        <f t="shared" si="0"/>
        <v>0</v>
      </c>
      <c r="D21" s="47"/>
      <c r="E21" s="12">
        <f>D21/H21</f>
        <v>0</v>
      </c>
      <c r="F21" s="48"/>
      <c r="G21" s="12">
        <f>F21/H21</f>
        <v>0</v>
      </c>
      <c r="H21" s="67">
        <f>SUM(D21:D26,F21:F26)</f>
        <v>27</v>
      </c>
      <c r="I21" s="6" t="s">
        <v>73</v>
      </c>
    </row>
    <row r="22" spans="1:9">
      <c r="A22" s="66"/>
      <c r="B22" s="47" t="s">
        <v>20</v>
      </c>
      <c r="C22" s="52">
        <f t="shared" si="0"/>
        <v>1</v>
      </c>
      <c r="D22" s="47"/>
      <c r="E22" s="12">
        <f>D22/H21</f>
        <v>0</v>
      </c>
      <c r="F22" s="48">
        <v>1</v>
      </c>
      <c r="G22" s="12">
        <f>F22/H21</f>
        <v>3.7037037037037035E-2</v>
      </c>
      <c r="H22" s="66"/>
      <c r="I22" s="6" t="s">
        <v>17</v>
      </c>
    </row>
    <row r="23" spans="1:9">
      <c r="A23" s="66"/>
      <c r="B23" s="47" t="s">
        <v>21</v>
      </c>
      <c r="C23" s="52">
        <f t="shared" si="0"/>
        <v>12</v>
      </c>
      <c r="D23" s="47">
        <v>10</v>
      </c>
      <c r="E23" s="12">
        <f>D23/H21</f>
        <v>0.37037037037037035</v>
      </c>
      <c r="F23" s="48">
        <v>2</v>
      </c>
      <c r="G23" s="12">
        <f>F23/H21</f>
        <v>7.407407407407407E-2</v>
      </c>
      <c r="H23" s="66"/>
      <c r="I23" s="6"/>
    </row>
    <row r="24" spans="1:9">
      <c r="A24" s="66"/>
      <c r="B24" s="47" t="s">
        <v>22</v>
      </c>
      <c r="C24" s="52">
        <f t="shared" si="0"/>
        <v>10</v>
      </c>
      <c r="D24" s="47">
        <v>8</v>
      </c>
      <c r="E24" s="12">
        <f>D24/H21</f>
        <v>0.29629629629629628</v>
      </c>
      <c r="F24" s="48">
        <v>2</v>
      </c>
      <c r="G24" s="12">
        <f>F24/H21</f>
        <v>7.407407407407407E-2</v>
      </c>
      <c r="H24" s="66"/>
      <c r="I24" s="6"/>
    </row>
    <row r="25" spans="1:9">
      <c r="A25" s="66"/>
      <c r="B25" s="47" t="s">
        <v>23</v>
      </c>
      <c r="C25" s="52">
        <f t="shared" si="0"/>
        <v>4</v>
      </c>
      <c r="D25" s="47">
        <v>3</v>
      </c>
      <c r="E25" s="12">
        <f>D25/H21</f>
        <v>0.1111111111111111</v>
      </c>
      <c r="F25" s="48">
        <v>1</v>
      </c>
      <c r="G25" s="12">
        <f>F25/H21</f>
        <v>3.7037037037037035E-2</v>
      </c>
      <c r="H25" s="66"/>
      <c r="I25" s="6"/>
    </row>
    <row r="26" spans="1:9">
      <c r="A26" s="66"/>
      <c r="B26" s="47" t="s">
        <v>25</v>
      </c>
      <c r="C26" s="52">
        <f t="shared" si="0"/>
        <v>0</v>
      </c>
      <c r="D26" s="47"/>
      <c r="E26" s="12">
        <f>D26/H21</f>
        <v>0</v>
      </c>
      <c r="F26" s="48"/>
      <c r="G26" s="12">
        <f>F26/H21</f>
        <v>0</v>
      </c>
      <c r="H26" s="66"/>
      <c r="I26" s="6"/>
    </row>
    <row r="27" spans="1:9">
      <c r="A27" s="53"/>
      <c r="B27" s="51"/>
      <c r="C27" s="52">
        <f>SUM(C21:C26)</f>
        <v>27</v>
      </c>
      <c r="D27" s="51">
        <f>SUM(D21:D26)</f>
        <v>21</v>
      </c>
      <c r="E27" s="51">
        <f t="shared" ref="E27" si="5">SUM(E21:E26)</f>
        <v>0.77777777777777768</v>
      </c>
      <c r="F27" s="51">
        <f t="shared" ref="F27" si="6">SUM(F21:F26)</f>
        <v>6</v>
      </c>
      <c r="G27" s="51">
        <f t="shared" ref="G27" si="7">SUM(G21:G26)</f>
        <v>0.22222222222222221</v>
      </c>
      <c r="H27" s="53"/>
      <c r="I27" s="6"/>
    </row>
    <row r="28" spans="1:9">
      <c r="A28" s="7"/>
    </row>
  </sheetData>
  <mergeCells count="6">
    <mergeCell ref="A7:A12"/>
    <mergeCell ref="H7:H12"/>
    <mergeCell ref="A14:A19"/>
    <mergeCell ref="H14:H19"/>
    <mergeCell ref="A21:A26"/>
    <mergeCell ref="H21:H26"/>
  </mergeCells>
  <phoneticPr fontId="2" type="noConversion"/>
  <pageMargins left="0.7" right="0.7" top="0.75" bottom="0.75" header="0.3" footer="0.3"/>
  <pageSetup paperSize="9" orientation="landscape" horizontalDpi="4294967292" vertic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9"/>
  <sheetViews>
    <sheetView topLeftCell="A4" workbookViewId="0">
      <selection activeCell="G27" activeCellId="5" sqref="E13 G13 E20 G20 E27 G27"/>
    </sheetView>
  </sheetViews>
  <sheetFormatPr defaultRowHeight="16.2"/>
  <cols>
    <col min="1" max="1" width="11.6640625" customWidth="1"/>
    <col min="2" max="2" width="10.44140625" bestFit="1" customWidth="1"/>
    <col min="3" max="3" width="10.44140625" customWidth="1"/>
    <col min="4" max="4" width="13.33203125" style="9" customWidth="1"/>
    <col min="5" max="5" width="16.109375" style="21" customWidth="1"/>
    <col min="6" max="6" width="16.109375" style="13" customWidth="1"/>
    <col min="7" max="7" width="15.33203125" style="16" customWidth="1"/>
    <col min="8" max="8" width="10.44140625" customWidth="1"/>
    <col min="9" max="9" width="24.77734375" customWidth="1"/>
  </cols>
  <sheetData>
    <row r="1" spans="1:9" ht="19.8">
      <c r="A1" s="1" t="s">
        <v>0</v>
      </c>
    </row>
    <row r="2" spans="1:9">
      <c r="A2" s="2" t="s">
        <v>1</v>
      </c>
      <c r="B2" s="26">
        <v>43942</v>
      </c>
      <c r="C2" s="26"/>
      <c r="E2" s="39" t="s">
        <v>56</v>
      </c>
      <c r="F2" s="19"/>
      <c r="H2" s="8"/>
    </row>
    <row r="3" spans="1:9">
      <c r="A3" s="2" t="s">
        <v>2</v>
      </c>
      <c r="B3" t="s">
        <v>18</v>
      </c>
    </row>
    <row r="4" spans="1:9">
      <c r="A4" s="2" t="s">
        <v>3</v>
      </c>
      <c r="B4" s="20" t="s">
        <v>39</v>
      </c>
      <c r="C4" s="20"/>
    </row>
    <row r="5" spans="1:9">
      <c r="A5" s="2" t="s">
        <v>4</v>
      </c>
      <c r="B5" s="2" t="s">
        <v>52</v>
      </c>
      <c r="C5" s="2"/>
    </row>
    <row r="6" spans="1:9" ht="48.6">
      <c r="A6" s="22" t="s">
        <v>5</v>
      </c>
      <c r="B6" s="22" t="s">
        <v>6</v>
      </c>
      <c r="C6" s="51"/>
      <c r="D6" s="22" t="s">
        <v>7</v>
      </c>
      <c r="E6" s="11" t="s">
        <v>8</v>
      </c>
      <c r="F6" s="14" t="s">
        <v>13</v>
      </c>
      <c r="G6" s="17" t="s">
        <v>9</v>
      </c>
      <c r="H6" s="22" t="s">
        <v>12</v>
      </c>
      <c r="I6" s="5" t="s">
        <v>10</v>
      </c>
    </row>
    <row r="7" spans="1:9">
      <c r="A7" s="62">
        <v>1</v>
      </c>
      <c r="B7" s="22" t="s">
        <v>24</v>
      </c>
      <c r="C7" s="52">
        <f>SUM(D7,F7)</f>
        <v>0</v>
      </c>
      <c r="D7" s="22"/>
      <c r="E7" s="12">
        <f>D7/H7</f>
        <v>0</v>
      </c>
      <c r="F7" s="15"/>
      <c r="G7" s="12">
        <f>F7/H7</f>
        <v>0</v>
      </c>
      <c r="H7" s="65">
        <f>SUM(D7:D12,F7:F12)</f>
        <v>54</v>
      </c>
      <c r="I7" s="18" t="s">
        <v>48</v>
      </c>
    </row>
    <row r="8" spans="1:9">
      <c r="A8" s="63"/>
      <c r="B8" s="24" t="s">
        <v>20</v>
      </c>
      <c r="C8" s="52">
        <f t="shared" ref="C8:C26" si="0">SUM(D8,F8)</f>
        <v>4</v>
      </c>
      <c r="D8" s="22">
        <v>1</v>
      </c>
      <c r="E8" s="12">
        <f>D8/H7</f>
        <v>1.8518518518518517E-2</v>
      </c>
      <c r="F8" s="15">
        <v>3</v>
      </c>
      <c r="G8" s="12">
        <f>F8/H7</f>
        <v>5.5555555555555552E-2</v>
      </c>
      <c r="H8" s="63"/>
      <c r="I8" s="23" t="s">
        <v>15</v>
      </c>
    </row>
    <row r="9" spans="1:9">
      <c r="A9" s="63"/>
      <c r="B9" s="24" t="s">
        <v>21</v>
      </c>
      <c r="C9" s="52">
        <f t="shared" si="0"/>
        <v>31</v>
      </c>
      <c r="D9" s="22">
        <v>14</v>
      </c>
      <c r="E9" s="12">
        <f>D9/H7</f>
        <v>0.25925925925925924</v>
      </c>
      <c r="F9" s="15">
        <v>17</v>
      </c>
      <c r="G9" s="12">
        <f>F9/H7</f>
        <v>0.31481481481481483</v>
      </c>
      <c r="H9" s="63"/>
      <c r="I9" s="4"/>
    </row>
    <row r="10" spans="1:9">
      <c r="A10" s="63"/>
      <c r="B10" s="24" t="s">
        <v>22</v>
      </c>
      <c r="C10" s="52">
        <f t="shared" si="0"/>
        <v>18</v>
      </c>
      <c r="D10" s="22">
        <v>9</v>
      </c>
      <c r="E10" s="12">
        <f>D10/H7</f>
        <v>0.16666666666666666</v>
      </c>
      <c r="F10" s="15">
        <v>9</v>
      </c>
      <c r="G10" s="12">
        <f>F10/H7</f>
        <v>0.16666666666666666</v>
      </c>
      <c r="H10" s="63"/>
      <c r="I10" s="4"/>
    </row>
    <row r="11" spans="1:9">
      <c r="A11" s="63"/>
      <c r="B11" s="24" t="s">
        <v>23</v>
      </c>
      <c r="C11" s="52">
        <f t="shared" si="0"/>
        <v>1</v>
      </c>
      <c r="D11" s="22"/>
      <c r="E11" s="12">
        <f>D11/H7</f>
        <v>0</v>
      </c>
      <c r="F11" s="15">
        <v>1</v>
      </c>
      <c r="G11" s="12">
        <f>F11/H7</f>
        <v>1.8518518518518517E-2</v>
      </c>
      <c r="H11" s="63"/>
      <c r="I11" s="6"/>
    </row>
    <row r="12" spans="1:9">
      <c r="A12" s="64"/>
      <c r="B12" s="24" t="s">
        <v>25</v>
      </c>
      <c r="C12" s="52">
        <f t="shared" si="0"/>
        <v>0</v>
      </c>
      <c r="D12" s="22"/>
      <c r="E12" s="12">
        <f>D12/H7</f>
        <v>0</v>
      </c>
      <c r="F12" s="15"/>
      <c r="G12" s="12">
        <f>F12/H7</f>
        <v>0</v>
      </c>
      <c r="H12" s="64"/>
      <c r="I12" s="6"/>
    </row>
    <row r="13" spans="1:9">
      <c r="A13" s="53"/>
      <c r="B13" s="51"/>
      <c r="C13" s="52">
        <f>SUM(C7:C12)</f>
        <v>54</v>
      </c>
      <c r="D13" s="52">
        <f t="shared" ref="D13:G13" si="1">SUM(D7:D12)</f>
        <v>24</v>
      </c>
      <c r="E13" s="58">
        <f t="shared" si="1"/>
        <v>0.44444444444444442</v>
      </c>
      <c r="F13" s="52">
        <f t="shared" si="1"/>
        <v>30</v>
      </c>
      <c r="G13" s="58">
        <f t="shared" si="1"/>
        <v>0.55555555555555547</v>
      </c>
      <c r="H13" s="53"/>
      <c r="I13" s="6"/>
    </row>
    <row r="14" spans="1:9">
      <c r="A14" s="62">
        <v>2</v>
      </c>
      <c r="B14" s="40" t="s">
        <v>24</v>
      </c>
      <c r="C14" s="52">
        <f t="shared" si="0"/>
        <v>2</v>
      </c>
      <c r="D14" s="22">
        <v>1</v>
      </c>
      <c r="E14" s="12">
        <f>D14/H14</f>
        <v>2.2727272727272728E-2</v>
      </c>
      <c r="F14" s="15">
        <v>1</v>
      </c>
      <c r="G14" s="12">
        <f>F14/H14</f>
        <v>2.2727272727272728E-2</v>
      </c>
      <c r="H14" s="65">
        <f>SUM(D14:D19,F14:F19)</f>
        <v>44</v>
      </c>
      <c r="I14" s="6" t="s">
        <v>63</v>
      </c>
    </row>
    <row r="15" spans="1:9">
      <c r="A15" s="63"/>
      <c r="B15" s="40" t="s">
        <v>20</v>
      </c>
      <c r="C15" s="52">
        <f t="shared" si="0"/>
        <v>15</v>
      </c>
      <c r="D15" s="22">
        <v>10</v>
      </c>
      <c r="E15" s="12">
        <f>D15/H14</f>
        <v>0.22727272727272727</v>
      </c>
      <c r="F15" s="15">
        <v>5</v>
      </c>
      <c r="G15" s="12">
        <f>F15/H14</f>
        <v>0.11363636363636363</v>
      </c>
      <c r="H15" s="63"/>
      <c r="I15" s="6" t="s">
        <v>16</v>
      </c>
    </row>
    <row r="16" spans="1:9">
      <c r="A16" s="63"/>
      <c r="B16" s="40" t="s">
        <v>21</v>
      </c>
      <c r="C16" s="52">
        <f t="shared" si="0"/>
        <v>22</v>
      </c>
      <c r="D16" s="22">
        <v>16</v>
      </c>
      <c r="E16" s="12">
        <f>D16/H14</f>
        <v>0.36363636363636365</v>
      </c>
      <c r="F16" s="15">
        <v>6</v>
      </c>
      <c r="G16" s="12">
        <f>F16/H14</f>
        <v>0.13636363636363635</v>
      </c>
      <c r="H16" s="63"/>
      <c r="I16" s="6"/>
    </row>
    <row r="17" spans="1:9">
      <c r="A17" s="63"/>
      <c r="B17" s="40" t="s">
        <v>22</v>
      </c>
      <c r="C17" s="52">
        <f t="shared" si="0"/>
        <v>5</v>
      </c>
      <c r="D17" s="22">
        <v>5</v>
      </c>
      <c r="E17" s="12">
        <f>D17/H14</f>
        <v>0.11363636363636363</v>
      </c>
      <c r="F17" s="15"/>
      <c r="G17" s="12">
        <f>F17/H14</f>
        <v>0</v>
      </c>
      <c r="H17" s="63"/>
      <c r="I17" s="6"/>
    </row>
    <row r="18" spans="1:9">
      <c r="A18" s="63"/>
      <c r="B18" s="40" t="s">
        <v>23</v>
      </c>
      <c r="C18" s="52">
        <f t="shared" si="0"/>
        <v>0</v>
      </c>
      <c r="D18" s="22"/>
      <c r="E18" s="12">
        <f>D18/H14</f>
        <v>0</v>
      </c>
      <c r="F18" s="15"/>
      <c r="G18" s="12">
        <f>F18/H14</f>
        <v>0</v>
      </c>
      <c r="H18" s="63"/>
      <c r="I18" s="6"/>
    </row>
    <row r="19" spans="1:9">
      <c r="A19" s="64"/>
      <c r="B19" s="40" t="s">
        <v>25</v>
      </c>
      <c r="C19" s="52">
        <f t="shared" si="0"/>
        <v>0</v>
      </c>
      <c r="D19" s="22"/>
      <c r="E19" s="12">
        <f>D19/H14</f>
        <v>0</v>
      </c>
      <c r="F19" s="15"/>
      <c r="G19" s="12">
        <f>F19/H14</f>
        <v>0</v>
      </c>
      <c r="H19" s="64"/>
      <c r="I19" s="6"/>
    </row>
    <row r="20" spans="1:9">
      <c r="A20" s="53"/>
      <c r="B20" s="51"/>
      <c r="C20" s="52">
        <f>SUM(C14:C19)</f>
        <v>44</v>
      </c>
      <c r="D20" s="52">
        <f t="shared" ref="D20" si="2">SUM(D14:D19)</f>
        <v>32</v>
      </c>
      <c r="E20" s="58">
        <f t="shared" ref="E20" si="3">SUM(E14:E19)</f>
        <v>0.72727272727272729</v>
      </c>
      <c r="F20" s="52">
        <f t="shared" ref="F20" si="4">SUM(F14:F19)</f>
        <v>12</v>
      </c>
      <c r="G20" s="58">
        <f t="shared" ref="G20" si="5">SUM(G14:G19)</f>
        <v>0.27272727272727271</v>
      </c>
      <c r="H20" s="53"/>
      <c r="I20" s="6"/>
    </row>
    <row r="21" spans="1:9">
      <c r="A21" s="66">
        <v>3</v>
      </c>
      <c r="B21" s="40" t="s">
        <v>24</v>
      </c>
      <c r="C21" s="52">
        <f t="shared" si="0"/>
        <v>0</v>
      </c>
      <c r="D21" s="22"/>
      <c r="E21" s="12">
        <f>D21/H21</f>
        <v>0</v>
      </c>
      <c r="F21" s="15"/>
      <c r="G21" s="12">
        <f>F21/H21</f>
        <v>0</v>
      </c>
      <c r="H21" s="67">
        <f>SUM(D21:D26,F21:F26)</f>
        <v>57</v>
      </c>
      <c r="I21" s="6" t="s">
        <v>49</v>
      </c>
    </row>
    <row r="22" spans="1:9">
      <c r="A22" s="66"/>
      <c r="B22" s="40" t="s">
        <v>20</v>
      </c>
      <c r="C22" s="52">
        <f t="shared" si="0"/>
        <v>7</v>
      </c>
      <c r="D22" s="22">
        <v>3</v>
      </c>
      <c r="E22" s="12">
        <f>D22/H21</f>
        <v>5.2631578947368418E-2</v>
      </c>
      <c r="F22" s="15">
        <v>4</v>
      </c>
      <c r="G22" s="12">
        <f>F22/H21</f>
        <v>7.0175438596491224E-2</v>
      </c>
      <c r="H22" s="66"/>
      <c r="I22" s="6" t="s">
        <v>17</v>
      </c>
    </row>
    <row r="23" spans="1:9">
      <c r="A23" s="66"/>
      <c r="B23" s="40" t="s">
        <v>21</v>
      </c>
      <c r="C23" s="52">
        <f t="shared" si="0"/>
        <v>32</v>
      </c>
      <c r="D23" s="22">
        <v>14</v>
      </c>
      <c r="E23" s="12">
        <f>D23/H21</f>
        <v>0.24561403508771928</v>
      </c>
      <c r="F23" s="15">
        <v>18</v>
      </c>
      <c r="G23" s="12">
        <f>F23/H21</f>
        <v>0.31578947368421051</v>
      </c>
      <c r="H23" s="66"/>
      <c r="I23" s="6"/>
    </row>
    <row r="24" spans="1:9">
      <c r="A24" s="66"/>
      <c r="B24" s="40" t="s">
        <v>22</v>
      </c>
      <c r="C24" s="52">
        <f t="shared" si="0"/>
        <v>15</v>
      </c>
      <c r="D24" s="22">
        <v>10</v>
      </c>
      <c r="E24" s="12">
        <f>D24/H21</f>
        <v>0.17543859649122806</v>
      </c>
      <c r="F24" s="15">
        <v>5</v>
      </c>
      <c r="G24" s="12">
        <f>F24/H21</f>
        <v>8.771929824561403E-2</v>
      </c>
      <c r="H24" s="66"/>
      <c r="I24" s="6"/>
    </row>
    <row r="25" spans="1:9">
      <c r="A25" s="66"/>
      <c r="B25" s="40" t="s">
        <v>23</v>
      </c>
      <c r="C25" s="52">
        <f t="shared" si="0"/>
        <v>3</v>
      </c>
      <c r="D25" s="22">
        <v>2</v>
      </c>
      <c r="E25" s="12">
        <f>D25/H21</f>
        <v>3.5087719298245612E-2</v>
      </c>
      <c r="F25" s="15">
        <v>1</v>
      </c>
      <c r="G25" s="12">
        <f>F25/H21</f>
        <v>1.7543859649122806E-2</v>
      </c>
      <c r="H25" s="66"/>
      <c r="I25" s="6"/>
    </row>
    <row r="26" spans="1:9">
      <c r="A26" s="66"/>
      <c r="B26" s="40" t="s">
        <v>25</v>
      </c>
      <c r="C26" s="52">
        <f t="shared" si="0"/>
        <v>0</v>
      </c>
      <c r="D26" s="22"/>
      <c r="E26" s="12">
        <f>D26/H21</f>
        <v>0</v>
      </c>
      <c r="F26" s="15"/>
      <c r="G26" s="12">
        <f>F26/H21</f>
        <v>0</v>
      </c>
      <c r="H26" s="66"/>
      <c r="I26" s="6"/>
    </row>
    <row r="27" spans="1:9">
      <c r="A27" s="53"/>
      <c r="B27" s="51"/>
      <c r="C27" s="52">
        <f>SUM(C21:C26)</f>
        <v>57</v>
      </c>
      <c r="D27" s="52">
        <f t="shared" ref="D27" si="6">SUM(D21:D26)</f>
        <v>29</v>
      </c>
      <c r="E27" s="58">
        <f t="shared" ref="E27" si="7">SUM(E21:E26)</f>
        <v>0.50877192982456143</v>
      </c>
      <c r="F27" s="52">
        <f t="shared" ref="F27" si="8">SUM(F21:F26)</f>
        <v>28</v>
      </c>
      <c r="G27" s="58">
        <f t="shared" ref="G27" si="9">SUM(G21:G26)</f>
        <v>0.49122807017543857</v>
      </c>
      <c r="H27" s="53"/>
      <c r="I27" s="6"/>
    </row>
    <row r="29" spans="1:9">
      <c r="A29" s="7"/>
    </row>
  </sheetData>
  <mergeCells count="6">
    <mergeCell ref="A21:A26"/>
    <mergeCell ref="H21:H26"/>
    <mergeCell ref="A7:A12"/>
    <mergeCell ref="H7:H12"/>
    <mergeCell ref="A14:A19"/>
    <mergeCell ref="H14:H19"/>
  </mergeCells>
  <phoneticPr fontId="2" type="noConversion"/>
  <pageMargins left="0.7" right="0.7" top="0.75" bottom="0.75" header="0.3" footer="0.3"/>
  <pageSetup paperSize="9" orientation="landscape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7"/>
  <sheetViews>
    <sheetView topLeftCell="A7" workbookViewId="0">
      <selection activeCell="G27" activeCellId="5" sqref="E13 G13 E20 G20 E27 G27"/>
    </sheetView>
  </sheetViews>
  <sheetFormatPr defaultRowHeight="16.2"/>
  <cols>
    <col min="1" max="1" width="11.6640625" customWidth="1"/>
    <col min="2" max="2" width="10.44140625" bestFit="1" customWidth="1"/>
    <col min="3" max="3" width="10.44140625" customWidth="1"/>
    <col min="4" max="4" width="13.33203125" style="9" customWidth="1"/>
    <col min="5" max="5" width="16.109375" style="21" customWidth="1"/>
    <col min="6" max="6" width="16.109375" style="13" customWidth="1"/>
    <col min="7" max="7" width="15.33203125" style="16" customWidth="1"/>
    <col min="8" max="8" width="10.44140625" customWidth="1"/>
    <col min="9" max="9" width="24.77734375" customWidth="1"/>
  </cols>
  <sheetData>
    <row r="1" spans="1:9" ht="19.8">
      <c r="A1" s="1" t="s">
        <v>0</v>
      </c>
    </row>
    <row r="2" spans="1:9">
      <c r="A2" s="2" t="s">
        <v>1</v>
      </c>
      <c r="B2" s="26">
        <v>43940</v>
      </c>
      <c r="C2" s="26"/>
      <c r="E2" s="39" t="s">
        <v>62</v>
      </c>
      <c r="F2" s="19"/>
      <c r="H2" s="8"/>
    </row>
    <row r="3" spans="1:9">
      <c r="A3" s="2" t="s">
        <v>2</v>
      </c>
      <c r="B3" s="2" t="s">
        <v>58</v>
      </c>
      <c r="C3" s="2"/>
    </row>
    <row r="4" spans="1:9">
      <c r="A4" s="2" t="s">
        <v>3</v>
      </c>
      <c r="B4" s="2" t="s">
        <v>51</v>
      </c>
      <c r="C4" s="2"/>
    </row>
    <row r="5" spans="1:9">
      <c r="A5" s="2" t="s">
        <v>4</v>
      </c>
      <c r="B5" s="2" t="s">
        <v>52</v>
      </c>
      <c r="C5" s="2"/>
    </row>
    <row r="6" spans="1:9" ht="48.6">
      <c r="A6" s="42" t="s">
        <v>5</v>
      </c>
      <c r="B6" s="42" t="s">
        <v>6</v>
      </c>
      <c r="C6" s="51"/>
      <c r="D6" s="42" t="s">
        <v>7</v>
      </c>
      <c r="E6" s="11" t="s">
        <v>8</v>
      </c>
      <c r="F6" s="14" t="s">
        <v>13</v>
      </c>
      <c r="G6" s="17" t="s">
        <v>9</v>
      </c>
      <c r="H6" s="42" t="s">
        <v>12</v>
      </c>
      <c r="I6" s="5" t="s">
        <v>10</v>
      </c>
    </row>
    <row r="7" spans="1:9">
      <c r="A7" s="62">
        <v>1</v>
      </c>
      <c r="B7" s="42" t="s">
        <v>19</v>
      </c>
      <c r="C7" s="52">
        <f>SUM(D7,F7)</f>
        <v>0</v>
      </c>
      <c r="D7" s="42"/>
      <c r="E7" s="12">
        <f>D7/H7</f>
        <v>0</v>
      </c>
      <c r="F7" s="43"/>
      <c r="G7" s="12">
        <f>F7/H7</f>
        <v>0</v>
      </c>
      <c r="H7" s="65">
        <f>SUM(D7:D12,F7:F12)</f>
        <v>39</v>
      </c>
      <c r="I7" s="18" t="s">
        <v>59</v>
      </c>
    </row>
    <row r="8" spans="1:9">
      <c r="A8" s="63"/>
      <c r="B8" s="42" t="s">
        <v>20</v>
      </c>
      <c r="C8" s="52">
        <f t="shared" ref="C8:C26" si="0">SUM(D8,F8)</f>
        <v>10</v>
      </c>
      <c r="D8" s="42">
        <v>3</v>
      </c>
      <c r="E8" s="12">
        <f>D8/H7</f>
        <v>7.6923076923076927E-2</v>
      </c>
      <c r="F8" s="43">
        <v>7</v>
      </c>
      <c r="G8" s="12">
        <f>F8/H7</f>
        <v>0.17948717948717949</v>
      </c>
      <c r="H8" s="68"/>
      <c r="I8" s="4" t="s">
        <v>15</v>
      </c>
    </row>
    <row r="9" spans="1:9">
      <c r="A9" s="63"/>
      <c r="B9" s="42" t="s">
        <v>21</v>
      </c>
      <c r="C9" s="52">
        <f t="shared" si="0"/>
        <v>16</v>
      </c>
      <c r="D9" s="42">
        <v>13</v>
      </c>
      <c r="E9" s="12">
        <f>D9/H7</f>
        <v>0.33333333333333331</v>
      </c>
      <c r="F9" s="43">
        <v>3</v>
      </c>
      <c r="G9" s="12">
        <f>F9/H7</f>
        <v>7.6923076923076927E-2</v>
      </c>
      <c r="H9" s="68"/>
      <c r="I9" s="4"/>
    </row>
    <row r="10" spans="1:9">
      <c r="A10" s="63"/>
      <c r="B10" s="42" t="s">
        <v>22</v>
      </c>
      <c r="C10" s="52">
        <f t="shared" si="0"/>
        <v>11</v>
      </c>
      <c r="D10" s="42">
        <v>10</v>
      </c>
      <c r="E10" s="12">
        <f>D10/H7</f>
        <v>0.25641025641025639</v>
      </c>
      <c r="F10" s="43">
        <v>1</v>
      </c>
      <c r="G10" s="12">
        <f>F10/H7</f>
        <v>2.564102564102564E-2</v>
      </c>
      <c r="H10" s="68"/>
      <c r="I10" s="4"/>
    </row>
    <row r="11" spans="1:9">
      <c r="A11" s="63"/>
      <c r="B11" s="42" t="s">
        <v>23</v>
      </c>
      <c r="C11" s="52">
        <f t="shared" si="0"/>
        <v>2</v>
      </c>
      <c r="D11" s="42">
        <v>2</v>
      </c>
      <c r="E11" s="12">
        <f>D11/H7</f>
        <v>5.128205128205128E-2</v>
      </c>
      <c r="F11" s="43"/>
      <c r="G11" s="12">
        <f>F11/H7</f>
        <v>0</v>
      </c>
      <c r="H11" s="68"/>
      <c r="I11" s="6"/>
    </row>
    <row r="12" spans="1:9">
      <c r="A12" s="63"/>
      <c r="B12" s="42" t="s">
        <v>26</v>
      </c>
      <c r="C12" s="52">
        <f t="shared" si="0"/>
        <v>0</v>
      </c>
      <c r="D12" s="42"/>
      <c r="E12" s="12">
        <f>D12/H7</f>
        <v>0</v>
      </c>
      <c r="F12" s="43"/>
      <c r="G12" s="12">
        <f>F12/H7</f>
        <v>0</v>
      </c>
      <c r="H12" s="68"/>
      <c r="I12" s="6"/>
    </row>
    <row r="13" spans="1:9">
      <c r="A13" s="53"/>
      <c r="B13" s="51"/>
      <c r="C13" s="52">
        <f>SUM(C7:C12)</f>
        <v>39</v>
      </c>
      <c r="D13" s="52">
        <f t="shared" ref="D13:G13" si="1">SUM(D7:D12)</f>
        <v>28</v>
      </c>
      <c r="E13" s="58">
        <f t="shared" si="1"/>
        <v>0.71794871794871795</v>
      </c>
      <c r="F13" s="52">
        <f t="shared" si="1"/>
        <v>11</v>
      </c>
      <c r="G13" s="58">
        <f t="shared" si="1"/>
        <v>0.28205128205128205</v>
      </c>
      <c r="H13" s="55"/>
      <c r="I13" s="6"/>
    </row>
    <row r="14" spans="1:9">
      <c r="A14" s="62">
        <v>2</v>
      </c>
      <c r="B14" s="42" t="s">
        <v>19</v>
      </c>
      <c r="C14" s="52">
        <f t="shared" si="0"/>
        <v>0</v>
      </c>
      <c r="D14" s="42"/>
      <c r="E14" s="12">
        <f>D14/H14</f>
        <v>0</v>
      </c>
      <c r="F14" s="43"/>
      <c r="G14" s="12">
        <f>F14/H14</f>
        <v>0</v>
      </c>
      <c r="H14" s="65">
        <f>SUM(D14:D19,F14:F19)</f>
        <v>26</v>
      </c>
      <c r="I14" s="6" t="s">
        <v>60</v>
      </c>
    </row>
    <row r="15" spans="1:9">
      <c r="A15" s="63"/>
      <c r="B15" s="42" t="s">
        <v>20</v>
      </c>
      <c r="C15" s="52">
        <f t="shared" si="0"/>
        <v>0</v>
      </c>
      <c r="D15" s="42"/>
      <c r="E15" s="12">
        <f>D15/H14</f>
        <v>0</v>
      </c>
      <c r="F15" s="43"/>
      <c r="G15" s="12">
        <f>F15/H14</f>
        <v>0</v>
      </c>
      <c r="H15" s="63"/>
      <c r="I15" s="6" t="s">
        <v>16</v>
      </c>
    </row>
    <row r="16" spans="1:9">
      <c r="A16" s="63"/>
      <c r="B16" s="42" t="s">
        <v>21</v>
      </c>
      <c r="C16" s="52">
        <f t="shared" si="0"/>
        <v>8</v>
      </c>
      <c r="D16" s="42">
        <v>4</v>
      </c>
      <c r="E16" s="12">
        <f>D16/H14</f>
        <v>0.15384615384615385</v>
      </c>
      <c r="F16" s="43">
        <v>4</v>
      </c>
      <c r="G16" s="12">
        <f>F16/H14</f>
        <v>0.15384615384615385</v>
      </c>
      <c r="H16" s="63"/>
      <c r="I16" s="6"/>
    </row>
    <row r="17" spans="1:9">
      <c r="A17" s="63"/>
      <c r="B17" s="42" t="s">
        <v>22</v>
      </c>
      <c r="C17" s="52">
        <f t="shared" si="0"/>
        <v>14</v>
      </c>
      <c r="D17" s="42">
        <v>8</v>
      </c>
      <c r="E17" s="12">
        <f>D17/H14</f>
        <v>0.30769230769230771</v>
      </c>
      <c r="F17" s="43">
        <v>6</v>
      </c>
      <c r="G17" s="12">
        <f>F17/H14</f>
        <v>0.23076923076923078</v>
      </c>
      <c r="H17" s="63"/>
      <c r="I17" s="6"/>
    </row>
    <row r="18" spans="1:9">
      <c r="A18" s="63"/>
      <c r="B18" s="42" t="s">
        <v>23</v>
      </c>
      <c r="C18" s="52">
        <f t="shared" si="0"/>
        <v>4</v>
      </c>
      <c r="D18" s="42">
        <v>3</v>
      </c>
      <c r="E18" s="12">
        <f>D18/H14</f>
        <v>0.11538461538461539</v>
      </c>
      <c r="F18" s="43">
        <v>1</v>
      </c>
      <c r="G18" s="12">
        <f>F18/H14</f>
        <v>3.8461538461538464E-2</v>
      </c>
      <c r="H18" s="63"/>
      <c r="I18" s="6"/>
    </row>
    <row r="19" spans="1:9">
      <c r="A19" s="64"/>
      <c r="B19" s="42" t="s">
        <v>26</v>
      </c>
      <c r="C19" s="52">
        <f t="shared" si="0"/>
        <v>0</v>
      </c>
      <c r="D19" s="42"/>
      <c r="E19" s="12">
        <f>D19/H14</f>
        <v>0</v>
      </c>
      <c r="F19" s="43"/>
      <c r="G19" s="12">
        <f>F19/H14</f>
        <v>0</v>
      </c>
      <c r="H19" s="64"/>
      <c r="I19" s="6"/>
    </row>
    <row r="20" spans="1:9">
      <c r="A20" s="53"/>
      <c r="B20" s="51"/>
      <c r="C20" s="52">
        <f>SUM(C14:C19)</f>
        <v>26</v>
      </c>
      <c r="D20" s="52">
        <f t="shared" ref="D20" si="2">SUM(D14:D19)</f>
        <v>15</v>
      </c>
      <c r="E20" s="58">
        <f t="shared" ref="E20" si="3">SUM(E14:E19)</f>
        <v>0.57692307692307698</v>
      </c>
      <c r="F20" s="52">
        <f t="shared" ref="F20" si="4">SUM(F14:F19)</f>
        <v>11</v>
      </c>
      <c r="G20" s="58">
        <f t="shared" ref="G20" si="5">SUM(G14:G19)</f>
        <v>0.42307692307692313</v>
      </c>
      <c r="H20" s="55"/>
      <c r="I20" s="6"/>
    </row>
    <row r="21" spans="1:9">
      <c r="A21" s="66">
        <v>3</v>
      </c>
      <c r="B21" s="42" t="s">
        <v>19</v>
      </c>
      <c r="C21" s="52">
        <f t="shared" si="0"/>
        <v>0</v>
      </c>
      <c r="D21" s="42"/>
      <c r="E21" s="12">
        <f>D21/H21</f>
        <v>0</v>
      </c>
      <c r="F21" s="43"/>
      <c r="G21" s="12">
        <f>F21/H21</f>
        <v>0</v>
      </c>
      <c r="H21" s="67">
        <f>SUM(D21:D26,F21:F26)</f>
        <v>24</v>
      </c>
      <c r="I21" s="6" t="s">
        <v>61</v>
      </c>
    </row>
    <row r="22" spans="1:9">
      <c r="A22" s="66"/>
      <c r="B22" s="42" t="s">
        <v>20</v>
      </c>
      <c r="C22" s="52">
        <f t="shared" si="0"/>
        <v>1</v>
      </c>
      <c r="D22" s="42"/>
      <c r="E22" s="12">
        <f>D22/H21</f>
        <v>0</v>
      </c>
      <c r="F22" s="43">
        <v>1</v>
      </c>
      <c r="G22" s="12">
        <f>F22/H21</f>
        <v>4.1666666666666664E-2</v>
      </c>
      <c r="H22" s="67"/>
      <c r="I22" s="6" t="s">
        <v>17</v>
      </c>
    </row>
    <row r="23" spans="1:9">
      <c r="A23" s="66"/>
      <c r="B23" s="42" t="s">
        <v>21</v>
      </c>
      <c r="C23" s="52">
        <f t="shared" si="0"/>
        <v>4</v>
      </c>
      <c r="D23" s="42"/>
      <c r="E23" s="12">
        <f>D23/H21</f>
        <v>0</v>
      </c>
      <c r="F23" s="43">
        <v>4</v>
      </c>
      <c r="G23" s="12">
        <f>F23/H21</f>
        <v>0.16666666666666666</v>
      </c>
      <c r="H23" s="67"/>
      <c r="I23" s="6"/>
    </row>
    <row r="24" spans="1:9">
      <c r="A24" s="66"/>
      <c r="B24" s="42" t="s">
        <v>22</v>
      </c>
      <c r="C24" s="52">
        <f t="shared" si="0"/>
        <v>12</v>
      </c>
      <c r="D24" s="42">
        <v>5</v>
      </c>
      <c r="E24" s="12">
        <f>D24/H21</f>
        <v>0.20833333333333334</v>
      </c>
      <c r="F24" s="43">
        <v>7</v>
      </c>
      <c r="G24" s="12">
        <f>F24/H21</f>
        <v>0.29166666666666669</v>
      </c>
      <c r="H24" s="67"/>
      <c r="I24" s="6"/>
    </row>
    <row r="25" spans="1:9">
      <c r="A25" s="66"/>
      <c r="B25" s="42" t="s">
        <v>23</v>
      </c>
      <c r="C25" s="52">
        <f t="shared" si="0"/>
        <v>7</v>
      </c>
      <c r="D25" s="42">
        <v>6</v>
      </c>
      <c r="E25" s="12">
        <f>D25/H21</f>
        <v>0.25</v>
      </c>
      <c r="F25" s="43">
        <v>1</v>
      </c>
      <c r="G25" s="12">
        <f>F25/H21</f>
        <v>4.1666666666666664E-2</v>
      </c>
      <c r="H25" s="67"/>
      <c r="I25" s="6"/>
    </row>
    <row r="26" spans="1:9">
      <c r="A26" s="66"/>
      <c r="B26" s="42" t="s">
        <v>26</v>
      </c>
      <c r="C26" s="52">
        <f t="shared" si="0"/>
        <v>0</v>
      </c>
      <c r="D26" s="42"/>
      <c r="E26" s="12">
        <f>D26/H21</f>
        <v>0</v>
      </c>
      <c r="F26" s="43"/>
      <c r="G26" s="12">
        <f>F26/H21</f>
        <v>0</v>
      </c>
      <c r="H26" s="67"/>
      <c r="I26" s="6"/>
    </row>
    <row r="27" spans="1:9">
      <c r="A27" s="53"/>
      <c r="B27" s="51"/>
      <c r="C27" s="52">
        <f>SUM(C21:C26)</f>
        <v>24</v>
      </c>
      <c r="D27" s="52">
        <f t="shared" ref="D27" si="6">SUM(D21:D26)</f>
        <v>11</v>
      </c>
      <c r="E27" s="58">
        <f t="shared" ref="E27" si="7">SUM(E21:E26)</f>
        <v>0.45833333333333337</v>
      </c>
      <c r="F27" s="52">
        <f t="shared" ref="F27" si="8">SUM(F21:F26)</f>
        <v>13</v>
      </c>
      <c r="G27" s="58">
        <f t="shared" ref="G27" si="9">SUM(G21:G26)</f>
        <v>0.54166666666666663</v>
      </c>
      <c r="H27" s="55"/>
      <c r="I27" s="6"/>
    </row>
  </sheetData>
  <mergeCells count="6">
    <mergeCell ref="A7:A12"/>
    <mergeCell ref="H7:H12"/>
    <mergeCell ref="A14:A19"/>
    <mergeCell ref="H14:H19"/>
    <mergeCell ref="A21:A26"/>
    <mergeCell ref="H21:H26"/>
  </mergeCells>
  <phoneticPr fontId="2" type="noConversion"/>
  <pageMargins left="0.7" right="0.7" top="0.75" bottom="0.75" header="0.3" footer="0.3"/>
  <pageSetup paperSize="9" orientation="landscape" horizontalDpi="4294967292" vertic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0"/>
  <sheetViews>
    <sheetView workbookViewId="0">
      <selection activeCell="E12" sqref="E12"/>
    </sheetView>
  </sheetViews>
  <sheetFormatPr defaultRowHeight="16.2"/>
  <cols>
    <col min="4" max="4" width="9.44140625" style="9" customWidth="1"/>
    <col min="5" max="5" width="9.5546875" style="9" customWidth="1"/>
    <col min="6" max="6" width="15.33203125" style="9" bestFit="1" customWidth="1"/>
    <col min="7" max="8" width="10.44140625" style="9" bestFit="1" customWidth="1"/>
  </cols>
  <sheetData>
    <row r="1" spans="1:12">
      <c r="A1" t="s">
        <v>79</v>
      </c>
    </row>
    <row r="2" spans="1:12">
      <c r="A2" s="72" t="s">
        <v>30</v>
      </c>
      <c r="B2" s="72" t="s">
        <v>40</v>
      </c>
      <c r="C2" s="72" t="s">
        <v>41</v>
      </c>
      <c r="D2" s="74" t="s">
        <v>44</v>
      </c>
      <c r="E2" s="74"/>
      <c r="F2" s="74" t="s">
        <v>31</v>
      </c>
      <c r="G2" s="75" t="s">
        <v>45</v>
      </c>
      <c r="H2" s="76"/>
    </row>
    <row r="3" spans="1:12">
      <c r="A3" s="73"/>
      <c r="B3" s="73"/>
      <c r="C3" s="73"/>
      <c r="D3" s="32" t="s">
        <v>43</v>
      </c>
      <c r="E3" s="28" t="s">
        <v>46</v>
      </c>
      <c r="F3" s="74"/>
      <c r="G3" s="38" t="s">
        <v>43</v>
      </c>
      <c r="H3" s="28" t="s">
        <v>46</v>
      </c>
      <c r="J3" s="34"/>
    </row>
    <row r="4" spans="1:12">
      <c r="A4" s="29" t="s">
        <v>32</v>
      </c>
      <c r="B4" s="29" t="s">
        <v>47</v>
      </c>
      <c r="C4" s="37" t="s">
        <v>42</v>
      </c>
      <c r="D4" s="30">
        <v>43886</v>
      </c>
      <c r="E4" s="30">
        <v>43929</v>
      </c>
      <c r="F4" s="30">
        <v>43929</v>
      </c>
      <c r="G4" s="27">
        <v>53</v>
      </c>
      <c r="H4" s="33">
        <v>56</v>
      </c>
      <c r="K4" s="8"/>
      <c r="L4" s="8"/>
    </row>
    <row r="5" spans="1:12">
      <c r="A5" s="31" t="s">
        <v>33</v>
      </c>
      <c r="B5" s="31" t="s">
        <v>50</v>
      </c>
      <c r="C5" s="37" t="s">
        <v>42</v>
      </c>
      <c r="D5" s="69" t="s">
        <v>64</v>
      </c>
      <c r="E5" s="70"/>
      <c r="F5" s="70"/>
      <c r="G5" s="70"/>
      <c r="H5" s="71"/>
    </row>
    <row r="6" spans="1:12">
      <c r="A6" s="31" t="s">
        <v>34</v>
      </c>
      <c r="B6" s="35" t="s">
        <v>14</v>
      </c>
      <c r="C6" s="37" t="s">
        <v>42</v>
      </c>
      <c r="D6" s="69" t="s">
        <v>64</v>
      </c>
      <c r="E6" s="70"/>
      <c r="F6" s="70"/>
      <c r="G6" s="70"/>
      <c r="H6" s="71"/>
    </row>
    <row r="7" spans="1:12">
      <c r="A7" s="31" t="s">
        <v>35</v>
      </c>
      <c r="B7" s="31" t="s">
        <v>51</v>
      </c>
      <c r="C7" s="37" t="s">
        <v>42</v>
      </c>
      <c r="D7" s="44">
        <v>43902</v>
      </c>
      <c r="E7" s="44">
        <v>43940</v>
      </c>
      <c r="F7" s="44">
        <v>43940</v>
      </c>
      <c r="G7" s="42">
        <v>55</v>
      </c>
      <c r="H7" s="42">
        <v>58</v>
      </c>
    </row>
    <row r="8" spans="1:12">
      <c r="A8" s="31" t="s">
        <v>36</v>
      </c>
      <c r="B8" s="36" t="s">
        <v>39</v>
      </c>
      <c r="C8" s="37" t="s">
        <v>42</v>
      </c>
      <c r="D8" s="30">
        <v>43901</v>
      </c>
      <c r="E8" s="30">
        <v>43943</v>
      </c>
      <c r="F8" s="30">
        <v>43942</v>
      </c>
      <c r="G8" s="41">
        <v>55</v>
      </c>
      <c r="H8" s="41">
        <v>56</v>
      </c>
      <c r="J8" s="8"/>
    </row>
    <row r="9" spans="1:12">
      <c r="A9" s="31" t="s">
        <v>37</v>
      </c>
      <c r="B9" s="35" t="s">
        <v>68</v>
      </c>
      <c r="C9" s="37" t="s">
        <v>42</v>
      </c>
      <c r="D9" s="44">
        <v>43905</v>
      </c>
      <c r="E9" s="44">
        <v>43958</v>
      </c>
      <c r="F9" s="44">
        <v>43958</v>
      </c>
      <c r="G9" s="45">
        <v>62</v>
      </c>
      <c r="H9" s="45">
        <v>65</v>
      </c>
    </row>
    <row r="10" spans="1:12">
      <c r="A10" s="31" t="s">
        <v>38</v>
      </c>
      <c r="B10" s="36" t="s">
        <v>74</v>
      </c>
      <c r="C10" s="37" t="s">
        <v>75</v>
      </c>
      <c r="D10" s="44">
        <v>43920</v>
      </c>
      <c r="E10" s="44">
        <v>43969</v>
      </c>
      <c r="F10" s="44">
        <v>43969</v>
      </c>
      <c r="G10" s="45">
        <v>57</v>
      </c>
      <c r="H10" s="45">
        <v>60</v>
      </c>
    </row>
  </sheetData>
  <mergeCells count="8">
    <mergeCell ref="D6:H6"/>
    <mergeCell ref="D5:H5"/>
    <mergeCell ref="A2:A3"/>
    <mergeCell ref="D2:E2"/>
    <mergeCell ref="F2:F3"/>
    <mergeCell ref="G2:H2"/>
    <mergeCell ref="B2:B3"/>
    <mergeCell ref="C2:C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統計</vt:lpstr>
      <vt:lpstr>台茶8號</vt:lpstr>
      <vt:lpstr>台茶12號</vt:lpstr>
      <vt:lpstr>台茶18號</vt:lpstr>
      <vt:lpstr>青心大冇</vt:lpstr>
      <vt:lpstr>四季春</vt:lpstr>
      <vt:lpstr>紀錄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Tsui-lan Hsu</dc:creator>
  <cp:lastModifiedBy>和本科</cp:lastModifiedBy>
  <dcterms:created xsi:type="dcterms:W3CDTF">2019-04-25T06:08:17Z</dcterms:created>
  <dcterms:modified xsi:type="dcterms:W3CDTF">2022-03-03T01:40:59Z</dcterms:modified>
</cp:coreProperties>
</file>