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ing\002_execute\Class\統計諮詢\農林公司\"/>
    </mc:Choice>
  </mc:AlternateContent>
  <xr:revisionPtr revIDLastSave="0" documentId="8_{3A5E2DDF-9311-4917-9533-C9C272C5AF98}" xr6:coauthVersionLast="36" xr6:coauthVersionMax="36" xr10:uidLastSave="{00000000-0000-0000-0000-000000000000}"/>
  <bookViews>
    <workbookView xWindow="0" yWindow="0" windowWidth="17256" windowHeight="7344" activeTab="2" xr2:uid="{F3F8F696-D2E9-4B5F-937E-0157CEF66C85}"/>
  </bookViews>
  <sheets>
    <sheet name="茶菁性狀" sheetId="1" r:id="rId1"/>
    <sheet name="化學成分" sheetId="2" r:id="rId2"/>
    <sheet name="採前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3" l="1"/>
  <c r="N6" i="3"/>
  <c r="N5" i="3"/>
  <c r="N4" i="3"/>
  <c r="N3" i="3"/>
  <c r="N2" i="3"/>
  <c r="N8" i="3" s="1"/>
  <c r="M8" i="3"/>
  <c r="L6" i="3"/>
  <c r="L2" i="3"/>
  <c r="K7" i="3"/>
  <c r="L7" i="3" s="1"/>
  <c r="K6" i="3"/>
  <c r="K5" i="3"/>
  <c r="L5" i="3" s="1"/>
  <c r="K4" i="3"/>
  <c r="L4" i="3" s="1"/>
  <c r="K3" i="3"/>
  <c r="L3" i="3" s="1"/>
  <c r="K2" i="3"/>
  <c r="K8" i="3" s="1"/>
  <c r="L8" i="3" l="1"/>
  <c r="Q5" i="2" l="1"/>
  <c r="Q4" i="2" l="1"/>
  <c r="Q3" i="2"/>
  <c r="Q2" i="2"/>
</calcChain>
</file>

<file path=xl/sharedStrings.xml><?xml version="1.0" encoding="utf-8"?>
<sst xmlns="http://schemas.openxmlformats.org/spreadsheetml/2006/main" count="92" uniqueCount="78">
  <si>
    <t>茶菁</t>
    <phoneticPr fontId="2" type="noConversion"/>
  </si>
  <si>
    <t>品種</t>
    <phoneticPr fontId="2" type="noConversion"/>
  </si>
  <si>
    <t>台茶8號</t>
    <phoneticPr fontId="2" type="noConversion"/>
  </si>
  <si>
    <t>地點</t>
    <phoneticPr fontId="2" type="noConversion"/>
  </si>
  <si>
    <t>茶季</t>
    <phoneticPr fontId="2" type="noConversion"/>
  </si>
  <si>
    <t>年分</t>
    <phoneticPr fontId="2" type="noConversion"/>
  </si>
  <si>
    <t>第二水</t>
    <phoneticPr fontId="2" type="noConversion"/>
  </si>
  <si>
    <t>修剪高度(cm)</t>
    <phoneticPr fontId="2" type="noConversion"/>
  </si>
  <si>
    <t>調查時間</t>
    <phoneticPr fontId="2" type="noConversion"/>
  </si>
  <si>
    <t>重複數</t>
    <phoneticPr fontId="2" type="noConversion"/>
  </si>
  <si>
    <t>茶芽長(cm)</t>
    <phoneticPr fontId="2" type="noConversion"/>
  </si>
  <si>
    <t>葉片數(不含心芽)</t>
    <phoneticPr fontId="2" type="noConversion"/>
  </si>
  <si>
    <t>平均節間長</t>
    <phoneticPr fontId="2" type="noConversion"/>
  </si>
  <si>
    <t>開面</t>
    <phoneticPr fontId="2" type="noConversion"/>
  </si>
  <si>
    <t>台茶12號</t>
    <phoneticPr fontId="2" type="noConversion"/>
  </si>
  <si>
    <t>6區</t>
    <phoneticPr fontId="2" type="noConversion"/>
  </si>
  <si>
    <t>11-2</t>
    <phoneticPr fontId="2" type="noConversion"/>
  </si>
  <si>
    <t>3區</t>
    <phoneticPr fontId="2" type="noConversion"/>
  </si>
  <si>
    <t>12-1</t>
    <phoneticPr fontId="2" type="noConversion"/>
  </si>
  <si>
    <t>58,63</t>
    <phoneticPr fontId="2" type="noConversion"/>
  </si>
  <si>
    <t>9-29-3</t>
    <phoneticPr fontId="2" type="noConversion"/>
  </si>
  <si>
    <t>台茶20號</t>
    <phoneticPr fontId="2" type="noConversion"/>
  </si>
  <si>
    <t>台茶18號</t>
    <phoneticPr fontId="2" type="noConversion"/>
  </si>
  <si>
    <t>青心大冇</t>
  </si>
  <si>
    <t>四季春</t>
    <phoneticPr fontId="2" type="noConversion"/>
  </si>
  <si>
    <t>台茶17號</t>
    <phoneticPr fontId="2" type="noConversion"/>
  </si>
  <si>
    <t>百芽重(g)</t>
    <phoneticPr fontId="2" type="noConversion"/>
  </si>
  <si>
    <t>season</t>
    <phoneticPr fontId="3" type="noConversion"/>
  </si>
  <si>
    <t>tea kind</t>
    <phoneticPr fontId="3" type="noConversion"/>
  </si>
  <si>
    <t>code</t>
    <phoneticPr fontId="3" type="noConversion"/>
  </si>
  <si>
    <t>polyphenol多元酚</t>
  </si>
  <si>
    <t>FAA</t>
    <phoneticPr fontId="3" type="noConversion"/>
  </si>
  <si>
    <t>Theanine</t>
    <phoneticPr fontId="3" type="noConversion"/>
  </si>
  <si>
    <t>Caf咖啡因</t>
    <phoneticPr fontId="6" type="noConversion"/>
  </si>
  <si>
    <t>Gallic Acid</t>
    <phoneticPr fontId="6" type="noConversion"/>
  </si>
  <si>
    <t>C</t>
    <phoneticPr fontId="6" type="noConversion"/>
  </si>
  <si>
    <t>GC</t>
    <phoneticPr fontId="6" type="noConversion"/>
  </si>
  <si>
    <t>EGC</t>
    <phoneticPr fontId="6" type="noConversion"/>
  </si>
  <si>
    <t>EC</t>
    <phoneticPr fontId="6" type="noConversion"/>
  </si>
  <si>
    <t>EGCG</t>
    <phoneticPr fontId="6" type="noConversion"/>
  </si>
  <si>
    <t>GCG</t>
    <phoneticPr fontId="6" type="noConversion"/>
  </si>
  <si>
    <t>ECG</t>
    <phoneticPr fontId="6" type="noConversion"/>
  </si>
  <si>
    <t>3rd</t>
    <phoneticPr fontId="3" type="noConversion"/>
  </si>
  <si>
    <t>fresh leaves</t>
    <phoneticPr fontId="3" type="noConversion"/>
  </si>
  <si>
    <t>DP</t>
    <phoneticPr fontId="3" type="noConversion"/>
  </si>
  <si>
    <t>black tea</t>
    <phoneticPr fontId="3" type="noConversion"/>
  </si>
  <si>
    <t>FS</t>
    <phoneticPr fontId="3" type="noConversion"/>
  </si>
  <si>
    <t>repucation</t>
    <phoneticPr fontId="3" type="noConversion"/>
  </si>
  <si>
    <t>2nd</t>
    <phoneticPr fontId="3" type="noConversion"/>
  </si>
  <si>
    <t>茶菁</t>
    <phoneticPr fontId="3" type="noConversion"/>
  </si>
  <si>
    <t>總兒茶素/total catechins</t>
    <phoneticPr fontId="3" type="noConversion"/>
  </si>
  <si>
    <t>5th</t>
  </si>
  <si>
    <t>blake tea</t>
  </si>
  <si>
    <t>T8</t>
  </si>
  <si>
    <t>ND</t>
  </si>
  <si>
    <t>調查日期：</t>
    <phoneticPr fontId="2" type="noConversion"/>
  </si>
  <si>
    <t>品種：</t>
    <phoneticPr fontId="2" type="noConversion"/>
  </si>
  <si>
    <t>地點：</t>
    <phoneticPr fontId="2" type="noConversion"/>
  </si>
  <si>
    <t>茶季：</t>
    <phoneticPr fontId="2" type="noConversion"/>
  </si>
  <si>
    <t>前一水採收/修剪日期：</t>
  </si>
  <si>
    <t>重複</t>
    <phoneticPr fontId="2" type="noConversion"/>
  </si>
  <si>
    <t>發育狀態</t>
    <phoneticPr fontId="2" type="noConversion"/>
  </si>
  <si>
    <t>總芽數</t>
    <phoneticPr fontId="2" type="noConversion"/>
  </si>
  <si>
    <t>芽數量</t>
    <phoneticPr fontId="2" type="noConversion"/>
  </si>
  <si>
    <t>占比</t>
    <phoneticPr fontId="2" type="noConversion"/>
  </si>
  <si>
    <t>未開面茶芽數</t>
    <phoneticPr fontId="2" type="noConversion"/>
  </si>
  <si>
    <t>占比 (發育狀態數量/總芽數)</t>
    <phoneticPr fontId="2" type="noConversion"/>
  </si>
  <si>
    <t>開面茶芽數</t>
    <phoneticPr fontId="2" type="noConversion"/>
  </si>
  <si>
    <t>開面比(%)         (開面茶芽數/總芽數)</t>
    <phoneticPr fontId="2" type="noConversion"/>
  </si>
  <si>
    <t>1心2葉</t>
  </si>
  <si>
    <t>1心3葉</t>
  </si>
  <si>
    <t>1心4葉</t>
  </si>
  <si>
    <t>1心5葉</t>
    <phoneticPr fontId="2" type="noConversion"/>
  </si>
  <si>
    <t>1心6葉</t>
    <phoneticPr fontId="2" type="noConversion"/>
  </si>
  <si>
    <t>1心7葉</t>
    <phoneticPr fontId="2" type="noConversion"/>
  </si>
  <si>
    <t>備註</t>
    <phoneticPr fontId="2" type="noConversion"/>
  </si>
  <si>
    <t>020 北西</t>
    <phoneticPr fontId="2" type="noConversion"/>
  </si>
  <si>
    <t>茶菁3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</si>
</sst>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m&quot;月&quot;d&quot;日&quot;"/>
    <numFmt numFmtId="177" formatCode="0.00_);[Red]\(0.00\)"/>
    <numFmt numFmtId="186" formatCode="0.00_ "/>
    <numFmt numFmtId="187" formatCode="0_ "/>
    <numFmt numFmtId="189" formatCode="m&quot;月&quot;d&quot;日&quot;;@"/>
    <numFmt numFmtId="190" formatCode="0.0%"/>
  </numFmts>
  <fonts count="1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0"/>
      <name val="Arial"/>
      <family val="2"/>
    </font>
    <font>
      <sz val="12"/>
      <name val="新細明體"/>
      <family val="1"/>
      <charset val="136"/>
    </font>
    <font>
      <sz val="12"/>
      <color indexed="8"/>
      <name val="Times New Roman"/>
      <family val="1"/>
    </font>
    <font>
      <sz val="12"/>
      <name val="新細明體"/>
      <family val="2"/>
      <charset val="136"/>
      <scheme val="minor"/>
    </font>
    <font>
      <sz val="10"/>
      <color rgb="FF00B050"/>
      <name val="Arial"/>
      <family val="2"/>
    </font>
    <font>
      <sz val="12"/>
      <color rgb="FF00B05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8" fillId="0" borderId="0"/>
    <xf numFmtId="0" fontId="9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77" fontId="0" fillId="0" borderId="0" xfId="0" applyNumberFormat="1" applyAlignment="1"/>
    <xf numFmtId="177" fontId="4" fillId="0" borderId="0" xfId="0" applyNumberFormat="1" applyFont="1" applyAlignment="1"/>
    <xf numFmtId="177" fontId="0" fillId="0" borderId="0" xfId="0" applyNumberFormat="1" applyFill="1" applyAlignment="1"/>
    <xf numFmtId="177" fontId="5" fillId="2" borderId="1" xfId="1" applyNumberFormat="1" applyFill="1" applyBorder="1" applyAlignment="1"/>
    <xf numFmtId="177" fontId="5" fillId="2" borderId="1" xfId="1" applyNumberFormat="1" applyFill="1" applyBorder="1">
      <alignment vertical="center"/>
    </xf>
    <xf numFmtId="177" fontId="7" fillId="0" borderId="0" xfId="0" applyNumberFormat="1" applyFont="1" applyAlignment="1"/>
    <xf numFmtId="177" fontId="7" fillId="0" borderId="0" xfId="0" applyNumberFormat="1" applyFont="1" applyAlignment="1">
      <alignment vertical="center"/>
    </xf>
    <xf numFmtId="177" fontId="7" fillId="0" borderId="0" xfId="0" applyNumberFormat="1" applyFont="1" applyFill="1" applyBorder="1" applyAlignment="1"/>
    <xf numFmtId="186" fontId="0" fillId="0" borderId="0" xfId="0" applyNumberFormat="1" applyFill="1" applyAlignment="1"/>
    <xf numFmtId="0" fontId="8" fillId="0" borderId="0" xfId="2" applyAlignment="1">
      <alignment vertical="center"/>
    </xf>
    <xf numFmtId="0" fontId="10" fillId="0" borderId="3" xfId="2" applyFont="1" applyBorder="1" applyAlignment="1">
      <alignment horizontal="center" vertical="center"/>
    </xf>
    <xf numFmtId="49" fontId="5" fillId="0" borderId="0" xfId="1" applyNumberFormat="1" applyFont="1">
      <alignment vertical="center"/>
    </xf>
    <xf numFmtId="186" fontId="7" fillId="0" borderId="0" xfId="2" applyNumberFormat="1" applyFont="1" applyBorder="1" applyAlignment="1">
      <alignment horizontal="right"/>
    </xf>
    <xf numFmtId="186" fontId="7" fillId="0" borderId="0" xfId="2" applyNumberFormat="1" applyFont="1" applyAlignment="1">
      <alignment horizontal="right"/>
    </xf>
    <xf numFmtId="186" fontId="5" fillId="0" borderId="0" xfId="1" applyNumberFormat="1">
      <alignment vertical="center"/>
    </xf>
    <xf numFmtId="186" fontId="13" fillId="0" borderId="0" xfId="2" applyNumberFormat="1" applyFont="1" applyAlignment="1">
      <alignment horizontal="right" vertical="center"/>
    </xf>
    <xf numFmtId="186" fontId="4" fillId="0" borderId="0" xfId="0" applyNumberFormat="1" applyFont="1" applyFill="1" applyAlignment="1"/>
    <xf numFmtId="187" fontId="0" fillId="0" borderId="0" xfId="0" applyNumberFormat="1" applyFill="1" applyAlignment="1">
      <alignment horizontal="center"/>
    </xf>
    <xf numFmtId="0" fontId="0" fillId="0" borderId="0" xfId="0" applyFill="1" applyAlignment="1"/>
    <xf numFmtId="186" fontId="12" fillId="0" borderId="0" xfId="0" applyNumberFormat="1" applyFont="1" applyFill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189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11" fillId="0" borderId="0" xfId="0" applyFont="1">
      <alignment vertical="center"/>
    </xf>
    <xf numFmtId="2" fontId="0" fillId="0" borderId="0" xfId="0" applyNumberFormat="1">
      <alignment vertical="center"/>
    </xf>
    <xf numFmtId="0" fontId="7" fillId="0" borderId="0" xfId="2" applyFont="1"/>
    <xf numFmtId="0" fontId="0" fillId="0" borderId="0" xfId="0" applyAlignment="1">
      <alignment horizontal="right" vertical="center"/>
    </xf>
    <xf numFmtId="187" fontId="0" fillId="0" borderId="2" xfId="0" applyNumberFormat="1" applyBorder="1" applyAlignment="1">
      <alignment horizontal="center" vertical="center" wrapText="1"/>
    </xf>
    <xf numFmtId="190" fontId="0" fillId="0" borderId="2" xfId="0" applyNumberFormat="1" applyBorder="1" applyAlignment="1">
      <alignment horizontal="center" vertical="center" wrapText="1"/>
    </xf>
    <xf numFmtId="190" fontId="7" fillId="0" borderId="2" xfId="0" applyNumberFormat="1" applyFont="1" applyFill="1" applyBorder="1" applyAlignment="1">
      <alignment horizontal="center" vertical="center" wrapText="1"/>
    </xf>
    <xf numFmtId="187" fontId="0" fillId="0" borderId="2" xfId="0" applyNumberFormat="1" applyBorder="1" applyAlignment="1">
      <alignment horizontal="center" vertical="center"/>
    </xf>
    <xf numFmtId="190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</cellXfs>
  <cellStyles count="7">
    <cellStyle name="一般" xfId="0" builtinId="0"/>
    <cellStyle name="一般 2" xfId="3" xr:uid="{00000000-0005-0000-0000-000001000000}"/>
    <cellStyle name="一般 3" xfId="2" xr:uid="{00000000-0005-0000-0000-000032000000}"/>
    <cellStyle name="一般 3 2" xfId="5" xr:uid="{00000000-0005-0000-0000-000003000000}"/>
    <cellStyle name="一般 5" xfId="6" xr:uid="{00000000-0005-0000-0000-000004000000}"/>
    <cellStyle name="一般_台茶12號 修剪 OK" xfId="1" xr:uid="{024E15D9-7500-4D37-A2C4-150982826BA9}"/>
    <cellStyle name="百分比 2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FC84-9BD3-42BA-8201-5EBF8AAEDB31}">
  <dimension ref="A1:M11"/>
  <sheetViews>
    <sheetView workbookViewId="0">
      <selection activeCell="I2" sqref="I2"/>
    </sheetView>
  </sheetViews>
  <sheetFormatPr defaultRowHeight="16.2"/>
  <sheetData>
    <row r="1" spans="1:13">
      <c r="A1" t="s">
        <v>5</v>
      </c>
      <c r="B1" t="s">
        <v>4</v>
      </c>
      <c r="C1" t="s">
        <v>8</v>
      </c>
      <c r="E1" t="s">
        <v>1</v>
      </c>
      <c r="F1" t="s">
        <v>7</v>
      </c>
      <c r="G1" t="s">
        <v>3</v>
      </c>
      <c r="H1" t="s">
        <v>9</v>
      </c>
      <c r="I1" t="s">
        <v>26</v>
      </c>
      <c r="J1" t="s">
        <v>10</v>
      </c>
      <c r="K1" t="s">
        <v>11</v>
      </c>
      <c r="L1" t="s">
        <v>12</v>
      </c>
      <c r="M1" t="s">
        <v>13</v>
      </c>
    </row>
    <row r="2" spans="1:13">
      <c r="A2">
        <v>108</v>
      </c>
      <c r="B2" t="s">
        <v>6</v>
      </c>
      <c r="C2" s="1">
        <v>44689</v>
      </c>
      <c r="D2" t="s">
        <v>0</v>
      </c>
      <c r="E2" t="s">
        <v>2</v>
      </c>
      <c r="F2">
        <v>65</v>
      </c>
      <c r="G2" s="2" t="s">
        <v>16</v>
      </c>
      <c r="H2">
        <v>1</v>
      </c>
      <c r="I2">
        <v>161</v>
      </c>
      <c r="J2">
        <v>6.8</v>
      </c>
      <c r="K2">
        <v>3</v>
      </c>
      <c r="L2">
        <v>0</v>
      </c>
    </row>
    <row r="3" spans="1:13">
      <c r="C3" s="1">
        <v>44677</v>
      </c>
      <c r="E3" t="s">
        <v>14</v>
      </c>
      <c r="F3">
        <v>57</v>
      </c>
      <c r="G3" t="s">
        <v>15</v>
      </c>
      <c r="H3">
        <v>2</v>
      </c>
      <c r="I3">
        <v>174</v>
      </c>
      <c r="K3">
        <v>4</v>
      </c>
      <c r="L3">
        <v>0.6</v>
      </c>
    </row>
    <row r="4" spans="1:13">
      <c r="E4" t="s">
        <v>21</v>
      </c>
      <c r="F4" t="s">
        <v>19</v>
      </c>
      <c r="G4" t="s">
        <v>17</v>
      </c>
      <c r="H4">
        <v>3</v>
      </c>
      <c r="K4">
        <v>5</v>
      </c>
      <c r="L4">
        <v>0.8</v>
      </c>
    </row>
    <row r="5" spans="1:13">
      <c r="E5" t="s">
        <v>22</v>
      </c>
      <c r="G5" s="3" t="s">
        <v>18</v>
      </c>
      <c r="H5">
        <v>4</v>
      </c>
      <c r="L5">
        <v>1</v>
      </c>
    </row>
    <row r="6" spans="1:13">
      <c r="E6" t="s">
        <v>23</v>
      </c>
      <c r="G6" t="s">
        <v>20</v>
      </c>
      <c r="H6">
        <v>5</v>
      </c>
    </row>
    <row r="7" spans="1:13">
      <c r="E7" t="s">
        <v>24</v>
      </c>
      <c r="H7">
        <v>6</v>
      </c>
    </row>
    <row r="8" spans="1:13">
      <c r="E8" t="s">
        <v>25</v>
      </c>
      <c r="H8">
        <v>7</v>
      </c>
    </row>
    <row r="9" spans="1:13">
      <c r="H9">
        <v>8</v>
      </c>
    </row>
    <row r="10" spans="1:13">
      <c r="H10">
        <v>9</v>
      </c>
    </row>
    <row r="11" spans="1:13">
      <c r="H11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7149-3E55-4247-B00C-0745D71A062F}">
  <dimension ref="A1:AY7"/>
  <sheetViews>
    <sheetView topLeftCell="H1" workbookViewId="0">
      <selection activeCell="A6" sqref="A6:P6"/>
    </sheetView>
  </sheetViews>
  <sheetFormatPr defaultRowHeight="16.2"/>
  <sheetData>
    <row r="1" spans="1:51" s="4" customFormat="1">
      <c r="A1" s="4" t="s">
        <v>27</v>
      </c>
      <c r="B1" s="5" t="s">
        <v>28</v>
      </c>
      <c r="C1" s="4" t="s">
        <v>29</v>
      </c>
      <c r="D1" s="21" t="s">
        <v>47</v>
      </c>
      <c r="E1" s="6" t="s">
        <v>30</v>
      </c>
      <c r="F1" s="4" t="s">
        <v>31</v>
      </c>
      <c r="G1" s="4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O1" s="7" t="s">
        <v>40</v>
      </c>
      <c r="P1" s="8" t="s">
        <v>41</v>
      </c>
      <c r="Q1" s="5" t="s">
        <v>50</v>
      </c>
    </row>
    <row r="2" spans="1:51" s="4" customFormat="1">
      <c r="A2" s="4" t="s">
        <v>42</v>
      </c>
      <c r="B2" s="9" t="s">
        <v>43</v>
      </c>
      <c r="C2" s="4" t="s">
        <v>44</v>
      </c>
      <c r="E2" s="6">
        <v>77.412403071491681</v>
      </c>
      <c r="F2" s="4">
        <v>9.3328471147986285</v>
      </c>
      <c r="G2" s="4">
        <v>4.3348733015338752</v>
      </c>
      <c r="H2" s="10">
        <v>12.99556388848921</v>
      </c>
      <c r="I2" s="10">
        <v>0.57022167605915286</v>
      </c>
      <c r="J2" s="10">
        <v>1.1221887014388487</v>
      </c>
      <c r="K2" s="10">
        <v>6.7418259670263794</v>
      </c>
      <c r="L2" s="10">
        <v>22.677292316147085</v>
      </c>
      <c r="M2" s="10">
        <v>4.5985710671462829</v>
      </c>
      <c r="N2" s="10">
        <v>30.472933141486813</v>
      </c>
      <c r="O2" s="10">
        <v>2.9073422581934452</v>
      </c>
      <c r="P2" s="10">
        <v>5.0440381858513188</v>
      </c>
      <c r="Q2" s="4">
        <f>SUM(J2:P2)</f>
        <v>73.564191637290179</v>
      </c>
    </row>
    <row r="3" spans="1:51" s="4" customFormat="1">
      <c r="A3" s="4" t="s">
        <v>42</v>
      </c>
      <c r="B3" s="9" t="s">
        <v>45</v>
      </c>
      <c r="C3" s="4" t="s">
        <v>44</v>
      </c>
      <c r="E3" s="11">
        <v>35.105485361433864</v>
      </c>
      <c r="F3" s="4">
        <v>8.429224552684218</v>
      </c>
      <c r="G3" s="4">
        <v>1.7929710043541409</v>
      </c>
      <c r="H3" s="4">
        <v>13.751732702400002</v>
      </c>
      <c r="I3" s="4">
        <v>2.0514371779999996</v>
      </c>
      <c r="J3" s="4">
        <v>0</v>
      </c>
      <c r="K3" s="4">
        <v>0.62262239599999991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f t="shared" ref="Q3:Q4" si="0">SUM(J3:P3)</f>
        <v>0.62262239599999991</v>
      </c>
    </row>
    <row r="4" spans="1:51" s="4" customFormat="1">
      <c r="A4" s="4" t="s">
        <v>42</v>
      </c>
      <c r="B4" s="9" t="s">
        <v>45</v>
      </c>
      <c r="C4" s="4" t="s">
        <v>46</v>
      </c>
      <c r="E4" s="11">
        <v>38.012615438607618</v>
      </c>
      <c r="F4" s="4">
        <v>24.674096322120224</v>
      </c>
      <c r="G4" s="4">
        <v>9.3720330988761802</v>
      </c>
      <c r="H4" s="4">
        <v>15.940082830600002</v>
      </c>
      <c r="I4" s="4">
        <v>2.1833211180000003</v>
      </c>
      <c r="J4" s="4">
        <v>0</v>
      </c>
      <c r="K4" s="4">
        <v>0.91791055399999999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f t="shared" si="0"/>
        <v>0.91791055399999999</v>
      </c>
    </row>
    <row r="5" spans="1:51" s="12" customFormat="1">
      <c r="A5" s="12" t="s">
        <v>48</v>
      </c>
      <c r="B5" s="20" t="s">
        <v>49</v>
      </c>
      <c r="C5" s="12" t="s">
        <v>44</v>
      </c>
      <c r="D5" s="21">
        <v>1</v>
      </c>
      <c r="E5" s="12">
        <v>66.428097773955841</v>
      </c>
      <c r="F5" s="12">
        <v>20.723846684172628</v>
      </c>
      <c r="G5" s="12">
        <v>2.0923582430586167</v>
      </c>
      <c r="H5" s="12">
        <v>17.488437372353175</v>
      </c>
      <c r="I5" s="12">
        <v>0.85722210307630831</v>
      </c>
      <c r="J5" s="23">
        <v>2.7557051681981615</v>
      </c>
      <c r="K5" s="12">
        <v>5.7197648937275272</v>
      </c>
      <c r="L5" s="12">
        <v>30.11980358050339</v>
      </c>
      <c r="M5" s="12">
        <v>4.7779364850179773</v>
      </c>
      <c r="N5" s="12">
        <v>42.602482760687174</v>
      </c>
      <c r="O5" s="12">
        <v>4.6009875944866163</v>
      </c>
      <c r="P5" s="12">
        <v>8.1630279744306815</v>
      </c>
      <c r="Q5" s="12">
        <f t="shared" ref="Q5" si="1">SUM(J5:P5)</f>
        <v>98.73970845705152</v>
      </c>
      <c r="S5" s="22"/>
      <c r="T5" s="20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</row>
    <row r="6" spans="1:51">
      <c r="A6" s="29" t="s">
        <v>51</v>
      </c>
      <c r="B6" s="28" t="s">
        <v>52</v>
      </c>
      <c r="C6" s="31" t="s">
        <v>53</v>
      </c>
      <c r="D6" s="30">
        <v>65.313574032181734</v>
      </c>
      <c r="E6" s="30">
        <v>21.148276867923105</v>
      </c>
      <c r="F6" s="30">
        <v>5.1663995615839173</v>
      </c>
      <c r="G6" s="30">
        <v>0</v>
      </c>
      <c r="H6" s="30">
        <v>13.559013260104042</v>
      </c>
      <c r="I6" s="30">
        <v>2.0849580392156866</v>
      </c>
      <c r="J6" s="32" t="s">
        <v>54</v>
      </c>
      <c r="K6" s="32" t="s">
        <v>54</v>
      </c>
      <c r="L6" s="32" t="s">
        <v>54</v>
      </c>
      <c r="M6" s="32" t="s">
        <v>54</v>
      </c>
      <c r="N6" s="32" t="s">
        <v>54</v>
      </c>
      <c r="O6" s="32" t="s">
        <v>54</v>
      </c>
      <c r="P6" s="32" t="s">
        <v>54</v>
      </c>
    </row>
    <row r="7" spans="1:51">
      <c r="A7" s="14"/>
      <c r="B7" s="15"/>
      <c r="C7" s="16"/>
      <c r="D7" s="16"/>
      <c r="E7" s="17"/>
      <c r="F7" s="13"/>
      <c r="G7" s="19"/>
      <c r="H7" s="17"/>
      <c r="I7" s="17"/>
      <c r="J7" s="17"/>
      <c r="K7" s="17"/>
      <c r="L7" s="17"/>
      <c r="M7" s="17"/>
      <c r="N7" s="18"/>
      <c r="O7" s="18"/>
      <c r="P7" s="14"/>
      <c r="Q7" s="15"/>
      <c r="R7" s="16"/>
      <c r="S7" s="17"/>
      <c r="T7" s="16"/>
      <c r="U7" s="17"/>
      <c r="V7" s="17"/>
      <c r="W7" s="16"/>
      <c r="X7" s="17"/>
      <c r="Y7" s="16"/>
      <c r="Z7" s="17"/>
      <c r="AA7" s="1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2BB7-05F2-4AE4-849A-09A332D5C22A}">
  <dimension ref="A1:O8"/>
  <sheetViews>
    <sheetView tabSelected="1" topLeftCell="E1" workbookViewId="0">
      <selection activeCell="M12" sqref="M12"/>
    </sheetView>
  </sheetViews>
  <sheetFormatPr defaultRowHeight="16.2"/>
  <sheetData>
    <row r="1" spans="1:15" ht="81">
      <c r="A1" s="25" t="s">
        <v>55</v>
      </c>
      <c r="B1" s="25" t="s">
        <v>56</v>
      </c>
      <c r="C1" s="25" t="s">
        <v>57</v>
      </c>
      <c r="D1" s="25" t="s">
        <v>58</v>
      </c>
      <c r="E1" s="28" t="s">
        <v>59</v>
      </c>
      <c r="F1" s="24" t="s">
        <v>60</v>
      </c>
      <c r="G1" s="24" t="s">
        <v>61</v>
      </c>
      <c r="H1" s="24" t="s">
        <v>62</v>
      </c>
      <c r="I1" s="24" t="s">
        <v>63</v>
      </c>
      <c r="J1" s="24" t="s">
        <v>64</v>
      </c>
      <c r="K1" s="33" t="s">
        <v>65</v>
      </c>
      <c r="L1" s="34" t="s">
        <v>66</v>
      </c>
      <c r="M1" s="33" t="s">
        <v>67</v>
      </c>
      <c r="N1" s="35" t="s">
        <v>68</v>
      </c>
      <c r="O1" t="s">
        <v>75</v>
      </c>
    </row>
    <row r="2" spans="1:15">
      <c r="A2" s="1">
        <v>43592</v>
      </c>
      <c r="B2" s="28" t="s">
        <v>2</v>
      </c>
      <c r="C2" s="26" t="s">
        <v>16</v>
      </c>
      <c r="D2" s="28" t="s">
        <v>6</v>
      </c>
      <c r="E2" s="27">
        <v>43544</v>
      </c>
      <c r="F2">
        <v>1</v>
      </c>
      <c r="G2" s="24" t="s">
        <v>69</v>
      </c>
      <c r="H2">
        <v>47</v>
      </c>
      <c r="I2">
        <v>5</v>
      </c>
      <c r="J2">
        <v>10.638297872340425</v>
      </c>
      <c r="K2" s="36">
        <f t="shared" ref="K2:K7" si="0">I2-M2</f>
        <v>0</v>
      </c>
      <c r="L2" s="37">
        <f t="shared" ref="L2:L7" si="1">K2/47</f>
        <v>0</v>
      </c>
      <c r="M2" s="36">
        <v>5</v>
      </c>
      <c r="N2" s="37">
        <f t="shared" ref="N2:N7" si="2">M2/47</f>
        <v>0.10638297872340426</v>
      </c>
      <c r="O2" s="38" t="s">
        <v>76</v>
      </c>
    </row>
    <row r="3" spans="1:15">
      <c r="A3" s="25"/>
      <c r="B3" s="26"/>
      <c r="F3">
        <v>2</v>
      </c>
      <c r="G3" s="24" t="s">
        <v>70</v>
      </c>
      <c r="I3">
        <v>16</v>
      </c>
      <c r="J3">
        <v>34.042553191489361</v>
      </c>
      <c r="K3" s="36">
        <f t="shared" si="0"/>
        <v>0</v>
      </c>
      <c r="L3" s="37">
        <f t="shared" si="1"/>
        <v>0</v>
      </c>
      <c r="M3" s="36">
        <v>16</v>
      </c>
      <c r="N3" s="37">
        <f t="shared" si="2"/>
        <v>0.34042553191489361</v>
      </c>
      <c r="O3" s="39" t="s">
        <v>77</v>
      </c>
    </row>
    <row r="4" spans="1:15">
      <c r="A4" s="25"/>
      <c r="B4" s="28"/>
      <c r="F4">
        <v>3</v>
      </c>
      <c r="G4" s="24" t="s">
        <v>71</v>
      </c>
      <c r="I4">
        <v>11</v>
      </c>
      <c r="J4">
        <v>23.404255319148938</v>
      </c>
      <c r="K4" s="36">
        <f t="shared" si="0"/>
        <v>0</v>
      </c>
      <c r="L4" s="37">
        <f t="shared" si="1"/>
        <v>0</v>
      </c>
      <c r="M4" s="36">
        <v>11</v>
      </c>
      <c r="N4" s="37">
        <f t="shared" si="2"/>
        <v>0.23404255319148937</v>
      </c>
      <c r="O4" s="39"/>
    </row>
    <row r="5" spans="1:15">
      <c r="B5" s="27"/>
      <c r="G5" s="24" t="s">
        <v>72</v>
      </c>
      <c r="I5">
        <v>9</v>
      </c>
      <c r="J5">
        <v>19.148936170212767</v>
      </c>
      <c r="K5" s="36">
        <f t="shared" si="0"/>
        <v>5</v>
      </c>
      <c r="L5" s="37">
        <f t="shared" si="1"/>
        <v>0.10638297872340426</v>
      </c>
      <c r="M5" s="36">
        <v>4</v>
      </c>
      <c r="N5" s="37">
        <f t="shared" si="2"/>
        <v>8.5106382978723402E-2</v>
      </c>
      <c r="O5" s="39"/>
    </row>
    <row r="6" spans="1:15">
      <c r="G6" s="24" t="s">
        <v>73</v>
      </c>
      <c r="I6">
        <v>4</v>
      </c>
      <c r="J6">
        <v>8.5106382978723403</v>
      </c>
      <c r="K6" s="36">
        <f t="shared" si="0"/>
        <v>3</v>
      </c>
      <c r="L6" s="37">
        <f t="shared" si="1"/>
        <v>6.3829787234042548E-2</v>
      </c>
      <c r="M6" s="36">
        <v>1</v>
      </c>
      <c r="N6" s="37">
        <f t="shared" si="2"/>
        <v>2.1276595744680851E-2</v>
      </c>
      <c r="O6" s="40"/>
    </row>
    <row r="7" spans="1:15">
      <c r="G7" s="24" t="s">
        <v>74</v>
      </c>
      <c r="I7">
        <v>2</v>
      </c>
      <c r="J7">
        <v>4.2553191489361701</v>
      </c>
      <c r="K7" s="36">
        <f t="shared" si="0"/>
        <v>2</v>
      </c>
      <c r="L7" s="37">
        <f t="shared" si="1"/>
        <v>4.2553191489361701E-2</v>
      </c>
      <c r="M7" s="36">
        <v>0</v>
      </c>
      <c r="N7" s="37">
        <f t="shared" si="2"/>
        <v>0</v>
      </c>
      <c r="O7" s="40"/>
    </row>
    <row r="8" spans="1:15">
      <c r="I8">
        <v>47</v>
      </c>
      <c r="J8">
        <v>100</v>
      </c>
      <c r="K8" s="36">
        <f>SUM(K2:K7)</f>
        <v>10</v>
      </c>
      <c r="L8" s="24">
        <f>SUM(L2:L7)*100</f>
        <v>21.276595744680851</v>
      </c>
      <c r="M8" s="36">
        <f t="shared" ref="M8" si="3">SUM(M2:M7)</f>
        <v>37</v>
      </c>
      <c r="N8" s="24">
        <f>SUM(N2:N7)*100</f>
        <v>78.723404255319153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茶菁性狀</vt:lpstr>
      <vt:lpstr>化學成分</vt:lpstr>
      <vt:lpstr>採前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和本科</dc:creator>
  <cp:lastModifiedBy>和本科</cp:lastModifiedBy>
  <dcterms:created xsi:type="dcterms:W3CDTF">2022-02-24T16:03:22Z</dcterms:created>
  <dcterms:modified xsi:type="dcterms:W3CDTF">2022-02-24T16:26:57Z</dcterms:modified>
</cp:coreProperties>
</file>